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980" yWindow="640" windowWidth="22300" windowHeight="14160" tabRatio="500"/>
  </bookViews>
  <sheets>
    <sheet name="MasterSheet" sheetId="1" r:id="rId1"/>
    <sheet name="Plot Info" sheetId="2" r:id="rId2"/>
    <sheet name="Sub Sample" sheetId="3" r:id="rId3"/>
    <sheet name="Individual Measurements" sheetId="4" r:id="rId4"/>
    <sheet name="Sorus Tissue Measurement " sheetId="5" r:id="rId5"/>
    <sheet name="Plot for imaging" sheetId="6" r:id="rId6"/>
    <sheet name="Sorus Release" sheetId="7" r:id="rId7"/>
    <sheet name="Bigelow release" sheetId="8" r:id="rId8"/>
    <sheet name="Sample for Analyses" sheetId="9" r:id="rId9"/>
  </sheets>
  <definedNames>
    <definedName name="Z_4B3A36F1_169C_4395_9E84_7E86AC79AF78_.wvu.FilterData" localSheetId="0" hidden="1">MasterSheet!$A$1:$AQ$680</definedName>
    <definedName name="Z_4B3A36F1_169C_4395_9E84_7E86AC79AF78_.wvu.FilterData" localSheetId="4" hidden="1">'Sorus Tissue Measurement '!$A$1:$V$60</definedName>
    <definedName name="Z_6CF95452_E642_4CB0_9CAC_44FC07E71BB5_.wvu.FilterData" localSheetId="0" hidden="1">MasterSheet!$A$1:$AQ$680</definedName>
  </definedNames>
  <calcPr calcId="140001" concurrentCalc="0"/>
  <customWorkbookViews>
    <customWorkbookView name="Filter 1" guid="{4B3A36F1-169C-4395-9E84-7E86AC79AF78}" maximized="1" windowWidth="0" windowHeight="0" activeSheetId="0"/>
    <customWorkbookView name="Filter 2" guid="{6CF95452-E642-4CB0-9CAC-44FC07E71BB5}" maximized="1" windowWidth="0" windowHeight="0" activeSheetId="0"/>
  </customWorkbookViews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13" roundtripDataSignature="AMtx7mjb6TSw2L83kPrBmXOsAkIEab17+g=="/>
    </ext>
  </extLst>
</workbook>
</file>

<file path=xl/calcChain.xml><?xml version="1.0" encoding="utf-8"?>
<calcChain xmlns="http://schemas.openxmlformats.org/spreadsheetml/2006/main">
  <c r="P118" i="9" l="1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P99" i="9"/>
  <c r="P98" i="9"/>
  <c r="P97" i="9"/>
  <c r="P96" i="9"/>
  <c r="P95" i="9"/>
  <c r="P94" i="9"/>
  <c r="P93" i="9"/>
  <c r="P92" i="9"/>
  <c r="P91" i="9"/>
  <c r="P90" i="9"/>
  <c r="P89" i="9"/>
  <c r="P88" i="9"/>
  <c r="P87" i="9"/>
  <c r="P86" i="9"/>
  <c r="P85" i="9"/>
  <c r="P84" i="9"/>
  <c r="P83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E61" i="7"/>
  <c r="H61" i="7"/>
  <c r="E60" i="7"/>
  <c r="H60" i="7"/>
  <c r="E59" i="7"/>
  <c r="H59" i="7"/>
  <c r="E58" i="7"/>
  <c r="H58" i="7"/>
  <c r="E57" i="7"/>
  <c r="H57" i="7"/>
  <c r="E56" i="7"/>
  <c r="H56" i="7"/>
  <c r="E55" i="7"/>
  <c r="H55" i="7"/>
  <c r="E54" i="7"/>
  <c r="H54" i="7"/>
  <c r="E53" i="7"/>
  <c r="H53" i="7"/>
  <c r="E52" i="7"/>
  <c r="H52" i="7"/>
  <c r="E51" i="7"/>
  <c r="H51" i="7"/>
  <c r="E50" i="7"/>
  <c r="H50" i="7"/>
  <c r="E49" i="7"/>
  <c r="H49" i="7"/>
  <c r="E48" i="7"/>
  <c r="H48" i="7"/>
  <c r="E47" i="7"/>
  <c r="H47" i="7"/>
  <c r="E46" i="7"/>
  <c r="H46" i="7"/>
  <c r="E45" i="7"/>
  <c r="H45" i="7"/>
  <c r="E44" i="7"/>
  <c r="H44" i="7"/>
  <c r="E43" i="7"/>
  <c r="H43" i="7"/>
  <c r="E42" i="7"/>
  <c r="H42" i="7"/>
  <c r="E41" i="7"/>
  <c r="H41" i="7"/>
  <c r="E40" i="7"/>
  <c r="H40" i="7"/>
  <c r="E39" i="7"/>
  <c r="H39" i="7"/>
  <c r="E38" i="7"/>
  <c r="H38" i="7"/>
  <c r="E37" i="7"/>
  <c r="H37" i="7"/>
  <c r="E36" i="7"/>
  <c r="H36" i="7"/>
  <c r="E35" i="7"/>
  <c r="H35" i="7"/>
  <c r="E33" i="7"/>
  <c r="H33" i="7"/>
  <c r="E32" i="7"/>
  <c r="H32" i="7"/>
  <c r="E31" i="7"/>
  <c r="H31" i="7"/>
  <c r="E30" i="7"/>
  <c r="H30" i="7"/>
  <c r="E29" i="7"/>
  <c r="H29" i="7"/>
  <c r="E28" i="7"/>
  <c r="H28" i="7"/>
  <c r="E27" i="7"/>
  <c r="H27" i="7"/>
  <c r="E26" i="7"/>
  <c r="H26" i="7"/>
  <c r="E25" i="7"/>
  <c r="H25" i="7"/>
  <c r="E23" i="7"/>
  <c r="H23" i="7"/>
  <c r="E22" i="7"/>
  <c r="H22" i="7"/>
  <c r="E21" i="7"/>
  <c r="H21" i="7"/>
  <c r="E20" i="7"/>
  <c r="H20" i="7"/>
  <c r="E19" i="7"/>
  <c r="H19" i="7"/>
  <c r="E18" i="7"/>
  <c r="H18" i="7"/>
  <c r="E17" i="7"/>
  <c r="H17" i="7"/>
  <c r="E16" i="7"/>
  <c r="H16" i="7"/>
  <c r="E15" i="7"/>
  <c r="H15" i="7"/>
  <c r="E14" i="7"/>
  <c r="H14" i="7"/>
  <c r="E13" i="7"/>
  <c r="H13" i="7"/>
  <c r="E12" i="7"/>
  <c r="H12" i="7"/>
  <c r="E11" i="7"/>
  <c r="H11" i="7"/>
  <c r="E10" i="7"/>
  <c r="H10" i="7"/>
  <c r="E9" i="7"/>
  <c r="H9" i="7"/>
  <c r="E8" i="7"/>
  <c r="H8" i="7"/>
  <c r="E7" i="7"/>
  <c r="H7" i="7"/>
  <c r="E6" i="7"/>
  <c r="H6" i="7"/>
  <c r="E5" i="7"/>
  <c r="H5" i="7"/>
  <c r="E4" i="7"/>
  <c r="H4" i="7"/>
  <c r="E3" i="7"/>
  <c r="H3" i="7"/>
  <c r="E2" i="7"/>
  <c r="H2" i="7"/>
  <c r="J2522" i="4"/>
  <c r="J2521" i="4"/>
  <c r="J2520" i="4"/>
  <c r="J2519" i="4"/>
  <c r="J2518" i="4"/>
  <c r="J2517" i="4"/>
  <c r="J2516" i="4"/>
  <c r="J2515" i="4"/>
  <c r="J2514" i="4"/>
  <c r="J2513" i="4"/>
  <c r="J2512" i="4"/>
  <c r="J2511" i="4"/>
  <c r="J2510" i="4"/>
  <c r="J2509" i="4"/>
  <c r="J2508" i="4"/>
  <c r="J2507" i="4"/>
  <c r="J2506" i="4"/>
  <c r="J2505" i="4"/>
  <c r="J2504" i="4"/>
  <c r="J2503" i="4"/>
  <c r="J2502" i="4"/>
  <c r="J2501" i="4"/>
  <c r="J2500" i="4"/>
  <c r="J2499" i="4"/>
  <c r="J2498" i="4"/>
  <c r="J2497" i="4"/>
  <c r="J2496" i="4"/>
  <c r="J2495" i="4"/>
  <c r="J2494" i="4"/>
  <c r="J2493" i="4"/>
  <c r="J2492" i="4"/>
  <c r="J2491" i="4"/>
  <c r="J2490" i="4"/>
  <c r="J2489" i="4"/>
  <c r="J2488" i="4"/>
  <c r="J2487" i="4"/>
  <c r="J2486" i="4"/>
  <c r="J2485" i="4"/>
  <c r="J2484" i="4"/>
  <c r="J2483" i="4"/>
  <c r="J2482" i="4"/>
  <c r="J2481" i="4"/>
  <c r="J2480" i="4"/>
  <c r="J2479" i="4"/>
  <c r="J2478" i="4"/>
  <c r="J2477" i="4"/>
  <c r="J2476" i="4"/>
  <c r="J2475" i="4"/>
  <c r="J2474" i="4"/>
  <c r="J2473" i="4"/>
  <c r="J2472" i="4"/>
  <c r="J2471" i="4"/>
  <c r="J2470" i="4"/>
  <c r="J2469" i="4"/>
  <c r="J2468" i="4"/>
  <c r="J2467" i="4"/>
  <c r="J2466" i="4"/>
  <c r="J2465" i="4"/>
  <c r="J2464" i="4"/>
  <c r="J2463" i="4"/>
  <c r="J2462" i="4"/>
  <c r="J2461" i="4"/>
  <c r="J2460" i="4"/>
  <c r="J2459" i="4"/>
  <c r="J2458" i="4"/>
  <c r="J2457" i="4"/>
  <c r="J2456" i="4"/>
  <c r="J2455" i="4"/>
  <c r="J2454" i="4"/>
  <c r="J2453" i="4"/>
  <c r="J2452" i="4"/>
  <c r="J2451" i="4"/>
  <c r="J2450" i="4"/>
  <c r="J2449" i="4"/>
  <c r="J2448" i="4"/>
  <c r="J2447" i="4"/>
  <c r="J2446" i="4"/>
  <c r="J2445" i="4"/>
  <c r="J2444" i="4"/>
  <c r="J2443" i="4"/>
  <c r="J2442" i="4"/>
  <c r="J2441" i="4"/>
  <c r="J2440" i="4"/>
  <c r="J2439" i="4"/>
  <c r="J2438" i="4"/>
  <c r="J2437" i="4"/>
  <c r="J2436" i="4"/>
  <c r="J2435" i="4"/>
  <c r="J2434" i="4"/>
  <c r="J2433" i="4"/>
  <c r="J2432" i="4"/>
  <c r="J2431" i="4"/>
  <c r="J2430" i="4"/>
  <c r="J2429" i="4"/>
  <c r="J2428" i="4"/>
  <c r="J2427" i="4"/>
  <c r="J2426" i="4"/>
  <c r="J2425" i="4"/>
  <c r="J2424" i="4"/>
  <c r="J2423" i="4"/>
  <c r="J2422" i="4"/>
  <c r="J2421" i="4"/>
  <c r="J2420" i="4"/>
  <c r="J2419" i="4"/>
  <c r="J2418" i="4"/>
  <c r="J2417" i="4"/>
  <c r="J2416" i="4"/>
  <c r="J2415" i="4"/>
  <c r="J2414" i="4"/>
  <c r="J2413" i="4"/>
  <c r="J2412" i="4"/>
  <c r="J2411" i="4"/>
  <c r="J2410" i="4"/>
  <c r="J2409" i="4"/>
  <c r="J2408" i="4"/>
  <c r="J2407" i="4"/>
  <c r="J2406" i="4"/>
  <c r="J2405" i="4"/>
  <c r="J2404" i="4"/>
  <c r="J2403" i="4"/>
  <c r="J2402" i="4"/>
  <c r="J2401" i="4"/>
  <c r="J2400" i="4"/>
  <c r="J2399" i="4"/>
  <c r="J2398" i="4"/>
  <c r="J2397" i="4"/>
  <c r="J2396" i="4"/>
  <c r="J2395" i="4"/>
  <c r="J2394" i="4"/>
  <c r="J2393" i="4"/>
  <c r="J2392" i="4"/>
  <c r="J2391" i="4"/>
  <c r="J2390" i="4"/>
  <c r="J2389" i="4"/>
  <c r="J2388" i="4"/>
  <c r="J2387" i="4"/>
  <c r="J2386" i="4"/>
  <c r="J2385" i="4"/>
  <c r="J2384" i="4"/>
  <c r="J2383" i="4"/>
  <c r="J2382" i="4"/>
  <c r="J2381" i="4"/>
  <c r="J2380" i="4"/>
  <c r="J2379" i="4"/>
  <c r="J2378" i="4"/>
  <c r="J2377" i="4"/>
  <c r="J2376" i="4"/>
  <c r="J2375" i="4"/>
  <c r="J2374" i="4"/>
  <c r="J2373" i="4"/>
  <c r="J2372" i="4"/>
  <c r="J2371" i="4"/>
  <c r="J2370" i="4"/>
  <c r="J2369" i="4"/>
  <c r="J2368" i="4"/>
  <c r="J2367" i="4"/>
  <c r="J2366" i="4"/>
  <c r="J2365" i="4"/>
  <c r="J2364" i="4"/>
  <c r="J2363" i="4"/>
  <c r="J2362" i="4"/>
  <c r="J2361" i="4"/>
  <c r="J2360" i="4"/>
  <c r="J2359" i="4"/>
  <c r="J2358" i="4"/>
  <c r="J2357" i="4"/>
  <c r="J2356" i="4"/>
  <c r="J2355" i="4"/>
  <c r="J2354" i="4"/>
  <c r="J2353" i="4"/>
  <c r="J2352" i="4"/>
  <c r="J2351" i="4"/>
  <c r="J2350" i="4"/>
  <c r="J2349" i="4"/>
  <c r="J2348" i="4"/>
  <c r="J2347" i="4"/>
  <c r="J2346" i="4"/>
  <c r="J2345" i="4"/>
  <c r="J2344" i="4"/>
  <c r="J2343" i="4"/>
  <c r="J2342" i="4"/>
  <c r="J2341" i="4"/>
  <c r="J2340" i="4"/>
  <c r="J2339" i="4"/>
  <c r="J2338" i="4"/>
  <c r="J2337" i="4"/>
  <c r="J2336" i="4"/>
  <c r="J2335" i="4"/>
  <c r="J2334" i="4"/>
  <c r="J2333" i="4"/>
  <c r="J2332" i="4"/>
  <c r="J2331" i="4"/>
  <c r="J2330" i="4"/>
  <c r="J2329" i="4"/>
  <c r="J2328" i="4"/>
  <c r="J2327" i="4"/>
  <c r="J2326" i="4"/>
  <c r="J2325" i="4"/>
  <c r="J2324" i="4"/>
  <c r="J2323" i="4"/>
  <c r="J2322" i="4"/>
  <c r="J2321" i="4"/>
  <c r="J2320" i="4"/>
  <c r="J2319" i="4"/>
  <c r="J2318" i="4"/>
  <c r="J2317" i="4"/>
  <c r="J2316" i="4"/>
  <c r="J2315" i="4"/>
  <c r="J2314" i="4"/>
  <c r="J2313" i="4"/>
  <c r="J2312" i="4"/>
  <c r="J2311" i="4"/>
  <c r="J2310" i="4"/>
  <c r="J2309" i="4"/>
  <c r="J2308" i="4"/>
  <c r="J2307" i="4"/>
  <c r="J2306" i="4"/>
  <c r="J2305" i="4"/>
  <c r="J2304" i="4"/>
  <c r="J2303" i="4"/>
  <c r="J2302" i="4"/>
  <c r="J2301" i="4"/>
  <c r="J2300" i="4"/>
  <c r="J2299" i="4"/>
  <c r="J2298" i="4"/>
  <c r="J2297" i="4"/>
  <c r="J2296" i="4"/>
  <c r="J2295" i="4"/>
  <c r="J2294" i="4"/>
  <c r="J2293" i="4"/>
  <c r="J2292" i="4"/>
  <c r="J2291" i="4"/>
  <c r="J2290" i="4"/>
  <c r="J2289" i="4"/>
  <c r="J2288" i="4"/>
  <c r="J2287" i="4"/>
  <c r="J2286" i="4"/>
  <c r="J2285" i="4"/>
  <c r="J2284" i="4"/>
  <c r="J2283" i="4"/>
  <c r="J2282" i="4"/>
  <c r="J2281" i="4"/>
  <c r="J2280" i="4"/>
  <c r="J2279" i="4"/>
  <c r="J2278" i="4"/>
  <c r="J2277" i="4"/>
  <c r="J2276" i="4"/>
  <c r="J2275" i="4"/>
  <c r="J2274" i="4"/>
  <c r="J2273" i="4"/>
  <c r="J2272" i="4"/>
  <c r="J2271" i="4"/>
  <c r="J2270" i="4"/>
  <c r="J2269" i="4"/>
  <c r="J2268" i="4"/>
  <c r="J2267" i="4"/>
  <c r="J2266" i="4"/>
  <c r="J2265" i="4"/>
  <c r="J2264" i="4"/>
  <c r="J2263" i="4"/>
  <c r="J2262" i="4"/>
  <c r="J2261" i="4"/>
  <c r="J2260" i="4"/>
  <c r="J2259" i="4"/>
  <c r="J2258" i="4"/>
  <c r="J2257" i="4"/>
  <c r="J2256" i="4"/>
  <c r="J2255" i="4"/>
  <c r="J2254" i="4"/>
  <c r="J2253" i="4"/>
  <c r="J2252" i="4"/>
  <c r="J2251" i="4"/>
  <c r="J2250" i="4"/>
  <c r="J2249" i="4"/>
  <c r="J2248" i="4"/>
  <c r="J2247" i="4"/>
  <c r="J2246" i="4"/>
  <c r="J2245" i="4"/>
  <c r="J2244" i="4"/>
  <c r="J2243" i="4"/>
  <c r="J2242" i="4"/>
  <c r="J2241" i="4"/>
  <c r="J2240" i="4"/>
  <c r="J2239" i="4"/>
  <c r="J2238" i="4"/>
  <c r="J2237" i="4"/>
  <c r="J2236" i="4"/>
  <c r="J2235" i="4"/>
  <c r="J2234" i="4"/>
  <c r="J2233" i="4"/>
  <c r="J2232" i="4"/>
  <c r="J2231" i="4"/>
  <c r="J2230" i="4"/>
  <c r="J2229" i="4"/>
  <c r="J2228" i="4"/>
  <c r="J2227" i="4"/>
  <c r="J2226" i="4"/>
  <c r="J2225" i="4"/>
  <c r="J2224" i="4"/>
  <c r="J2223" i="4"/>
  <c r="J2222" i="4"/>
  <c r="J2221" i="4"/>
  <c r="J2220" i="4"/>
  <c r="J2219" i="4"/>
  <c r="J2218" i="4"/>
  <c r="J2217" i="4"/>
  <c r="J2216" i="4"/>
  <c r="J2215" i="4"/>
  <c r="J2214" i="4"/>
  <c r="J2213" i="4"/>
  <c r="J2212" i="4"/>
  <c r="J2211" i="4"/>
  <c r="J2210" i="4"/>
  <c r="J2209" i="4"/>
  <c r="J2208" i="4"/>
  <c r="J2207" i="4"/>
  <c r="J2206" i="4"/>
  <c r="J2205" i="4"/>
  <c r="J2204" i="4"/>
  <c r="J2203" i="4"/>
  <c r="J2202" i="4"/>
  <c r="J2201" i="4"/>
  <c r="J2200" i="4"/>
  <c r="J2199" i="4"/>
  <c r="J2198" i="4"/>
  <c r="J2197" i="4"/>
  <c r="J2196" i="4"/>
  <c r="J2195" i="4"/>
  <c r="J2194" i="4"/>
  <c r="J2193" i="4"/>
  <c r="J2192" i="4"/>
  <c r="J2191" i="4"/>
  <c r="J2190" i="4"/>
  <c r="J2189" i="4"/>
  <c r="J2188" i="4"/>
  <c r="J2187" i="4"/>
  <c r="J2186" i="4"/>
  <c r="J2185" i="4"/>
  <c r="J2184" i="4"/>
  <c r="J2183" i="4"/>
  <c r="J2182" i="4"/>
  <c r="J2181" i="4"/>
  <c r="J2180" i="4"/>
  <c r="J2179" i="4"/>
  <c r="J2178" i="4"/>
  <c r="J2177" i="4"/>
  <c r="J2176" i="4"/>
  <c r="J2175" i="4"/>
  <c r="J2174" i="4"/>
  <c r="J2173" i="4"/>
  <c r="J2172" i="4"/>
  <c r="J2171" i="4"/>
  <c r="J2170" i="4"/>
  <c r="J2169" i="4"/>
  <c r="J2168" i="4"/>
  <c r="J2167" i="4"/>
  <c r="J2166" i="4"/>
  <c r="J2165" i="4"/>
  <c r="J2164" i="4"/>
  <c r="J2163" i="4"/>
  <c r="J2162" i="4"/>
  <c r="J2161" i="4"/>
  <c r="J2160" i="4"/>
  <c r="J2159" i="4"/>
  <c r="J2158" i="4"/>
  <c r="J2157" i="4"/>
  <c r="J2156" i="4"/>
  <c r="J2155" i="4"/>
  <c r="J2154" i="4"/>
  <c r="J2153" i="4"/>
  <c r="J2152" i="4"/>
  <c r="J2151" i="4"/>
  <c r="J2150" i="4"/>
  <c r="J2149" i="4"/>
  <c r="J2148" i="4"/>
  <c r="J2147" i="4"/>
  <c r="J2146" i="4"/>
  <c r="J2145" i="4"/>
  <c r="J2144" i="4"/>
  <c r="J2143" i="4"/>
  <c r="J2142" i="4"/>
  <c r="J2141" i="4"/>
  <c r="J2140" i="4"/>
  <c r="J2139" i="4"/>
  <c r="J2138" i="4"/>
  <c r="J2137" i="4"/>
  <c r="J2136" i="4"/>
  <c r="J2135" i="4"/>
  <c r="J2134" i="4"/>
  <c r="J2133" i="4"/>
  <c r="J2132" i="4"/>
  <c r="J2131" i="4"/>
  <c r="J2130" i="4"/>
  <c r="J2129" i="4"/>
  <c r="J2128" i="4"/>
  <c r="J2127" i="4"/>
  <c r="J2126" i="4"/>
  <c r="J2125" i="4"/>
  <c r="J2124" i="4"/>
  <c r="J2123" i="4"/>
  <c r="J2122" i="4"/>
  <c r="J2121" i="4"/>
  <c r="J2120" i="4"/>
  <c r="J2119" i="4"/>
  <c r="J2118" i="4"/>
  <c r="J2117" i="4"/>
  <c r="J2116" i="4"/>
  <c r="J2115" i="4"/>
  <c r="J2114" i="4"/>
  <c r="J2113" i="4"/>
  <c r="J2112" i="4"/>
  <c r="J2111" i="4"/>
  <c r="J2110" i="4"/>
  <c r="J2109" i="4"/>
  <c r="J2108" i="4"/>
  <c r="J2107" i="4"/>
  <c r="J2106" i="4"/>
  <c r="J2105" i="4"/>
  <c r="J2104" i="4"/>
  <c r="J2103" i="4"/>
  <c r="J2102" i="4"/>
  <c r="J2101" i="4"/>
  <c r="J2100" i="4"/>
  <c r="J2099" i="4"/>
  <c r="J2098" i="4"/>
  <c r="J2097" i="4"/>
  <c r="J2096" i="4"/>
  <c r="J2095" i="4"/>
  <c r="J2094" i="4"/>
  <c r="J2093" i="4"/>
  <c r="J2092" i="4"/>
  <c r="J2091" i="4"/>
  <c r="J2090" i="4"/>
  <c r="J2089" i="4"/>
  <c r="J2088" i="4"/>
  <c r="J2087" i="4"/>
  <c r="J2086" i="4"/>
  <c r="J2085" i="4"/>
  <c r="J2084" i="4"/>
  <c r="J2083" i="4"/>
  <c r="J2082" i="4"/>
  <c r="J2081" i="4"/>
  <c r="J2080" i="4"/>
  <c r="J2079" i="4"/>
  <c r="J2078" i="4"/>
  <c r="J2077" i="4"/>
  <c r="J2076" i="4"/>
  <c r="J2075" i="4"/>
  <c r="J2074" i="4"/>
  <c r="J2073" i="4"/>
  <c r="J2072" i="4"/>
  <c r="J2071" i="4"/>
  <c r="J2070" i="4"/>
  <c r="J2069" i="4"/>
  <c r="J2068" i="4"/>
  <c r="J2067" i="4"/>
  <c r="J2066" i="4"/>
  <c r="J2065" i="4"/>
  <c r="J2064" i="4"/>
  <c r="J2063" i="4"/>
  <c r="J2062" i="4"/>
  <c r="J2061" i="4"/>
  <c r="J2060" i="4"/>
  <c r="J2059" i="4"/>
  <c r="J2058" i="4"/>
  <c r="J2057" i="4"/>
  <c r="J2056" i="4"/>
  <c r="J2055" i="4"/>
  <c r="J2054" i="4"/>
  <c r="J2053" i="4"/>
  <c r="J2052" i="4"/>
  <c r="J2051" i="4"/>
  <c r="J2050" i="4"/>
  <c r="J2049" i="4"/>
  <c r="J2048" i="4"/>
  <c r="J2047" i="4"/>
  <c r="J2046" i="4"/>
  <c r="J2045" i="4"/>
  <c r="J2044" i="4"/>
  <c r="J2043" i="4"/>
  <c r="J2042" i="4"/>
  <c r="J2041" i="4"/>
  <c r="J2040" i="4"/>
  <c r="J2039" i="4"/>
  <c r="J2038" i="4"/>
  <c r="J2037" i="4"/>
  <c r="J2036" i="4"/>
  <c r="J2035" i="4"/>
  <c r="J2034" i="4"/>
  <c r="J2033" i="4"/>
  <c r="J2032" i="4"/>
  <c r="J2031" i="4"/>
  <c r="J2030" i="4"/>
  <c r="J2029" i="4"/>
  <c r="J2028" i="4"/>
  <c r="J2027" i="4"/>
  <c r="J2026" i="4"/>
  <c r="J2025" i="4"/>
  <c r="J2024" i="4"/>
  <c r="J2023" i="4"/>
  <c r="J2022" i="4"/>
  <c r="J2021" i="4"/>
  <c r="J2020" i="4"/>
  <c r="J2019" i="4"/>
  <c r="J2018" i="4"/>
  <c r="J2017" i="4"/>
  <c r="J2016" i="4"/>
  <c r="J2015" i="4"/>
  <c r="J2014" i="4"/>
  <c r="J2013" i="4"/>
  <c r="J2012" i="4"/>
  <c r="J2011" i="4"/>
  <c r="J2010" i="4"/>
  <c r="J2009" i="4"/>
  <c r="J2008" i="4"/>
  <c r="J2007" i="4"/>
  <c r="J2006" i="4"/>
  <c r="J2005" i="4"/>
  <c r="J2004" i="4"/>
  <c r="J2003" i="4"/>
  <c r="J2002" i="4"/>
  <c r="J2001" i="4"/>
  <c r="J2000" i="4"/>
  <c r="J1999" i="4"/>
  <c r="J1998" i="4"/>
  <c r="J1997" i="4"/>
  <c r="J1996" i="4"/>
  <c r="J1995" i="4"/>
  <c r="J1994" i="4"/>
  <c r="J1993" i="4"/>
  <c r="J1992" i="4"/>
  <c r="J1991" i="4"/>
  <c r="J1990" i="4"/>
  <c r="J1989" i="4"/>
  <c r="J1988" i="4"/>
  <c r="J1972" i="4"/>
  <c r="J1971" i="4"/>
  <c r="J1970" i="4"/>
  <c r="J1969" i="4"/>
  <c r="J1968" i="4"/>
  <c r="J1967" i="4"/>
  <c r="J1966" i="4"/>
  <c r="J1965" i="4"/>
  <c r="J1964" i="4"/>
  <c r="J1963" i="4"/>
  <c r="J1952" i="4"/>
  <c r="J1951" i="4"/>
  <c r="J1950" i="4"/>
  <c r="J1949" i="4"/>
  <c r="J1948" i="4"/>
  <c r="J1947" i="4"/>
  <c r="J1946" i="4"/>
  <c r="J1945" i="4"/>
  <c r="J1944" i="4"/>
  <c r="J1943" i="4"/>
  <c r="J1892" i="4"/>
  <c r="J1891" i="4"/>
  <c r="J1890" i="4"/>
  <c r="J1889" i="4"/>
  <c r="J1888" i="4"/>
  <c r="J1887" i="4"/>
  <c r="J1886" i="4"/>
  <c r="J1885" i="4"/>
  <c r="J1884" i="4"/>
  <c r="J1883" i="4"/>
  <c r="J1877" i="4"/>
  <c r="J1876" i="4"/>
  <c r="J1875" i="4"/>
  <c r="J1874" i="4"/>
  <c r="J1873" i="4"/>
  <c r="J1872" i="4"/>
  <c r="J1871" i="4"/>
  <c r="J1870" i="4"/>
  <c r="J1869" i="4"/>
  <c r="J1868" i="4"/>
  <c r="J1832" i="4"/>
  <c r="J1831" i="4"/>
  <c r="J1830" i="4"/>
  <c r="J1829" i="4"/>
  <c r="J1828" i="4"/>
  <c r="J1817" i="4"/>
  <c r="J1816" i="4"/>
  <c r="J1815" i="4"/>
  <c r="J1814" i="4"/>
  <c r="J1813" i="4"/>
  <c r="J1812" i="4"/>
  <c r="J1811" i="4"/>
  <c r="J1810" i="4"/>
  <c r="J1809" i="4"/>
  <c r="J1808" i="4"/>
  <c r="J1802" i="4"/>
  <c r="J1801" i="4"/>
  <c r="J1800" i="4"/>
  <c r="J1799" i="4"/>
  <c r="J1798" i="4"/>
  <c r="J1777" i="4"/>
  <c r="J1776" i="4"/>
  <c r="J1775" i="4"/>
  <c r="J1774" i="4"/>
  <c r="J1773" i="4"/>
  <c r="J1769" i="4"/>
  <c r="J1768" i="4"/>
  <c r="J1767" i="4"/>
  <c r="J1766" i="4"/>
  <c r="J1765" i="4"/>
  <c r="J1764" i="4"/>
  <c r="J1763" i="4"/>
  <c r="J1707" i="4"/>
  <c r="J1706" i="4"/>
  <c r="J1705" i="4"/>
  <c r="J1704" i="4"/>
  <c r="J1703" i="4"/>
  <c r="J1677" i="4"/>
  <c r="J1676" i="4"/>
  <c r="J1675" i="4"/>
  <c r="J1674" i="4"/>
  <c r="J1673" i="4"/>
  <c r="J1647" i="4"/>
  <c r="J1646" i="4"/>
  <c r="J1645" i="4"/>
  <c r="J1644" i="4"/>
  <c r="J1643" i="4"/>
  <c r="J1642" i="4"/>
  <c r="J1641" i="4"/>
  <c r="J1640" i="4"/>
  <c r="J1639" i="4"/>
  <c r="J1638" i="4"/>
  <c r="J1637" i="4"/>
  <c r="J1636" i="4"/>
  <c r="J1635" i="4"/>
  <c r="J1634" i="4"/>
  <c r="J1633" i="4"/>
  <c r="J1632" i="4"/>
  <c r="J1631" i="4"/>
  <c r="J1630" i="4"/>
  <c r="J1629" i="4"/>
  <c r="J1628" i="4"/>
  <c r="J1572" i="4"/>
  <c r="J1571" i="4"/>
  <c r="J1570" i="4"/>
  <c r="J1569" i="4"/>
  <c r="J1568" i="4"/>
  <c r="J1552" i="4"/>
  <c r="J1551" i="4"/>
  <c r="J1550" i="4"/>
  <c r="J1549" i="4"/>
  <c r="J1548" i="4"/>
  <c r="J1547" i="4"/>
  <c r="J1546" i="4"/>
  <c r="J1545" i="4"/>
  <c r="J1544" i="4"/>
  <c r="J1543" i="4"/>
  <c r="J1532" i="4"/>
  <c r="J1531" i="4"/>
  <c r="J1530" i="4"/>
  <c r="J1529" i="4"/>
  <c r="J1528" i="4"/>
  <c r="J1527" i="4"/>
  <c r="J1526" i="4"/>
  <c r="J1525" i="4"/>
  <c r="J1524" i="4"/>
  <c r="J1523" i="4"/>
  <c r="J1512" i="4"/>
  <c r="J1511" i="4"/>
  <c r="J1510" i="4"/>
  <c r="J1509" i="4"/>
  <c r="J1508" i="4"/>
  <c r="J1507" i="4"/>
  <c r="J1506" i="4"/>
  <c r="J1505" i="4"/>
  <c r="J1504" i="4"/>
  <c r="J1503" i="4"/>
  <c r="J1492" i="4"/>
  <c r="J1491" i="4"/>
  <c r="J1490" i="4"/>
  <c r="J1489" i="4"/>
  <c r="J1488" i="4"/>
  <c r="J1487" i="4"/>
  <c r="J1486" i="4"/>
  <c r="J1485" i="4"/>
  <c r="J1484" i="4"/>
  <c r="J1483" i="4"/>
  <c r="J1482" i="4"/>
  <c r="J1481" i="4"/>
  <c r="J1480" i="4"/>
  <c r="J1479" i="4"/>
  <c r="J1478" i="4"/>
  <c r="J1472" i="4"/>
  <c r="J1471" i="4"/>
  <c r="J1470" i="4"/>
  <c r="J1469" i="4"/>
  <c r="J1468" i="4"/>
  <c r="J1457" i="4"/>
  <c r="J1456" i="4"/>
  <c r="J1455" i="4"/>
  <c r="J1454" i="4"/>
  <c r="J1453" i="4"/>
  <c r="J1447" i="4"/>
  <c r="J1446" i="4"/>
  <c r="J1445" i="4"/>
  <c r="J1444" i="4"/>
  <c r="J1443" i="4"/>
  <c r="J1442" i="4"/>
  <c r="J1441" i="4"/>
  <c r="J1440" i="4"/>
  <c r="J1439" i="4"/>
  <c r="J1438" i="4"/>
  <c r="J1422" i="4"/>
  <c r="J1421" i="4"/>
  <c r="J1420" i="4"/>
  <c r="J1419" i="4"/>
  <c r="J1418" i="4"/>
  <c r="J1407" i="4"/>
  <c r="J1406" i="4"/>
  <c r="J1405" i="4"/>
  <c r="J1404" i="4"/>
  <c r="J1403" i="4"/>
  <c r="J1397" i="4"/>
  <c r="J1396" i="4"/>
  <c r="J1395" i="4"/>
  <c r="J1394" i="4"/>
  <c r="J1393" i="4"/>
  <c r="J1382" i="4"/>
  <c r="J1381" i="4"/>
  <c r="J1380" i="4"/>
  <c r="J1379" i="4"/>
  <c r="J1378" i="4"/>
  <c r="J1342" i="4"/>
  <c r="J1341" i="4"/>
  <c r="J1340" i="4"/>
  <c r="J1339" i="4"/>
  <c r="J1338" i="4"/>
  <c r="J1332" i="4"/>
  <c r="J1331" i="4"/>
  <c r="J1330" i="4"/>
  <c r="J1329" i="4"/>
  <c r="J1328" i="4"/>
  <c r="J1317" i="4"/>
  <c r="J1316" i="4"/>
  <c r="J1315" i="4"/>
  <c r="J1314" i="4"/>
  <c r="J1313" i="4"/>
  <c r="J1312" i="4"/>
  <c r="J1311" i="4"/>
  <c r="J1310" i="4"/>
  <c r="J1309" i="4"/>
  <c r="J1308" i="4"/>
  <c r="J1287" i="4"/>
  <c r="J1286" i="4"/>
  <c r="J1285" i="4"/>
  <c r="J1284" i="4"/>
  <c r="J1283" i="4"/>
  <c r="J1277" i="4"/>
  <c r="J1276" i="4"/>
  <c r="J1275" i="4"/>
  <c r="J1274" i="4"/>
  <c r="J1273" i="4"/>
  <c r="J1237" i="4"/>
  <c r="J1236" i="4"/>
  <c r="J1235" i="4"/>
  <c r="J1234" i="4"/>
  <c r="J1233" i="4"/>
  <c r="J1207" i="4"/>
  <c r="J1206" i="4"/>
  <c r="J1205" i="4"/>
  <c r="J1204" i="4"/>
  <c r="J1203" i="4"/>
  <c r="J1187" i="4"/>
  <c r="J1186" i="4"/>
  <c r="J1185" i="4"/>
  <c r="J1184" i="4"/>
  <c r="J1183" i="4"/>
  <c r="J1167" i="4"/>
  <c r="J1166" i="4"/>
  <c r="J1165" i="4"/>
  <c r="J1164" i="4"/>
  <c r="J1163" i="4"/>
  <c r="J1147" i="4"/>
  <c r="J1146" i="4"/>
  <c r="J1145" i="4"/>
  <c r="J1144" i="4"/>
  <c r="J1143" i="4"/>
  <c r="J1142" i="4"/>
  <c r="J1141" i="4"/>
  <c r="J1140" i="4"/>
  <c r="J1139" i="4"/>
  <c r="J1138" i="4"/>
  <c r="J1137" i="4"/>
  <c r="J1136" i="4"/>
  <c r="J1135" i="4"/>
  <c r="J1134" i="4"/>
  <c r="J1133" i="4"/>
  <c r="J1132" i="4"/>
  <c r="J1131" i="4"/>
  <c r="J1130" i="4"/>
  <c r="J1129" i="4"/>
  <c r="J1128" i="4"/>
  <c r="J1127" i="4"/>
  <c r="J1126" i="4"/>
  <c r="J1125" i="4"/>
  <c r="J1124" i="4"/>
  <c r="J1123" i="4"/>
  <c r="J1122" i="4"/>
  <c r="J1121" i="4"/>
  <c r="J1120" i="4"/>
  <c r="J1119" i="4"/>
  <c r="J1118" i="4"/>
  <c r="J1092" i="4"/>
  <c r="J1091" i="4"/>
  <c r="J1090" i="4"/>
  <c r="J1089" i="4"/>
  <c r="J1088" i="4"/>
  <c r="J1087" i="4"/>
  <c r="J1086" i="4"/>
  <c r="J1085" i="4"/>
  <c r="J1084" i="4"/>
  <c r="J1083" i="4"/>
  <c r="J1067" i="4"/>
  <c r="J1066" i="4"/>
  <c r="J1065" i="4"/>
  <c r="J1064" i="4"/>
  <c r="J1063" i="4"/>
  <c r="J1057" i="4"/>
  <c r="J1056" i="4"/>
  <c r="J1055" i="4"/>
  <c r="J1054" i="4"/>
  <c r="J1053" i="4"/>
  <c r="J1012" i="4"/>
  <c r="J1011" i="4"/>
  <c r="J1010" i="4"/>
  <c r="J1009" i="4"/>
  <c r="J1008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42" i="4"/>
  <c r="J941" i="4"/>
  <c r="J940" i="4"/>
  <c r="J939" i="4"/>
  <c r="J938" i="4"/>
  <c r="J932" i="4"/>
  <c r="J931" i="4"/>
  <c r="J930" i="4"/>
  <c r="J929" i="4"/>
  <c r="J928" i="4"/>
  <c r="J877" i="4"/>
  <c r="J876" i="4"/>
  <c r="J875" i="4"/>
  <c r="J874" i="4"/>
  <c r="J873" i="4"/>
  <c r="J867" i="4"/>
  <c r="J866" i="4"/>
  <c r="J865" i="4"/>
  <c r="J864" i="4"/>
  <c r="J863" i="4"/>
  <c r="J852" i="4"/>
  <c r="J851" i="4"/>
  <c r="J850" i="4"/>
  <c r="J849" i="4"/>
  <c r="J848" i="4"/>
  <c r="J842" i="4"/>
  <c r="J841" i="4"/>
  <c r="J840" i="4"/>
  <c r="J839" i="4"/>
  <c r="J838" i="4"/>
  <c r="J832" i="4"/>
  <c r="J831" i="4"/>
  <c r="J830" i="4"/>
  <c r="J829" i="4"/>
  <c r="J828" i="4"/>
  <c r="J817" i="4"/>
  <c r="J816" i="4"/>
  <c r="J815" i="4"/>
  <c r="J814" i="4"/>
  <c r="J813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07" i="4"/>
  <c r="J706" i="4"/>
  <c r="J705" i="4"/>
  <c r="J704" i="4"/>
  <c r="J703" i="4"/>
  <c r="J692" i="4"/>
  <c r="J691" i="4"/>
  <c r="J690" i="4"/>
  <c r="J689" i="4"/>
  <c r="J688" i="4"/>
  <c r="J677" i="4"/>
  <c r="J676" i="4"/>
  <c r="J675" i="4"/>
  <c r="J674" i="4"/>
  <c r="J673" i="4"/>
  <c r="J657" i="4"/>
  <c r="J656" i="4"/>
  <c r="J655" i="4"/>
  <c r="J654" i="4"/>
  <c r="J653" i="4"/>
  <c r="J637" i="4"/>
  <c r="J636" i="4"/>
  <c r="J635" i="4"/>
  <c r="J634" i="4"/>
  <c r="J633" i="4"/>
  <c r="J617" i="4"/>
  <c r="J616" i="4"/>
  <c r="J615" i="4"/>
  <c r="J614" i="4"/>
  <c r="J613" i="4"/>
  <c r="J592" i="4"/>
  <c r="J591" i="4"/>
  <c r="J590" i="4"/>
  <c r="J589" i="4"/>
  <c r="J588" i="4"/>
  <c r="J582" i="4"/>
  <c r="J581" i="4"/>
  <c r="J580" i="4"/>
  <c r="J579" i="4"/>
  <c r="J578" i="4"/>
  <c r="J572" i="4"/>
  <c r="J571" i="4"/>
  <c r="J570" i="4"/>
  <c r="J569" i="4"/>
  <c r="J568" i="4"/>
  <c r="J562" i="4"/>
  <c r="J561" i="4"/>
  <c r="J560" i="4"/>
  <c r="J559" i="4"/>
  <c r="J558" i="4"/>
  <c r="J547" i="4"/>
  <c r="J546" i="4"/>
  <c r="J545" i="4"/>
  <c r="J544" i="4"/>
  <c r="J543" i="4"/>
  <c r="J537" i="4"/>
  <c r="J536" i="4"/>
  <c r="J535" i="4"/>
  <c r="J534" i="4"/>
  <c r="J533" i="4"/>
  <c r="J512" i="4"/>
  <c r="J511" i="4"/>
  <c r="J510" i="4"/>
  <c r="J509" i="4"/>
  <c r="J508" i="4"/>
  <c r="J492" i="4"/>
  <c r="J491" i="4"/>
  <c r="J490" i="4"/>
  <c r="J489" i="4"/>
  <c r="J488" i="4"/>
  <c r="J482" i="4"/>
  <c r="AL481" i="4"/>
  <c r="AK481" i="4"/>
  <c r="AJ481" i="4"/>
  <c r="AI481" i="4"/>
  <c r="AH481" i="4"/>
  <c r="AG481" i="4"/>
  <c r="AF481" i="4"/>
  <c r="AE481" i="4"/>
  <c r="AB481" i="4"/>
  <c r="AC481" i="4"/>
  <c r="AD481" i="4"/>
  <c r="AA481" i="4"/>
  <c r="Z481" i="4"/>
  <c r="Y481" i="4"/>
  <c r="X481" i="4"/>
  <c r="W481" i="4"/>
  <c r="V481" i="4"/>
  <c r="U481" i="4"/>
  <c r="J481" i="4"/>
  <c r="AL480" i="4"/>
  <c r="AK480" i="4"/>
  <c r="AJ480" i="4"/>
  <c r="AI480" i="4"/>
  <c r="AH480" i="4"/>
  <c r="AG480" i="4"/>
  <c r="AF480" i="4"/>
  <c r="AE480" i="4"/>
  <c r="AB480" i="4"/>
  <c r="AC480" i="4"/>
  <c r="AD480" i="4"/>
  <c r="AA480" i="4"/>
  <c r="Z480" i="4"/>
  <c r="Y480" i="4"/>
  <c r="X480" i="4"/>
  <c r="W480" i="4"/>
  <c r="V480" i="4"/>
  <c r="U480" i="4"/>
  <c r="J480" i="4"/>
  <c r="AL479" i="4"/>
  <c r="AK479" i="4"/>
  <c r="AJ479" i="4"/>
  <c r="AI479" i="4"/>
  <c r="AH479" i="4"/>
  <c r="AG479" i="4"/>
  <c r="AF479" i="4"/>
  <c r="AE479" i="4"/>
  <c r="AB479" i="4"/>
  <c r="AC479" i="4"/>
  <c r="AD479" i="4"/>
  <c r="AA479" i="4"/>
  <c r="Z479" i="4"/>
  <c r="Y479" i="4"/>
  <c r="X479" i="4"/>
  <c r="W479" i="4"/>
  <c r="V479" i="4"/>
  <c r="U479" i="4"/>
  <c r="J479" i="4"/>
  <c r="AL478" i="4"/>
  <c r="AK478" i="4"/>
  <c r="AJ478" i="4"/>
  <c r="AI478" i="4"/>
  <c r="AH478" i="4"/>
  <c r="AG478" i="4"/>
  <c r="AF478" i="4"/>
  <c r="AE478" i="4"/>
  <c r="AB478" i="4"/>
  <c r="AC478" i="4"/>
  <c r="AD478" i="4"/>
  <c r="AA478" i="4"/>
  <c r="Z478" i="4"/>
  <c r="Y478" i="4"/>
  <c r="X478" i="4"/>
  <c r="W478" i="4"/>
  <c r="V478" i="4"/>
  <c r="U478" i="4"/>
  <c r="J478" i="4"/>
  <c r="AL477" i="4"/>
  <c r="AK477" i="4"/>
  <c r="AJ477" i="4"/>
  <c r="AI477" i="4"/>
  <c r="AH477" i="4"/>
  <c r="AG477" i="4"/>
  <c r="AF477" i="4"/>
  <c r="AE477" i="4"/>
  <c r="AB477" i="4"/>
  <c r="AC477" i="4"/>
  <c r="AD477" i="4"/>
  <c r="AA477" i="4"/>
  <c r="Z477" i="4"/>
  <c r="Y477" i="4"/>
  <c r="X477" i="4"/>
  <c r="W477" i="4"/>
  <c r="V477" i="4"/>
  <c r="U477" i="4"/>
  <c r="AL476" i="4"/>
  <c r="AK476" i="4"/>
  <c r="AJ476" i="4"/>
  <c r="AI476" i="4"/>
  <c r="AH476" i="4"/>
  <c r="AG476" i="4"/>
  <c r="AF476" i="4"/>
  <c r="AE476" i="4"/>
  <c r="AB476" i="4"/>
  <c r="AC476" i="4"/>
  <c r="AD476" i="4"/>
  <c r="AA476" i="4"/>
  <c r="Z476" i="4"/>
  <c r="Y476" i="4"/>
  <c r="X476" i="4"/>
  <c r="W476" i="4"/>
  <c r="V476" i="4"/>
  <c r="U476" i="4"/>
  <c r="AL475" i="4"/>
  <c r="AK475" i="4"/>
  <c r="AJ475" i="4"/>
  <c r="AI475" i="4"/>
  <c r="AH475" i="4"/>
  <c r="AG475" i="4"/>
  <c r="AF475" i="4"/>
  <c r="AE475" i="4"/>
  <c r="AB475" i="4"/>
  <c r="AC475" i="4"/>
  <c r="AD475" i="4"/>
  <c r="AA475" i="4"/>
  <c r="Z475" i="4"/>
  <c r="Y475" i="4"/>
  <c r="X475" i="4"/>
  <c r="W475" i="4"/>
  <c r="V475" i="4"/>
  <c r="U475" i="4"/>
  <c r="AL474" i="4"/>
  <c r="AK474" i="4"/>
  <c r="AJ474" i="4"/>
  <c r="AI474" i="4"/>
  <c r="AH474" i="4"/>
  <c r="AG474" i="4"/>
  <c r="AF474" i="4"/>
  <c r="AE474" i="4"/>
  <c r="AB474" i="4"/>
  <c r="AC474" i="4"/>
  <c r="AD474" i="4"/>
  <c r="AA474" i="4"/>
  <c r="Z474" i="4"/>
  <c r="Y474" i="4"/>
  <c r="X474" i="4"/>
  <c r="W474" i="4"/>
  <c r="V474" i="4"/>
  <c r="U474" i="4"/>
  <c r="AL473" i="4"/>
  <c r="AK473" i="4"/>
  <c r="AJ473" i="4"/>
  <c r="AI473" i="4"/>
  <c r="AH473" i="4"/>
  <c r="AG473" i="4"/>
  <c r="AF473" i="4"/>
  <c r="AE473" i="4"/>
  <c r="AB473" i="4"/>
  <c r="AC473" i="4"/>
  <c r="AD473" i="4"/>
  <c r="AA473" i="4"/>
  <c r="Z473" i="4"/>
  <c r="Y473" i="4"/>
  <c r="X473" i="4"/>
  <c r="W473" i="4"/>
  <c r="V473" i="4"/>
  <c r="U473" i="4"/>
  <c r="AL472" i="4"/>
  <c r="AK472" i="4"/>
  <c r="AJ472" i="4"/>
  <c r="AI472" i="4"/>
  <c r="AH472" i="4"/>
  <c r="AG472" i="4"/>
  <c r="AF472" i="4"/>
  <c r="AE472" i="4"/>
  <c r="AB472" i="4"/>
  <c r="AC472" i="4"/>
  <c r="AD472" i="4"/>
  <c r="AA472" i="4"/>
  <c r="Z472" i="4"/>
  <c r="Y472" i="4"/>
  <c r="X472" i="4"/>
  <c r="W472" i="4"/>
  <c r="V472" i="4"/>
  <c r="U472" i="4"/>
  <c r="AL471" i="4"/>
  <c r="AK471" i="4"/>
  <c r="AJ471" i="4"/>
  <c r="AI471" i="4"/>
  <c r="AH471" i="4"/>
  <c r="AG471" i="4"/>
  <c r="AF471" i="4"/>
  <c r="AE471" i="4"/>
  <c r="AB471" i="4"/>
  <c r="AC471" i="4"/>
  <c r="AD471" i="4"/>
  <c r="AA471" i="4"/>
  <c r="Z471" i="4"/>
  <c r="Y471" i="4"/>
  <c r="X471" i="4"/>
  <c r="W471" i="4"/>
  <c r="V471" i="4"/>
  <c r="U471" i="4"/>
  <c r="AL470" i="4"/>
  <c r="AK470" i="4"/>
  <c r="AJ470" i="4"/>
  <c r="AI470" i="4"/>
  <c r="AH470" i="4"/>
  <c r="AG470" i="4"/>
  <c r="AF470" i="4"/>
  <c r="AE470" i="4"/>
  <c r="AB470" i="4"/>
  <c r="AC470" i="4"/>
  <c r="AD470" i="4"/>
  <c r="AA470" i="4"/>
  <c r="Z470" i="4"/>
  <c r="Y470" i="4"/>
  <c r="X470" i="4"/>
  <c r="W470" i="4"/>
  <c r="V470" i="4"/>
  <c r="U470" i="4"/>
  <c r="AL469" i="4"/>
  <c r="AK469" i="4"/>
  <c r="AJ469" i="4"/>
  <c r="AI469" i="4"/>
  <c r="AH469" i="4"/>
  <c r="AG469" i="4"/>
  <c r="AF469" i="4"/>
  <c r="AE469" i="4"/>
  <c r="AB469" i="4"/>
  <c r="AC469" i="4"/>
  <c r="AD469" i="4"/>
  <c r="AA469" i="4"/>
  <c r="Z469" i="4"/>
  <c r="Y469" i="4"/>
  <c r="X469" i="4"/>
  <c r="W469" i="4"/>
  <c r="V469" i="4"/>
  <c r="U469" i="4"/>
  <c r="AL468" i="4"/>
  <c r="AK468" i="4"/>
  <c r="AJ468" i="4"/>
  <c r="AI468" i="4"/>
  <c r="AH468" i="4"/>
  <c r="AG468" i="4"/>
  <c r="AF468" i="4"/>
  <c r="AE468" i="4"/>
  <c r="AB468" i="4"/>
  <c r="AC468" i="4"/>
  <c r="AD468" i="4"/>
  <c r="AA468" i="4"/>
  <c r="Z468" i="4"/>
  <c r="Y468" i="4"/>
  <c r="X468" i="4"/>
  <c r="W468" i="4"/>
  <c r="V468" i="4"/>
  <c r="U468" i="4"/>
  <c r="AL467" i="4"/>
  <c r="AK467" i="4"/>
  <c r="AJ467" i="4"/>
  <c r="AI467" i="4"/>
  <c r="AH467" i="4"/>
  <c r="AG467" i="4"/>
  <c r="AF467" i="4"/>
  <c r="AE467" i="4"/>
  <c r="AB467" i="4"/>
  <c r="AC467" i="4"/>
  <c r="AD467" i="4"/>
  <c r="AA467" i="4"/>
  <c r="Z467" i="4"/>
  <c r="Y467" i="4"/>
  <c r="X467" i="4"/>
  <c r="W467" i="4"/>
  <c r="V467" i="4"/>
  <c r="U467" i="4"/>
  <c r="AL466" i="4"/>
  <c r="AK466" i="4"/>
  <c r="AJ466" i="4"/>
  <c r="AI466" i="4"/>
  <c r="AH466" i="4"/>
  <c r="AG466" i="4"/>
  <c r="AF466" i="4"/>
  <c r="AE466" i="4"/>
  <c r="AB466" i="4"/>
  <c r="AC466" i="4"/>
  <c r="AD466" i="4"/>
  <c r="AA466" i="4"/>
  <c r="Z466" i="4"/>
  <c r="Y466" i="4"/>
  <c r="X466" i="4"/>
  <c r="W466" i="4"/>
  <c r="V466" i="4"/>
  <c r="U466" i="4"/>
  <c r="AL465" i="4"/>
  <c r="AK465" i="4"/>
  <c r="AJ465" i="4"/>
  <c r="AI465" i="4"/>
  <c r="AH465" i="4"/>
  <c r="AG465" i="4"/>
  <c r="AF465" i="4"/>
  <c r="AE465" i="4"/>
  <c r="AB465" i="4"/>
  <c r="AC465" i="4"/>
  <c r="AD465" i="4"/>
  <c r="AA465" i="4"/>
  <c r="Z465" i="4"/>
  <c r="Y465" i="4"/>
  <c r="X465" i="4"/>
  <c r="W465" i="4"/>
  <c r="V465" i="4"/>
  <c r="U465" i="4"/>
  <c r="AL464" i="4"/>
  <c r="AK464" i="4"/>
  <c r="AJ464" i="4"/>
  <c r="AI464" i="4"/>
  <c r="AH464" i="4"/>
  <c r="AG464" i="4"/>
  <c r="AF464" i="4"/>
  <c r="AE464" i="4"/>
  <c r="AB464" i="4"/>
  <c r="AC464" i="4"/>
  <c r="AD464" i="4"/>
  <c r="AA464" i="4"/>
  <c r="Z464" i="4"/>
  <c r="Y464" i="4"/>
  <c r="X464" i="4"/>
  <c r="W464" i="4"/>
  <c r="V464" i="4"/>
  <c r="U464" i="4"/>
  <c r="AL463" i="4"/>
  <c r="AK463" i="4"/>
  <c r="AJ463" i="4"/>
  <c r="AI463" i="4"/>
  <c r="AH463" i="4"/>
  <c r="AG463" i="4"/>
  <c r="AF463" i="4"/>
  <c r="AE463" i="4"/>
  <c r="AB463" i="4"/>
  <c r="AC463" i="4"/>
  <c r="AD463" i="4"/>
  <c r="AA463" i="4"/>
  <c r="Z463" i="4"/>
  <c r="Y463" i="4"/>
  <c r="X463" i="4"/>
  <c r="W463" i="4"/>
  <c r="V463" i="4"/>
  <c r="U463" i="4"/>
  <c r="AL462" i="4"/>
  <c r="AK462" i="4"/>
  <c r="AJ462" i="4"/>
  <c r="AI462" i="4"/>
  <c r="AH462" i="4"/>
  <c r="AG462" i="4"/>
  <c r="AF462" i="4"/>
  <c r="AE462" i="4"/>
  <c r="AB462" i="4"/>
  <c r="AC462" i="4"/>
  <c r="AD462" i="4"/>
  <c r="AA462" i="4"/>
  <c r="Z462" i="4"/>
  <c r="Y462" i="4"/>
  <c r="X462" i="4"/>
  <c r="W462" i="4"/>
  <c r="V462" i="4"/>
  <c r="U462" i="4"/>
  <c r="AL461" i="4"/>
  <c r="AK461" i="4"/>
  <c r="AJ461" i="4"/>
  <c r="AI461" i="4"/>
  <c r="AH461" i="4"/>
  <c r="AG461" i="4"/>
  <c r="AF461" i="4"/>
  <c r="AE461" i="4"/>
  <c r="AB461" i="4"/>
  <c r="AC461" i="4"/>
  <c r="AD461" i="4"/>
  <c r="AA461" i="4"/>
  <c r="Z461" i="4"/>
  <c r="Y461" i="4"/>
  <c r="X461" i="4"/>
  <c r="W461" i="4"/>
  <c r="V461" i="4"/>
  <c r="U461" i="4"/>
  <c r="AL460" i="4"/>
  <c r="AK460" i="4"/>
  <c r="AJ460" i="4"/>
  <c r="AI460" i="4"/>
  <c r="AH460" i="4"/>
  <c r="AG460" i="4"/>
  <c r="AF460" i="4"/>
  <c r="AE460" i="4"/>
  <c r="AB460" i="4"/>
  <c r="AC460" i="4"/>
  <c r="AD460" i="4"/>
  <c r="AA460" i="4"/>
  <c r="Z460" i="4"/>
  <c r="Y460" i="4"/>
  <c r="X460" i="4"/>
  <c r="W460" i="4"/>
  <c r="V460" i="4"/>
  <c r="U460" i="4"/>
  <c r="AL459" i="4"/>
  <c r="AK459" i="4"/>
  <c r="AJ459" i="4"/>
  <c r="AI459" i="4"/>
  <c r="AH459" i="4"/>
  <c r="AG459" i="4"/>
  <c r="AF459" i="4"/>
  <c r="AE459" i="4"/>
  <c r="AB459" i="4"/>
  <c r="AC459" i="4"/>
  <c r="AD459" i="4"/>
  <c r="AA459" i="4"/>
  <c r="Z459" i="4"/>
  <c r="Y459" i="4"/>
  <c r="X459" i="4"/>
  <c r="W459" i="4"/>
  <c r="V459" i="4"/>
  <c r="U459" i="4"/>
  <c r="AL458" i="4"/>
  <c r="AK458" i="4"/>
  <c r="AJ458" i="4"/>
  <c r="AI458" i="4"/>
  <c r="AH458" i="4"/>
  <c r="AG458" i="4"/>
  <c r="AF458" i="4"/>
  <c r="AE458" i="4"/>
  <c r="AB458" i="4"/>
  <c r="AC458" i="4"/>
  <c r="AD458" i="4"/>
  <c r="AA458" i="4"/>
  <c r="Z458" i="4"/>
  <c r="Y458" i="4"/>
  <c r="X458" i="4"/>
  <c r="W458" i="4"/>
  <c r="V458" i="4"/>
  <c r="U458" i="4"/>
  <c r="AL457" i="4"/>
  <c r="AK457" i="4"/>
  <c r="AJ457" i="4"/>
  <c r="AI457" i="4"/>
  <c r="AH457" i="4"/>
  <c r="AG457" i="4"/>
  <c r="AF457" i="4"/>
  <c r="AE457" i="4"/>
  <c r="AB457" i="4"/>
  <c r="AC457" i="4"/>
  <c r="AD457" i="4"/>
  <c r="AA457" i="4"/>
  <c r="Z457" i="4"/>
  <c r="Y457" i="4"/>
  <c r="X457" i="4"/>
  <c r="W457" i="4"/>
  <c r="V457" i="4"/>
  <c r="U457" i="4"/>
  <c r="AL456" i="4"/>
  <c r="AK456" i="4"/>
  <c r="AJ456" i="4"/>
  <c r="AI456" i="4"/>
  <c r="AH456" i="4"/>
  <c r="AG456" i="4"/>
  <c r="AF456" i="4"/>
  <c r="AE456" i="4"/>
  <c r="AB456" i="4"/>
  <c r="AC456" i="4"/>
  <c r="AD456" i="4"/>
  <c r="AA456" i="4"/>
  <c r="Z456" i="4"/>
  <c r="Y456" i="4"/>
  <c r="X456" i="4"/>
  <c r="W456" i="4"/>
  <c r="V456" i="4"/>
  <c r="U456" i="4"/>
  <c r="AL455" i="4"/>
  <c r="AK455" i="4"/>
  <c r="AJ455" i="4"/>
  <c r="AI455" i="4"/>
  <c r="AH455" i="4"/>
  <c r="AG455" i="4"/>
  <c r="AF455" i="4"/>
  <c r="AE455" i="4"/>
  <c r="AB455" i="4"/>
  <c r="AC455" i="4"/>
  <c r="AD455" i="4"/>
  <c r="AA455" i="4"/>
  <c r="Z455" i="4"/>
  <c r="Y455" i="4"/>
  <c r="X455" i="4"/>
  <c r="W455" i="4"/>
  <c r="V455" i="4"/>
  <c r="U455" i="4"/>
  <c r="AL454" i="4"/>
  <c r="AK454" i="4"/>
  <c r="AJ454" i="4"/>
  <c r="AI454" i="4"/>
  <c r="AH454" i="4"/>
  <c r="AG454" i="4"/>
  <c r="AF454" i="4"/>
  <c r="AE454" i="4"/>
  <c r="AB454" i="4"/>
  <c r="AC454" i="4"/>
  <c r="AD454" i="4"/>
  <c r="AA454" i="4"/>
  <c r="Z454" i="4"/>
  <c r="Y454" i="4"/>
  <c r="X454" i="4"/>
  <c r="W454" i="4"/>
  <c r="V454" i="4"/>
  <c r="U454" i="4"/>
  <c r="AL453" i="4"/>
  <c r="AK453" i="4"/>
  <c r="AJ453" i="4"/>
  <c r="AI453" i="4"/>
  <c r="AH453" i="4"/>
  <c r="AG453" i="4"/>
  <c r="AF453" i="4"/>
  <c r="AE453" i="4"/>
  <c r="AB453" i="4"/>
  <c r="AC453" i="4"/>
  <c r="AD453" i="4"/>
  <c r="AA453" i="4"/>
  <c r="Z453" i="4"/>
  <c r="Y453" i="4"/>
  <c r="X453" i="4"/>
  <c r="W453" i="4"/>
  <c r="V453" i="4"/>
  <c r="U453" i="4"/>
  <c r="AL452" i="4"/>
  <c r="AK452" i="4"/>
  <c r="AJ452" i="4"/>
  <c r="AI452" i="4"/>
  <c r="AH452" i="4"/>
  <c r="AG452" i="4"/>
  <c r="AF452" i="4"/>
  <c r="AE452" i="4"/>
  <c r="AB452" i="4"/>
  <c r="AC452" i="4"/>
  <c r="AD452" i="4"/>
  <c r="AA452" i="4"/>
  <c r="Z452" i="4"/>
  <c r="Y452" i="4"/>
  <c r="X452" i="4"/>
  <c r="W452" i="4"/>
  <c r="V452" i="4"/>
  <c r="U452" i="4"/>
  <c r="AL451" i="4"/>
  <c r="AK451" i="4"/>
  <c r="AJ451" i="4"/>
  <c r="AI451" i="4"/>
  <c r="AH451" i="4"/>
  <c r="AG451" i="4"/>
  <c r="AF451" i="4"/>
  <c r="AE451" i="4"/>
  <c r="AB451" i="4"/>
  <c r="AC451" i="4"/>
  <c r="AD451" i="4"/>
  <c r="AA451" i="4"/>
  <c r="Z451" i="4"/>
  <c r="Y451" i="4"/>
  <c r="X451" i="4"/>
  <c r="W451" i="4"/>
  <c r="V451" i="4"/>
  <c r="U451" i="4"/>
  <c r="AL450" i="4"/>
  <c r="AK450" i="4"/>
  <c r="AJ450" i="4"/>
  <c r="AI450" i="4"/>
  <c r="AH450" i="4"/>
  <c r="AG450" i="4"/>
  <c r="AF450" i="4"/>
  <c r="AE450" i="4"/>
  <c r="AB450" i="4"/>
  <c r="AC450" i="4"/>
  <c r="AD450" i="4"/>
  <c r="AA450" i="4"/>
  <c r="Z450" i="4"/>
  <c r="Y450" i="4"/>
  <c r="X450" i="4"/>
  <c r="W450" i="4"/>
  <c r="V450" i="4"/>
  <c r="U450" i="4"/>
  <c r="AL449" i="4"/>
  <c r="AK449" i="4"/>
  <c r="AJ449" i="4"/>
  <c r="AI449" i="4"/>
  <c r="AH449" i="4"/>
  <c r="AG449" i="4"/>
  <c r="AF449" i="4"/>
  <c r="AE449" i="4"/>
  <c r="AB449" i="4"/>
  <c r="AC449" i="4"/>
  <c r="AD449" i="4"/>
  <c r="AA449" i="4"/>
  <c r="Z449" i="4"/>
  <c r="Y449" i="4"/>
  <c r="X449" i="4"/>
  <c r="W449" i="4"/>
  <c r="V449" i="4"/>
  <c r="U449" i="4"/>
  <c r="AL448" i="4"/>
  <c r="AK448" i="4"/>
  <c r="AJ448" i="4"/>
  <c r="AI448" i="4"/>
  <c r="AH448" i="4"/>
  <c r="AG448" i="4"/>
  <c r="AF448" i="4"/>
  <c r="AE448" i="4"/>
  <c r="AB448" i="4"/>
  <c r="AC448" i="4"/>
  <c r="AD448" i="4"/>
  <c r="AA448" i="4"/>
  <c r="Z448" i="4"/>
  <c r="Y448" i="4"/>
  <c r="X448" i="4"/>
  <c r="W448" i="4"/>
  <c r="V448" i="4"/>
  <c r="U448" i="4"/>
  <c r="AL447" i="4"/>
  <c r="AK447" i="4"/>
  <c r="AJ447" i="4"/>
  <c r="AI447" i="4"/>
  <c r="AH447" i="4"/>
  <c r="AG447" i="4"/>
  <c r="AF447" i="4"/>
  <c r="AE447" i="4"/>
  <c r="AB447" i="4"/>
  <c r="AC447" i="4"/>
  <c r="AD447" i="4"/>
  <c r="AA447" i="4"/>
  <c r="Z447" i="4"/>
  <c r="Y447" i="4"/>
  <c r="X447" i="4"/>
  <c r="W447" i="4"/>
  <c r="V447" i="4"/>
  <c r="U447" i="4"/>
  <c r="AL446" i="4"/>
  <c r="AK446" i="4"/>
  <c r="AJ446" i="4"/>
  <c r="AI446" i="4"/>
  <c r="AH446" i="4"/>
  <c r="AG446" i="4"/>
  <c r="AF446" i="4"/>
  <c r="AE446" i="4"/>
  <c r="AB446" i="4"/>
  <c r="AC446" i="4"/>
  <c r="AD446" i="4"/>
  <c r="AA446" i="4"/>
  <c r="Z446" i="4"/>
  <c r="Y446" i="4"/>
  <c r="X446" i="4"/>
  <c r="W446" i="4"/>
  <c r="V446" i="4"/>
  <c r="U446" i="4"/>
  <c r="AL445" i="4"/>
  <c r="AK445" i="4"/>
  <c r="AJ445" i="4"/>
  <c r="AI445" i="4"/>
  <c r="AH445" i="4"/>
  <c r="AG445" i="4"/>
  <c r="AF445" i="4"/>
  <c r="AE445" i="4"/>
  <c r="AB445" i="4"/>
  <c r="AC445" i="4"/>
  <c r="AD445" i="4"/>
  <c r="AA445" i="4"/>
  <c r="Z445" i="4"/>
  <c r="Y445" i="4"/>
  <c r="X445" i="4"/>
  <c r="W445" i="4"/>
  <c r="V445" i="4"/>
  <c r="U445" i="4"/>
  <c r="AL444" i="4"/>
  <c r="AK444" i="4"/>
  <c r="AJ444" i="4"/>
  <c r="AI444" i="4"/>
  <c r="AH444" i="4"/>
  <c r="AG444" i="4"/>
  <c r="AF444" i="4"/>
  <c r="AE444" i="4"/>
  <c r="AB444" i="4"/>
  <c r="AC444" i="4"/>
  <c r="AD444" i="4"/>
  <c r="AA444" i="4"/>
  <c r="Z444" i="4"/>
  <c r="Y444" i="4"/>
  <c r="X444" i="4"/>
  <c r="W444" i="4"/>
  <c r="V444" i="4"/>
  <c r="U444" i="4"/>
  <c r="AL443" i="4"/>
  <c r="AK443" i="4"/>
  <c r="AJ443" i="4"/>
  <c r="AI443" i="4"/>
  <c r="AH443" i="4"/>
  <c r="AG443" i="4"/>
  <c r="AF443" i="4"/>
  <c r="AE443" i="4"/>
  <c r="AB443" i="4"/>
  <c r="AC443" i="4"/>
  <c r="AD443" i="4"/>
  <c r="AA443" i="4"/>
  <c r="Z443" i="4"/>
  <c r="Y443" i="4"/>
  <c r="X443" i="4"/>
  <c r="W443" i="4"/>
  <c r="V443" i="4"/>
  <c r="U443" i="4"/>
  <c r="AL442" i="4"/>
  <c r="AK442" i="4"/>
  <c r="AJ442" i="4"/>
  <c r="AI442" i="4"/>
  <c r="AH442" i="4"/>
  <c r="AG442" i="4"/>
  <c r="AF442" i="4"/>
  <c r="AE442" i="4"/>
  <c r="AB442" i="4"/>
  <c r="AC442" i="4"/>
  <c r="AD442" i="4"/>
  <c r="AA442" i="4"/>
  <c r="Z442" i="4"/>
  <c r="Y442" i="4"/>
  <c r="X442" i="4"/>
  <c r="W442" i="4"/>
  <c r="V442" i="4"/>
  <c r="U442" i="4"/>
  <c r="AL441" i="4"/>
  <c r="AK441" i="4"/>
  <c r="AJ441" i="4"/>
  <c r="AI441" i="4"/>
  <c r="AH441" i="4"/>
  <c r="AG441" i="4"/>
  <c r="AF441" i="4"/>
  <c r="AE441" i="4"/>
  <c r="AB441" i="4"/>
  <c r="AC441" i="4"/>
  <c r="AD441" i="4"/>
  <c r="AA441" i="4"/>
  <c r="Z441" i="4"/>
  <c r="Y441" i="4"/>
  <c r="X441" i="4"/>
  <c r="W441" i="4"/>
  <c r="V441" i="4"/>
  <c r="U441" i="4"/>
  <c r="AL440" i="4"/>
  <c r="AK440" i="4"/>
  <c r="AJ440" i="4"/>
  <c r="AI440" i="4"/>
  <c r="AH440" i="4"/>
  <c r="AG440" i="4"/>
  <c r="AF440" i="4"/>
  <c r="AE440" i="4"/>
  <c r="AB440" i="4"/>
  <c r="AC440" i="4"/>
  <c r="AD440" i="4"/>
  <c r="AA440" i="4"/>
  <c r="Z440" i="4"/>
  <c r="Y440" i="4"/>
  <c r="X440" i="4"/>
  <c r="W440" i="4"/>
  <c r="V440" i="4"/>
  <c r="U440" i="4"/>
  <c r="AL439" i="4"/>
  <c r="AK439" i="4"/>
  <c r="AJ439" i="4"/>
  <c r="AI439" i="4"/>
  <c r="AH439" i="4"/>
  <c r="AG439" i="4"/>
  <c r="AF439" i="4"/>
  <c r="AE439" i="4"/>
  <c r="AB439" i="4"/>
  <c r="AC439" i="4"/>
  <c r="AD439" i="4"/>
  <c r="AA439" i="4"/>
  <c r="Z439" i="4"/>
  <c r="Y439" i="4"/>
  <c r="X439" i="4"/>
  <c r="W439" i="4"/>
  <c r="V439" i="4"/>
  <c r="U439" i="4"/>
  <c r="AL438" i="4"/>
  <c r="AK438" i="4"/>
  <c r="AJ438" i="4"/>
  <c r="AI438" i="4"/>
  <c r="AH438" i="4"/>
  <c r="AG438" i="4"/>
  <c r="AF438" i="4"/>
  <c r="AE438" i="4"/>
  <c r="AB438" i="4"/>
  <c r="AC438" i="4"/>
  <c r="AD438" i="4"/>
  <c r="AA438" i="4"/>
  <c r="Z438" i="4"/>
  <c r="Y438" i="4"/>
  <c r="X438" i="4"/>
  <c r="W438" i="4"/>
  <c r="V438" i="4"/>
  <c r="U438" i="4"/>
  <c r="AL437" i="4"/>
  <c r="AK437" i="4"/>
  <c r="AJ437" i="4"/>
  <c r="AI437" i="4"/>
  <c r="AH437" i="4"/>
  <c r="AG437" i="4"/>
  <c r="AF437" i="4"/>
  <c r="AE437" i="4"/>
  <c r="AB437" i="4"/>
  <c r="AC437" i="4"/>
  <c r="AD437" i="4"/>
  <c r="AA437" i="4"/>
  <c r="Z437" i="4"/>
  <c r="Y437" i="4"/>
  <c r="X437" i="4"/>
  <c r="W437" i="4"/>
  <c r="V437" i="4"/>
  <c r="U437" i="4"/>
  <c r="AL436" i="4"/>
  <c r="AK436" i="4"/>
  <c r="AJ436" i="4"/>
  <c r="AI436" i="4"/>
  <c r="AH436" i="4"/>
  <c r="AG436" i="4"/>
  <c r="AF436" i="4"/>
  <c r="AE436" i="4"/>
  <c r="AB436" i="4"/>
  <c r="AC436" i="4"/>
  <c r="AD436" i="4"/>
  <c r="AA436" i="4"/>
  <c r="Z436" i="4"/>
  <c r="Y436" i="4"/>
  <c r="X436" i="4"/>
  <c r="W436" i="4"/>
  <c r="V436" i="4"/>
  <c r="U436" i="4"/>
  <c r="AL435" i="4"/>
  <c r="AK435" i="4"/>
  <c r="AJ435" i="4"/>
  <c r="AI435" i="4"/>
  <c r="AH435" i="4"/>
  <c r="AG435" i="4"/>
  <c r="AF435" i="4"/>
  <c r="AE435" i="4"/>
  <c r="AB435" i="4"/>
  <c r="AC435" i="4"/>
  <c r="AD435" i="4"/>
  <c r="AA435" i="4"/>
  <c r="Z435" i="4"/>
  <c r="Y435" i="4"/>
  <c r="X435" i="4"/>
  <c r="W435" i="4"/>
  <c r="V435" i="4"/>
  <c r="U435" i="4"/>
  <c r="AL434" i="4"/>
  <c r="AK434" i="4"/>
  <c r="AJ434" i="4"/>
  <c r="AI434" i="4"/>
  <c r="AH434" i="4"/>
  <c r="AG434" i="4"/>
  <c r="AF434" i="4"/>
  <c r="AE434" i="4"/>
  <c r="AB434" i="4"/>
  <c r="AC434" i="4"/>
  <c r="AD434" i="4"/>
  <c r="AA434" i="4"/>
  <c r="Z434" i="4"/>
  <c r="Y434" i="4"/>
  <c r="X434" i="4"/>
  <c r="W434" i="4"/>
  <c r="V434" i="4"/>
  <c r="U434" i="4"/>
  <c r="AL433" i="4"/>
  <c r="AK433" i="4"/>
  <c r="AJ433" i="4"/>
  <c r="AI433" i="4"/>
  <c r="AH433" i="4"/>
  <c r="AG433" i="4"/>
  <c r="AF433" i="4"/>
  <c r="AE433" i="4"/>
  <c r="AB433" i="4"/>
  <c r="AC433" i="4"/>
  <c r="AD433" i="4"/>
  <c r="AA433" i="4"/>
  <c r="Z433" i="4"/>
  <c r="Y433" i="4"/>
  <c r="X433" i="4"/>
  <c r="W433" i="4"/>
  <c r="V433" i="4"/>
  <c r="U433" i="4"/>
  <c r="AL432" i="4"/>
  <c r="AK432" i="4"/>
  <c r="AJ432" i="4"/>
  <c r="AI432" i="4"/>
  <c r="AH432" i="4"/>
  <c r="AG432" i="4"/>
  <c r="AF432" i="4"/>
  <c r="AE432" i="4"/>
  <c r="AB432" i="4"/>
  <c r="AC432" i="4"/>
  <c r="AD432" i="4"/>
  <c r="AA432" i="4"/>
  <c r="Z432" i="4"/>
  <c r="Y432" i="4"/>
  <c r="X432" i="4"/>
  <c r="W432" i="4"/>
  <c r="V432" i="4"/>
  <c r="U432" i="4"/>
  <c r="AL431" i="4"/>
  <c r="AK431" i="4"/>
  <c r="AJ431" i="4"/>
  <c r="AI431" i="4"/>
  <c r="AH431" i="4"/>
  <c r="AG431" i="4"/>
  <c r="AF431" i="4"/>
  <c r="AE431" i="4"/>
  <c r="AB431" i="4"/>
  <c r="AC431" i="4"/>
  <c r="AD431" i="4"/>
  <c r="AA431" i="4"/>
  <c r="Z431" i="4"/>
  <c r="Y431" i="4"/>
  <c r="X431" i="4"/>
  <c r="W431" i="4"/>
  <c r="V431" i="4"/>
  <c r="U431" i="4"/>
  <c r="AL430" i="4"/>
  <c r="AK430" i="4"/>
  <c r="AJ430" i="4"/>
  <c r="AI430" i="4"/>
  <c r="AH430" i="4"/>
  <c r="AG430" i="4"/>
  <c r="AF430" i="4"/>
  <c r="AE430" i="4"/>
  <c r="AB430" i="4"/>
  <c r="AC430" i="4"/>
  <c r="AD430" i="4"/>
  <c r="AA430" i="4"/>
  <c r="Z430" i="4"/>
  <c r="Y430" i="4"/>
  <c r="X430" i="4"/>
  <c r="W430" i="4"/>
  <c r="V430" i="4"/>
  <c r="U430" i="4"/>
  <c r="AL429" i="4"/>
  <c r="AK429" i="4"/>
  <c r="AJ429" i="4"/>
  <c r="AI429" i="4"/>
  <c r="AH429" i="4"/>
  <c r="AG429" i="4"/>
  <c r="AF429" i="4"/>
  <c r="AE429" i="4"/>
  <c r="AB429" i="4"/>
  <c r="AC429" i="4"/>
  <c r="AD429" i="4"/>
  <c r="AA429" i="4"/>
  <c r="Z429" i="4"/>
  <c r="Y429" i="4"/>
  <c r="X429" i="4"/>
  <c r="W429" i="4"/>
  <c r="V429" i="4"/>
  <c r="U429" i="4"/>
  <c r="AL428" i="4"/>
  <c r="AK428" i="4"/>
  <c r="AJ428" i="4"/>
  <c r="AI428" i="4"/>
  <c r="AH428" i="4"/>
  <c r="AG428" i="4"/>
  <c r="AF428" i="4"/>
  <c r="AE428" i="4"/>
  <c r="AB428" i="4"/>
  <c r="AC428" i="4"/>
  <c r="AD428" i="4"/>
  <c r="AA428" i="4"/>
  <c r="Z428" i="4"/>
  <c r="Y428" i="4"/>
  <c r="X428" i="4"/>
  <c r="W428" i="4"/>
  <c r="V428" i="4"/>
  <c r="U428" i="4"/>
  <c r="AL427" i="4"/>
  <c r="AK427" i="4"/>
  <c r="AJ427" i="4"/>
  <c r="AI427" i="4"/>
  <c r="AH427" i="4"/>
  <c r="AG427" i="4"/>
  <c r="AF427" i="4"/>
  <c r="AE427" i="4"/>
  <c r="AB427" i="4"/>
  <c r="AC427" i="4"/>
  <c r="AD427" i="4"/>
  <c r="AA427" i="4"/>
  <c r="Z427" i="4"/>
  <c r="Y427" i="4"/>
  <c r="X427" i="4"/>
  <c r="W427" i="4"/>
  <c r="V427" i="4"/>
  <c r="U427" i="4"/>
  <c r="J427" i="4"/>
  <c r="AL426" i="4"/>
  <c r="AK426" i="4"/>
  <c r="AJ426" i="4"/>
  <c r="AI426" i="4"/>
  <c r="AH426" i="4"/>
  <c r="AG426" i="4"/>
  <c r="AF426" i="4"/>
  <c r="AE426" i="4"/>
  <c r="AB426" i="4"/>
  <c r="AC426" i="4"/>
  <c r="AD426" i="4"/>
  <c r="AA426" i="4"/>
  <c r="Z426" i="4"/>
  <c r="Y426" i="4"/>
  <c r="X426" i="4"/>
  <c r="W426" i="4"/>
  <c r="V426" i="4"/>
  <c r="U426" i="4"/>
  <c r="J426" i="4"/>
  <c r="AL425" i="4"/>
  <c r="AK425" i="4"/>
  <c r="AJ425" i="4"/>
  <c r="AI425" i="4"/>
  <c r="AH425" i="4"/>
  <c r="AG425" i="4"/>
  <c r="AF425" i="4"/>
  <c r="AE425" i="4"/>
  <c r="AB425" i="4"/>
  <c r="AC425" i="4"/>
  <c r="AD425" i="4"/>
  <c r="AA425" i="4"/>
  <c r="Z425" i="4"/>
  <c r="Y425" i="4"/>
  <c r="X425" i="4"/>
  <c r="W425" i="4"/>
  <c r="V425" i="4"/>
  <c r="U425" i="4"/>
  <c r="J425" i="4"/>
  <c r="AL424" i="4"/>
  <c r="AK424" i="4"/>
  <c r="AJ424" i="4"/>
  <c r="AI424" i="4"/>
  <c r="AH424" i="4"/>
  <c r="AG424" i="4"/>
  <c r="AF424" i="4"/>
  <c r="AE424" i="4"/>
  <c r="AB424" i="4"/>
  <c r="AC424" i="4"/>
  <c r="AD424" i="4"/>
  <c r="AA424" i="4"/>
  <c r="Z424" i="4"/>
  <c r="Y424" i="4"/>
  <c r="X424" i="4"/>
  <c r="W424" i="4"/>
  <c r="V424" i="4"/>
  <c r="U424" i="4"/>
  <c r="J424" i="4"/>
  <c r="AL423" i="4"/>
  <c r="AK423" i="4"/>
  <c r="AJ423" i="4"/>
  <c r="AI423" i="4"/>
  <c r="AH423" i="4"/>
  <c r="AG423" i="4"/>
  <c r="AF423" i="4"/>
  <c r="AE423" i="4"/>
  <c r="AB423" i="4"/>
  <c r="AC423" i="4"/>
  <c r="AD423" i="4"/>
  <c r="AA423" i="4"/>
  <c r="Z423" i="4"/>
  <c r="Y423" i="4"/>
  <c r="X423" i="4"/>
  <c r="W423" i="4"/>
  <c r="V423" i="4"/>
  <c r="U423" i="4"/>
  <c r="J423" i="4"/>
  <c r="AL422" i="4"/>
  <c r="AK422" i="4"/>
  <c r="AJ422" i="4"/>
  <c r="AI422" i="4"/>
  <c r="AH422" i="4"/>
  <c r="AG422" i="4"/>
  <c r="AF422" i="4"/>
  <c r="AE422" i="4"/>
  <c r="AB422" i="4"/>
  <c r="AC422" i="4"/>
  <c r="AD422" i="4"/>
  <c r="AA422" i="4"/>
  <c r="Z422" i="4"/>
  <c r="Y422" i="4"/>
  <c r="X422" i="4"/>
  <c r="W422" i="4"/>
  <c r="V422" i="4"/>
  <c r="U422" i="4"/>
  <c r="AL421" i="4"/>
  <c r="AK421" i="4"/>
  <c r="AJ421" i="4"/>
  <c r="AI421" i="4"/>
  <c r="AH421" i="4"/>
  <c r="AG421" i="4"/>
  <c r="AF421" i="4"/>
  <c r="AE421" i="4"/>
  <c r="AB421" i="4"/>
  <c r="AC421" i="4"/>
  <c r="AD421" i="4"/>
  <c r="AA421" i="4"/>
  <c r="Z421" i="4"/>
  <c r="Y421" i="4"/>
  <c r="X421" i="4"/>
  <c r="W421" i="4"/>
  <c r="V421" i="4"/>
  <c r="U421" i="4"/>
  <c r="AL420" i="4"/>
  <c r="AK420" i="4"/>
  <c r="AJ420" i="4"/>
  <c r="AI420" i="4"/>
  <c r="AH420" i="4"/>
  <c r="AG420" i="4"/>
  <c r="AF420" i="4"/>
  <c r="AE420" i="4"/>
  <c r="AB420" i="4"/>
  <c r="AC420" i="4"/>
  <c r="AD420" i="4"/>
  <c r="AA420" i="4"/>
  <c r="Z420" i="4"/>
  <c r="Y420" i="4"/>
  <c r="X420" i="4"/>
  <c r="W420" i="4"/>
  <c r="V420" i="4"/>
  <c r="U420" i="4"/>
  <c r="AL419" i="4"/>
  <c r="AK419" i="4"/>
  <c r="AJ419" i="4"/>
  <c r="AI419" i="4"/>
  <c r="AH419" i="4"/>
  <c r="AG419" i="4"/>
  <c r="AF419" i="4"/>
  <c r="AE419" i="4"/>
  <c r="AB419" i="4"/>
  <c r="AC419" i="4"/>
  <c r="AD419" i="4"/>
  <c r="AA419" i="4"/>
  <c r="Z419" i="4"/>
  <c r="Y419" i="4"/>
  <c r="X419" i="4"/>
  <c r="W419" i="4"/>
  <c r="V419" i="4"/>
  <c r="U419" i="4"/>
  <c r="AL418" i="4"/>
  <c r="AK418" i="4"/>
  <c r="AJ418" i="4"/>
  <c r="AI418" i="4"/>
  <c r="AH418" i="4"/>
  <c r="AG418" i="4"/>
  <c r="AF418" i="4"/>
  <c r="AE418" i="4"/>
  <c r="AB418" i="4"/>
  <c r="AC418" i="4"/>
  <c r="AD418" i="4"/>
  <c r="AA418" i="4"/>
  <c r="Z418" i="4"/>
  <c r="Y418" i="4"/>
  <c r="X418" i="4"/>
  <c r="W418" i="4"/>
  <c r="V418" i="4"/>
  <c r="U418" i="4"/>
  <c r="AL417" i="4"/>
  <c r="AK417" i="4"/>
  <c r="AJ417" i="4"/>
  <c r="AI417" i="4"/>
  <c r="AH417" i="4"/>
  <c r="AG417" i="4"/>
  <c r="AF417" i="4"/>
  <c r="AE417" i="4"/>
  <c r="AB417" i="4"/>
  <c r="AC417" i="4"/>
  <c r="AD417" i="4"/>
  <c r="AA417" i="4"/>
  <c r="Z417" i="4"/>
  <c r="Y417" i="4"/>
  <c r="X417" i="4"/>
  <c r="W417" i="4"/>
  <c r="V417" i="4"/>
  <c r="U417" i="4"/>
  <c r="J417" i="4"/>
  <c r="AL416" i="4"/>
  <c r="AK416" i="4"/>
  <c r="AJ416" i="4"/>
  <c r="AI416" i="4"/>
  <c r="AH416" i="4"/>
  <c r="AG416" i="4"/>
  <c r="AF416" i="4"/>
  <c r="AE416" i="4"/>
  <c r="AB416" i="4"/>
  <c r="AC416" i="4"/>
  <c r="AD416" i="4"/>
  <c r="AA416" i="4"/>
  <c r="Z416" i="4"/>
  <c r="Y416" i="4"/>
  <c r="X416" i="4"/>
  <c r="W416" i="4"/>
  <c r="V416" i="4"/>
  <c r="U416" i="4"/>
  <c r="J416" i="4"/>
  <c r="AL415" i="4"/>
  <c r="AK415" i="4"/>
  <c r="AJ415" i="4"/>
  <c r="AI415" i="4"/>
  <c r="AH415" i="4"/>
  <c r="AG415" i="4"/>
  <c r="AF415" i="4"/>
  <c r="AE415" i="4"/>
  <c r="AB415" i="4"/>
  <c r="AC415" i="4"/>
  <c r="AD415" i="4"/>
  <c r="AA415" i="4"/>
  <c r="Z415" i="4"/>
  <c r="Y415" i="4"/>
  <c r="X415" i="4"/>
  <c r="W415" i="4"/>
  <c r="V415" i="4"/>
  <c r="U415" i="4"/>
  <c r="J415" i="4"/>
  <c r="AL414" i="4"/>
  <c r="AK414" i="4"/>
  <c r="AJ414" i="4"/>
  <c r="AI414" i="4"/>
  <c r="AH414" i="4"/>
  <c r="AG414" i="4"/>
  <c r="AF414" i="4"/>
  <c r="AE414" i="4"/>
  <c r="AB414" i="4"/>
  <c r="AC414" i="4"/>
  <c r="AD414" i="4"/>
  <c r="AA414" i="4"/>
  <c r="Z414" i="4"/>
  <c r="Y414" i="4"/>
  <c r="X414" i="4"/>
  <c r="W414" i="4"/>
  <c r="V414" i="4"/>
  <c r="U414" i="4"/>
  <c r="J414" i="4"/>
  <c r="AL413" i="4"/>
  <c r="AK413" i="4"/>
  <c r="AJ413" i="4"/>
  <c r="AI413" i="4"/>
  <c r="AH413" i="4"/>
  <c r="AG413" i="4"/>
  <c r="AF413" i="4"/>
  <c r="AE413" i="4"/>
  <c r="AB413" i="4"/>
  <c r="AC413" i="4"/>
  <c r="AD413" i="4"/>
  <c r="AA413" i="4"/>
  <c r="Z413" i="4"/>
  <c r="Y413" i="4"/>
  <c r="X413" i="4"/>
  <c r="W413" i="4"/>
  <c r="V413" i="4"/>
  <c r="U413" i="4"/>
  <c r="J413" i="4"/>
  <c r="AL412" i="4"/>
  <c r="AK412" i="4"/>
  <c r="AJ412" i="4"/>
  <c r="AI412" i="4"/>
  <c r="AH412" i="4"/>
  <c r="AG412" i="4"/>
  <c r="AF412" i="4"/>
  <c r="AE412" i="4"/>
  <c r="AB412" i="4"/>
  <c r="AC412" i="4"/>
  <c r="AD412" i="4"/>
  <c r="AA412" i="4"/>
  <c r="Z412" i="4"/>
  <c r="Y412" i="4"/>
  <c r="X412" i="4"/>
  <c r="W412" i="4"/>
  <c r="V412" i="4"/>
  <c r="U412" i="4"/>
  <c r="J412" i="4"/>
  <c r="AL411" i="4"/>
  <c r="AK411" i="4"/>
  <c r="AJ411" i="4"/>
  <c r="AI411" i="4"/>
  <c r="AH411" i="4"/>
  <c r="AG411" i="4"/>
  <c r="AF411" i="4"/>
  <c r="AE411" i="4"/>
  <c r="AB411" i="4"/>
  <c r="AC411" i="4"/>
  <c r="AD411" i="4"/>
  <c r="AA411" i="4"/>
  <c r="Z411" i="4"/>
  <c r="Y411" i="4"/>
  <c r="X411" i="4"/>
  <c r="W411" i="4"/>
  <c r="V411" i="4"/>
  <c r="U411" i="4"/>
  <c r="J411" i="4"/>
  <c r="AL410" i="4"/>
  <c r="AK410" i="4"/>
  <c r="AJ410" i="4"/>
  <c r="AI410" i="4"/>
  <c r="AH410" i="4"/>
  <c r="AG410" i="4"/>
  <c r="AF410" i="4"/>
  <c r="AE410" i="4"/>
  <c r="AB410" i="4"/>
  <c r="AC410" i="4"/>
  <c r="AD410" i="4"/>
  <c r="AA410" i="4"/>
  <c r="Z410" i="4"/>
  <c r="Y410" i="4"/>
  <c r="X410" i="4"/>
  <c r="W410" i="4"/>
  <c r="V410" i="4"/>
  <c r="U410" i="4"/>
  <c r="J410" i="4"/>
  <c r="AL409" i="4"/>
  <c r="AK409" i="4"/>
  <c r="AJ409" i="4"/>
  <c r="AI409" i="4"/>
  <c r="AH409" i="4"/>
  <c r="AG409" i="4"/>
  <c r="AF409" i="4"/>
  <c r="AE409" i="4"/>
  <c r="AB409" i="4"/>
  <c r="AC409" i="4"/>
  <c r="AD409" i="4"/>
  <c r="AA409" i="4"/>
  <c r="Z409" i="4"/>
  <c r="Y409" i="4"/>
  <c r="X409" i="4"/>
  <c r="W409" i="4"/>
  <c r="V409" i="4"/>
  <c r="U409" i="4"/>
  <c r="J409" i="4"/>
  <c r="AL408" i="4"/>
  <c r="AK408" i="4"/>
  <c r="AJ408" i="4"/>
  <c r="AI408" i="4"/>
  <c r="AH408" i="4"/>
  <c r="AG408" i="4"/>
  <c r="AF408" i="4"/>
  <c r="AE408" i="4"/>
  <c r="AB408" i="4"/>
  <c r="AC408" i="4"/>
  <c r="AD408" i="4"/>
  <c r="AA408" i="4"/>
  <c r="Z408" i="4"/>
  <c r="Y408" i="4"/>
  <c r="X408" i="4"/>
  <c r="W408" i="4"/>
  <c r="V408" i="4"/>
  <c r="U408" i="4"/>
  <c r="J408" i="4"/>
  <c r="AL407" i="4"/>
  <c r="AK407" i="4"/>
  <c r="AJ407" i="4"/>
  <c r="AI407" i="4"/>
  <c r="AH407" i="4"/>
  <c r="AG407" i="4"/>
  <c r="AF407" i="4"/>
  <c r="AE407" i="4"/>
  <c r="AB407" i="4"/>
  <c r="AC407" i="4"/>
  <c r="AD407" i="4"/>
  <c r="AA407" i="4"/>
  <c r="Z407" i="4"/>
  <c r="Y407" i="4"/>
  <c r="X407" i="4"/>
  <c r="W407" i="4"/>
  <c r="V407" i="4"/>
  <c r="U407" i="4"/>
  <c r="AL406" i="4"/>
  <c r="AK406" i="4"/>
  <c r="AJ406" i="4"/>
  <c r="AI406" i="4"/>
  <c r="AH406" i="4"/>
  <c r="AG406" i="4"/>
  <c r="AF406" i="4"/>
  <c r="AE406" i="4"/>
  <c r="AB406" i="4"/>
  <c r="AC406" i="4"/>
  <c r="AD406" i="4"/>
  <c r="AA406" i="4"/>
  <c r="Z406" i="4"/>
  <c r="Y406" i="4"/>
  <c r="X406" i="4"/>
  <c r="W406" i="4"/>
  <c r="V406" i="4"/>
  <c r="U406" i="4"/>
  <c r="AL405" i="4"/>
  <c r="AK405" i="4"/>
  <c r="AJ405" i="4"/>
  <c r="AI405" i="4"/>
  <c r="AH405" i="4"/>
  <c r="AG405" i="4"/>
  <c r="AF405" i="4"/>
  <c r="AE405" i="4"/>
  <c r="AB405" i="4"/>
  <c r="AC405" i="4"/>
  <c r="AD405" i="4"/>
  <c r="AA405" i="4"/>
  <c r="Z405" i="4"/>
  <c r="Y405" i="4"/>
  <c r="X405" i="4"/>
  <c r="W405" i="4"/>
  <c r="V405" i="4"/>
  <c r="U405" i="4"/>
  <c r="AL404" i="4"/>
  <c r="AK404" i="4"/>
  <c r="AJ404" i="4"/>
  <c r="AI404" i="4"/>
  <c r="AH404" i="4"/>
  <c r="AG404" i="4"/>
  <c r="AF404" i="4"/>
  <c r="AE404" i="4"/>
  <c r="AB404" i="4"/>
  <c r="AC404" i="4"/>
  <c r="AD404" i="4"/>
  <c r="AA404" i="4"/>
  <c r="Z404" i="4"/>
  <c r="Y404" i="4"/>
  <c r="X404" i="4"/>
  <c r="W404" i="4"/>
  <c r="V404" i="4"/>
  <c r="U404" i="4"/>
  <c r="AL403" i="4"/>
  <c r="AK403" i="4"/>
  <c r="AJ403" i="4"/>
  <c r="AI403" i="4"/>
  <c r="AH403" i="4"/>
  <c r="AG403" i="4"/>
  <c r="AF403" i="4"/>
  <c r="AE403" i="4"/>
  <c r="AB403" i="4"/>
  <c r="AC403" i="4"/>
  <c r="AD403" i="4"/>
  <c r="AA403" i="4"/>
  <c r="Z403" i="4"/>
  <c r="Y403" i="4"/>
  <c r="X403" i="4"/>
  <c r="W403" i="4"/>
  <c r="V403" i="4"/>
  <c r="U403" i="4"/>
  <c r="AL402" i="4"/>
  <c r="AK402" i="4"/>
  <c r="AJ402" i="4"/>
  <c r="AI402" i="4"/>
  <c r="AH402" i="4"/>
  <c r="AG402" i="4"/>
  <c r="AF402" i="4"/>
  <c r="AE402" i="4"/>
  <c r="AB402" i="4"/>
  <c r="AC402" i="4"/>
  <c r="AD402" i="4"/>
  <c r="AA402" i="4"/>
  <c r="Z402" i="4"/>
  <c r="Y402" i="4"/>
  <c r="X402" i="4"/>
  <c r="W402" i="4"/>
  <c r="V402" i="4"/>
  <c r="U402" i="4"/>
  <c r="J402" i="4"/>
  <c r="AL401" i="4"/>
  <c r="AK401" i="4"/>
  <c r="AJ401" i="4"/>
  <c r="AI401" i="4"/>
  <c r="AH401" i="4"/>
  <c r="AG401" i="4"/>
  <c r="AF401" i="4"/>
  <c r="AE401" i="4"/>
  <c r="AB401" i="4"/>
  <c r="AC401" i="4"/>
  <c r="AD401" i="4"/>
  <c r="AA401" i="4"/>
  <c r="Z401" i="4"/>
  <c r="Y401" i="4"/>
  <c r="X401" i="4"/>
  <c r="W401" i="4"/>
  <c r="V401" i="4"/>
  <c r="U401" i="4"/>
  <c r="J401" i="4"/>
  <c r="AL400" i="4"/>
  <c r="AK400" i="4"/>
  <c r="AJ400" i="4"/>
  <c r="AI400" i="4"/>
  <c r="AH400" i="4"/>
  <c r="AG400" i="4"/>
  <c r="AF400" i="4"/>
  <c r="AE400" i="4"/>
  <c r="AB400" i="4"/>
  <c r="AC400" i="4"/>
  <c r="AD400" i="4"/>
  <c r="AA400" i="4"/>
  <c r="Z400" i="4"/>
  <c r="Y400" i="4"/>
  <c r="X400" i="4"/>
  <c r="W400" i="4"/>
  <c r="V400" i="4"/>
  <c r="U400" i="4"/>
  <c r="J400" i="4"/>
  <c r="AL399" i="4"/>
  <c r="AK399" i="4"/>
  <c r="AJ399" i="4"/>
  <c r="AI399" i="4"/>
  <c r="AH399" i="4"/>
  <c r="AG399" i="4"/>
  <c r="AF399" i="4"/>
  <c r="AE399" i="4"/>
  <c r="AB399" i="4"/>
  <c r="AC399" i="4"/>
  <c r="AD399" i="4"/>
  <c r="AA399" i="4"/>
  <c r="Z399" i="4"/>
  <c r="Y399" i="4"/>
  <c r="X399" i="4"/>
  <c r="W399" i="4"/>
  <c r="V399" i="4"/>
  <c r="U399" i="4"/>
  <c r="J399" i="4"/>
  <c r="AL398" i="4"/>
  <c r="AK398" i="4"/>
  <c r="AJ398" i="4"/>
  <c r="AI398" i="4"/>
  <c r="AH398" i="4"/>
  <c r="AG398" i="4"/>
  <c r="AF398" i="4"/>
  <c r="AE398" i="4"/>
  <c r="AB398" i="4"/>
  <c r="AC398" i="4"/>
  <c r="AD398" i="4"/>
  <c r="AA398" i="4"/>
  <c r="Z398" i="4"/>
  <c r="Y398" i="4"/>
  <c r="X398" i="4"/>
  <c r="W398" i="4"/>
  <c r="V398" i="4"/>
  <c r="U398" i="4"/>
  <c r="J398" i="4"/>
  <c r="AL397" i="4"/>
  <c r="AK397" i="4"/>
  <c r="AJ397" i="4"/>
  <c r="AI397" i="4"/>
  <c r="AH397" i="4"/>
  <c r="AG397" i="4"/>
  <c r="AF397" i="4"/>
  <c r="AE397" i="4"/>
  <c r="AB397" i="4"/>
  <c r="AC397" i="4"/>
  <c r="AD397" i="4"/>
  <c r="AA397" i="4"/>
  <c r="Z397" i="4"/>
  <c r="Y397" i="4"/>
  <c r="X397" i="4"/>
  <c r="W397" i="4"/>
  <c r="V397" i="4"/>
  <c r="U397" i="4"/>
  <c r="J397" i="4"/>
  <c r="AL396" i="4"/>
  <c r="AK396" i="4"/>
  <c r="AJ396" i="4"/>
  <c r="AI396" i="4"/>
  <c r="AH396" i="4"/>
  <c r="AG396" i="4"/>
  <c r="AF396" i="4"/>
  <c r="AE396" i="4"/>
  <c r="AB396" i="4"/>
  <c r="AC396" i="4"/>
  <c r="AD396" i="4"/>
  <c r="AA396" i="4"/>
  <c r="Z396" i="4"/>
  <c r="Y396" i="4"/>
  <c r="X396" i="4"/>
  <c r="W396" i="4"/>
  <c r="V396" i="4"/>
  <c r="U396" i="4"/>
  <c r="J396" i="4"/>
  <c r="AL395" i="4"/>
  <c r="AK395" i="4"/>
  <c r="AJ395" i="4"/>
  <c r="AI395" i="4"/>
  <c r="AH395" i="4"/>
  <c r="AG395" i="4"/>
  <c r="AF395" i="4"/>
  <c r="AE395" i="4"/>
  <c r="AB395" i="4"/>
  <c r="AC395" i="4"/>
  <c r="AD395" i="4"/>
  <c r="AA395" i="4"/>
  <c r="Z395" i="4"/>
  <c r="Y395" i="4"/>
  <c r="X395" i="4"/>
  <c r="W395" i="4"/>
  <c r="V395" i="4"/>
  <c r="U395" i="4"/>
  <c r="J395" i="4"/>
  <c r="AL394" i="4"/>
  <c r="AK394" i="4"/>
  <c r="AJ394" i="4"/>
  <c r="AI394" i="4"/>
  <c r="AH394" i="4"/>
  <c r="AG394" i="4"/>
  <c r="AF394" i="4"/>
  <c r="AE394" i="4"/>
  <c r="AB394" i="4"/>
  <c r="AC394" i="4"/>
  <c r="AD394" i="4"/>
  <c r="AA394" i="4"/>
  <c r="Z394" i="4"/>
  <c r="Y394" i="4"/>
  <c r="X394" i="4"/>
  <c r="W394" i="4"/>
  <c r="V394" i="4"/>
  <c r="U394" i="4"/>
  <c r="J394" i="4"/>
  <c r="AL393" i="4"/>
  <c r="AK393" i="4"/>
  <c r="AJ393" i="4"/>
  <c r="AI393" i="4"/>
  <c r="AH393" i="4"/>
  <c r="AG393" i="4"/>
  <c r="AF393" i="4"/>
  <c r="AE393" i="4"/>
  <c r="AB393" i="4"/>
  <c r="AC393" i="4"/>
  <c r="AD393" i="4"/>
  <c r="AA393" i="4"/>
  <c r="Z393" i="4"/>
  <c r="Y393" i="4"/>
  <c r="X393" i="4"/>
  <c r="W393" i="4"/>
  <c r="V393" i="4"/>
  <c r="U393" i="4"/>
  <c r="J393" i="4"/>
  <c r="AL392" i="4"/>
  <c r="AK392" i="4"/>
  <c r="AJ392" i="4"/>
  <c r="AI392" i="4"/>
  <c r="AH392" i="4"/>
  <c r="AG392" i="4"/>
  <c r="AF392" i="4"/>
  <c r="AE392" i="4"/>
  <c r="AB392" i="4"/>
  <c r="AC392" i="4"/>
  <c r="AD392" i="4"/>
  <c r="AA392" i="4"/>
  <c r="Z392" i="4"/>
  <c r="Y392" i="4"/>
  <c r="X392" i="4"/>
  <c r="W392" i="4"/>
  <c r="V392" i="4"/>
  <c r="U392" i="4"/>
  <c r="AL391" i="4"/>
  <c r="AK391" i="4"/>
  <c r="AJ391" i="4"/>
  <c r="AI391" i="4"/>
  <c r="AH391" i="4"/>
  <c r="AG391" i="4"/>
  <c r="AF391" i="4"/>
  <c r="AE391" i="4"/>
  <c r="AB391" i="4"/>
  <c r="AC391" i="4"/>
  <c r="AD391" i="4"/>
  <c r="AA391" i="4"/>
  <c r="Z391" i="4"/>
  <c r="Y391" i="4"/>
  <c r="X391" i="4"/>
  <c r="W391" i="4"/>
  <c r="V391" i="4"/>
  <c r="U391" i="4"/>
  <c r="AL390" i="4"/>
  <c r="AK390" i="4"/>
  <c r="AJ390" i="4"/>
  <c r="AI390" i="4"/>
  <c r="AH390" i="4"/>
  <c r="AG390" i="4"/>
  <c r="AF390" i="4"/>
  <c r="AE390" i="4"/>
  <c r="AB390" i="4"/>
  <c r="AC390" i="4"/>
  <c r="AD390" i="4"/>
  <c r="AA390" i="4"/>
  <c r="Z390" i="4"/>
  <c r="Y390" i="4"/>
  <c r="X390" i="4"/>
  <c r="W390" i="4"/>
  <c r="V390" i="4"/>
  <c r="U390" i="4"/>
  <c r="AL389" i="4"/>
  <c r="AK389" i="4"/>
  <c r="AJ389" i="4"/>
  <c r="AI389" i="4"/>
  <c r="AH389" i="4"/>
  <c r="AG389" i="4"/>
  <c r="AF389" i="4"/>
  <c r="AE389" i="4"/>
  <c r="AB389" i="4"/>
  <c r="AC389" i="4"/>
  <c r="AD389" i="4"/>
  <c r="AA389" i="4"/>
  <c r="Z389" i="4"/>
  <c r="Y389" i="4"/>
  <c r="X389" i="4"/>
  <c r="W389" i="4"/>
  <c r="V389" i="4"/>
  <c r="U389" i="4"/>
  <c r="AL388" i="4"/>
  <c r="AK388" i="4"/>
  <c r="AJ388" i="4"/>
  <c r="AI388" i="4"/>
  <c r="AH388" i="4"/>
  <c r="AG388" i="4"/>
  <c r="AF388" i="4"/>
  <c r="AE388" i="4"/>
  <c r="AB388" i="4"/>
  <c r="AC388" i="4"/>
  <c r="AD388" i="4"/>
  <c r="AA388" i="4"/>
  <c r="Z388" i="4"/>
  <c r="Y388" i="4"/>
  <c r="X388" i="4"/>
  <c r="W388" i="4"/>
  <c r="V388" i="4"/>
  <c r="U388" i="4"/>
  <c r="AL387" i="4"/>
  <c r="AK387" i="4"/>
  <c r="AJ387" i="4"/>
  <c r="AI387" i="4"/>
  <c r="AH387" i="4"/>
  <c r="AG387" i="4"/>
  <c r="AF387" i="4"/>
  <c r="AE387" i="4"/>
  <c r="AB387" i="4"/>
  <c r="AC387" i="4"/>
  <c r="AD387" i="4"/>
  <c r="AA387" i="4"/>
  <c r="Z387" i="4"/>
  <c r="Y387" i="4"/>
  <c r="X387" i="4"/>
  <c r="W387" i="4"/>
  <c r="V387" i="4"/>
  <c r="U387" i="4"/>
  <c r="AL386" i="4"/>
  <c r="AK386" i="4"/>
  <c r="AJ386" i="4"/>
  <c r="AI386" i="4"/>
  <c r="AH386" i="4"/>
  <c r="AG386" i="4"/>
  <c r="AF386" i="4"/>
  <c r="AE386" i="4"/>
  <c r="AB386" i="4"/>
  <c r="AC386" i="4"/>
  <c r="AD386" i="4"/>
  <c r="AA386" i="4"/>
  <c r="Z386" i="4"/>
  <c r="Y386" i="4"/>
  <c r="X386" i="4"/>
  <c r="W386" i="4"/>
  <c r="V386" i="4"/>
  <c r="U386" i="4"/>
  <c r="AL385" i="4"/>
  <c r="AK385" i="4"/>
  <c r="AJ385" i="4"/>
  <c r="AI385" i="4"/>
  <c r="AH385" i="4"/>
  <c r="AG385" i="4"/>
  <c r="AF385" i="4"/>
  <c r="AE385" i="4"/>
  <c r="AB385" i="4"/>
  <c r="AC385" i="4"/>
  <c r="AD385" i="4"/>
  <c r="AA385" i="4"/>
  <c r="Z385" i="4"/>
  <c r="Y385" i="4"/>
  <c r="X385" i="4"/>
  <c r="W385" i="4"/>
  <c r="V385" i="4"/>
  <c r="U385" i="4"/>
  <c r="AL384" i="4"/>
  <c r="AK384" i="4"/>
  <c r="AJ384" i="4"/>
  <c r="AI384" i="4"/>
  <c r="AH384" i="4"/>
  <c r="AG384" i="4"/>
  <c r="AF384" i="4"/>
  <c r="AE384" i="4"/>
  <c r="AB384" i="4"/>
  <c r="AC384" i="4"/>
  <c r="AD384" i="4"/>
  <c r="AA384" i="4"/>
  <c r="Z384" i="4"/>
  <c r="Y384" i="4"/>
  <c r="X384" i="4"/>
  <c r="W384" i="4"/>
  <c r="V384" i="4"/>
  <c r="U384" i="4"/>
  <c r="AL383" i="4"/>
  <c r="AK383" i="4"/>
  <c r="AJ383" i="4"/>
  <c r="AI383" i="4"/>
  <c r="AH383" i="4"/>
  <c r="AG383" i="4"/>
  <c r="AF383" i="4"/>
  <c r="AE383" i="4"/>
  <c r="AB383" i="4"/>
  <c r="AC383" i="4"/>
  <c r="AD383" i="4"/>
  <c r="AA383" i="4"/>
  <c r="Z383" i="4"/>
  <c r="Y383" i="4"/>
  <c r="X383" i="4"/>
  <c r="W383" i="4"/>
  <c r="V383" i="4"/>
  <c r="U383" i="4"/>
  <c r="AL382" i="4"/>
  <c r="AK382" i="4"/>
  <c r="AJ382" i="4"/>
  <c r="AI382" i="4"/>
  <c r="AH382" i="4"/>
  <c r="AG382" i="4"/>
  <c r="AF382" i="4"/>
  <c r="AE382" i="4"/>
  <c r="AB382" i="4"/>
  <c r="AC382" i="4"/>
  <c r="AD382" i="4"/>
  <c r="AA382" i="4"/>
  <c r="Z382" i="4"/>
  <c r="Y382" i="4"/>
  <c r="X382" i="4"/>
  <c r="W382" i="4"/>
  <c r="V382" i="4"/>
  <c r="U382" i="4"/>
  <c r="J382" i="4"/>
  <c r="AL381" i="4"/>
  <c r="AK381" i="4"/>
  <c r="AJ381" i="4"/>
  <c r="AI381" i="4"/>
  <c r="AH381" i="4"/>
  <c r="AG381" i="4"/>
  <c r="AF381" i="4"/>
  <c r="AE381" i="4"/>
  <c r="AB381" i="4"/>
  <c r="AC381" i="4"/>
  <c r="AD381" i="4"/>
  <c r="AA381" i="4"/>
  <c r="Z381" i="4"/>
  <c r="Y381" i="4"/>
  <c r="X381" i="4"/>
  <c r="W381" i="4"/>
  <c r="V381" i="4"/>
  <c r="U381" i="4"/>
  <c r="J381" i="4"/>
  <c r="AL380" i="4"/>
  <c r="AK380" i="4"/>
  <c r="AJ380" i="4"/>
  <c r="AI380" i="4"/>
  <c r="AH380" i="4"/>
  <c r="AG380" i="4"/>
  <c r="AF380" i="4"/>
  <c r="AE380" i="4"/>
  <c r="AB380" i="4"/>
  <c r="AC380" i="4"/>
  <c r="AD380" i="4"/>
  <c r="AA380" i="4"/>
  <c r="Z380" i="4"/>
  <c r="Y380" i="4"/>
  <c r="X380" i="4"/>
  <c r="W380" i="4"/>
  <c r="V380" i="4"/>
  <c r="U380" i="4"/>
  <c r="J380" i="4"/>
  <c r="AL379" i="4"/>
  <c r="AK379" i="4"/>
  <c r="AJ379" i="4"/>
  <c r="AI379" i="4"/>
  <c r="AH379" i="4"/>
  <c r="AG379" i="4"/>
  <c r="AF379" i="4"/>
  <c r="AE379" i="4"/>
  <c r="AB379" i="4"/>
  <c r="AC379" i="4"/>
  <c r="AD379" i="4"/>
  <c r="AA379" i="4"/>
  <c r="Z379" i="4"/>
  <c r="Y379" i="4"/>
  <c r="X379" i="4"/>
  <c r="W379" i="4"/>
  <c r="V379" i="4"/>
  <c r="U379" i="4"/>
  <c r="J379" i="4"/>
  <c r="AL378" i="4"/>
  <c r="AK378" i="4"/>
  <c r="AJ378" i="4"/>
  <c r="AI378" i="4"/>
  <c r="AH378" i="4"/>
  <c r="AG378" i="4"/>
  <c r="AF378" i="4"/>
  <c r="AE378" i="4"/>
  <c r="AB378" i="4"/>
  <c r="AC378" i="4"/>
  <c r="AD378" i="4"/>
  <c r="AA378" i="4"/>
  <c r="Z378" i="4"/>
  <c r="Y378" i="4"/>
  <c r="X378" i="4"/>
  <c r="W378" i="4"/>
  <c r="V378" i="4"/>
  <c r="U378" i="4"/>
  <c r="J378" i="4"/>
  <c r="AL377" i="4"/>
  <c r="AK377" i="4"/>
  <c r="AJ377" i="4"/>
  <c r="AI377" i="4"/>
  <c r="AH377" i="4"/>
  <c r="AG377" i="4"/>
  <c r="AF377" i="4"/>
  <c r="AE377" i="4"/>
  <c r="AB377" i="4"/>
  <c r="AC377" i="4"/>
  <c r="AD377" i="4"/>
  <c r="AA377" i="4"/>
  <c r="Z377" i="4"/>
  <c r="Y377" i="4"/>
  <c r="X377" i="4"/>
  <c r="W377" i="4"/>
  <c r="V377" i="4"/>
  <c r="U377" i="4"/>
  <c r="AL376" i="4"/>
  <c r="AK376" i="4"/>
  <c r="AJ376" i="4"/>
  <c r="AI376" i="4"/>
  <c r="AH376" i="4"/>
  <c r="AG376" i="4"/>
  <c r="AF376" i="4"/>
  <c r="AE376" i="4"/>
  <c r="AB376" i="4"/>
  <c r="AC376" i="4"/>
  <c r="AD376" i="4"/>
  <c r="AA376" i="4"/>
  <c r="Z376" i="4"/>
  <c r="Y376" i="4"/>
  <c r="X376" i="4"/>
  <c r="W376" i="4"/>
  <c r="V376" i="4"/>
  <c r="U376" i="4"/>
  <c r="AL375" i="4"/>
  <c r="AK375" i="4"/>
  <c r="AJ375" i="4"/>
  <c r="AI375" i="4"/>
  <c r="AH375" i="4"/>
  <c r="AG375" i="4"/>
  <c r="AF375" i="4"/>
  <c r="AE375" i="4"/>
  <c r="AB375" i="4"/>
  <c r="AC375" i="4"/>
  <c r="AD375" i="4"/>
  <c r="AA375" i="4"/>
  <c r="Z375" i="4"/>
  <c r="Y375" i="4"/>
  <c r="X375" i="4"/>
  <c r="W375" i="4"/>
  <c r="V375" i="4"/>
  <c r="U375" i="4"/>
  <c r="AL374" i="4"/>
  <c r="AK374" i="4"/>
  <c r="AJ374" i="4"/>
  <c r="AI374" i="4"/>
  <c r="AH374" i="4"/>
  <c r="AG374" i="4"/>
  <c r="AF374" i="4"/>
  <c r="AE374" i="4"/>
  <c r="AB374" i="4"/>
  <c r="AC374" i="4"/>
  <c r="AD374" i="4"/>
  <c r="AA374" i="4"/>
  <c r="Z374" i="4"/>
  <c r="Y374" i="4"/>
  <c r="X374" i="4"/>
  <c r="W374" i="4"/>
  <c r="V374" i="4"/>
  <c r="U374" i="4"/>
  <c r="AL373" i="4"/>
  <c r="AK373" i="4"/>
  <c r="AJ373" i="4"/>
  <c r="AI373" i="4"/>
  <c r="AH373" i="4"/>
  <c r="AG373" i="4"/>
  <c r="AF373" i="4"/>
  <c r="AE373" i="4"/>
  <c r="AB373" i="4"/>
  <c r="AC373" i="4"/>
  <c r="AD373" i="4"/>
  <c r="AA373" i="4"/>
  <c r="Z373" i="4"/>
  <c r="Y373" i="4"/>
  <c r="X373" i="4"/>
  <c r="W373" i="4"/>
  <c r="V373" i="4"/>
  <c r="U373" i="4"/>
  <c r="AL372" i="4"/>
  <c r="AK372" i="4"/>
  <c r="AJ372" i="4"/>
  <c r="AI372" i="4"/>
  <c r="AH372" i="4"/>
  <c r="AG372" i="4"/>
  <c r="AF372" i="4"/>
  <c r="AE372" i="4"/>
  <c r="AB372" i="4"/>
  <c r="AC372" i="4"/>
  <c r="AD372" i="4"/>
  <c r="AA372" i="4"/>
  <c r="Z372" i="4"/>
  <c r="Y372" i="4"/>
  <c r="X372" i="4"/>
  <c r="W372" i="4"/>
  <c r="V372" i="4"/>
  <c r="U372" i="4"/>
  <c r="J372" i="4"/>
  <c r="AL371" i="4"/>
  <c r="AK371" i="4"/>
  <c r="AJ371" i="4"/>
  <c r="AI371" i="4"/>
  <c r="AH371" i="4"/>
  <c r="AG371" i="4"/>
  <c r="AF371" i="4"/>
  <c r="AE371" i="4"/>
  <c r="AB371" i="4"/>
  <c r="AC371" i="4"/>
  <c r="AD371" i="4"/>
  <c r="AA371" i="4"/>
  <c r="Z371" i="4"/>
  <c r="Y371" i="4"/>
  <c r="X371" i="4"/>
  <c r="W371" i="4"/>
  <c r="V371" i="4"/>
  <c r="U371" i="4"/>
  <c r="J371" i="4"/>
  <c r="AL370" i="4"/>
  <c r="AK370" i="4"/>
  <c r="AJ370" i="4"/>
  <c r="AI370" i="4"/>
  <c r="AH370" i="4"/>
  <c r="AG370" i="4"/>
  <c r="AF370" i="4"/>
  <c r="AE370" i="4"/>
  <c r="AB370" i="4"/>
  <c r="AC370" i="4"/>
  <c r="AD370" i="4"/>
  <c r="AA370" i="4"/>
  <c r="Z370" i="4"/>
  <c r="Y370" i="4"/>
  <c r="X370" i="4"/>
  <c r="W370" i="4"/>
  <c r="V370" i="4"/>
  <c r="U370" i="4"/>
  <c r="J370" i="4"/>
  <c r="AL369" i="4"/>
  <c r="AK369" i="4"/>
  <c r="AJ369" i="4"/>
  <c r="AI369" i="4"/>
  <c r="AH369" i="4"/>
  <c r="AG369" i="4"/>
  <c r="AF369" i="4"/>
  <c r="AE369" i="4"/>
  <c r="AB369" i="4"/>
  <c r="AC369" i="4"/>
  <c r="AD369" i="4"/>
  <c r="AA369" i="4"/>
  <c r="Z369" i="4"/>
  <c r="Y369" i="4"/>
  <c r="X369" i="4"/>
  <c r="W369" i="4"/>
  <c r="V369" i="4"/>
  <c r="U369" i="4"/>
  <c r="J369" i="4"/>
  <c r="AL368" i="4"/>
  <c r="AK368" i="4"/>
  <c r="AJ368" i="4"/>
  <c r="AI368" i="4"/>
  <c r="AH368" i="4"/>
  <c r="AG368" i="4"/>
  <c r="AF368" i="4"/>
  <c r="AE368" i="4"/>
  <c r="AB368" i="4"/>
  <c r="AC368" i="4"/>
  <c r="AD368" i="4"/>
  <c r="AA368" i="4"/>
  <c r="Z368" i="4"/>
  <c r="Y368" i="4"/>
  <c r="X368" i="4"/>
  <c r="W368" i="4"/>
  <c r="V368" i="4"/>
  <c r="U368" i="4"/>
  <c r="J368" i="4"/>
  <c r="AL367" i="4"/>
  <c r="AK367" i="4"/>
  <c r="AJ367" i="4"/>
  <c r="AI367" i="4"/>
  <c r="AH367" i="4"/>
  <c r="AG367" i="4"/>
  <c r="AF367" i="4"/>
  <c r="AE367" i="4"/>
  <c r="AB367" i="4"/>
  <c r="AC367" i="4"/>
  <c r="AD367" i="4"/>
  <c r="AA367" i="4"/>
  <c r="Z367" i="4"/>
  <c r="Y367" i="4"/>
  <c r="X367" i="4"/>
  <c r="W367" i="4"/>
  <c r="V367" i="4"/>
  <c r="U367" i="4"/>
  <c r="J367" i="4"/>
  <c r="AL366" i="4"/>
  <c r="AK366" i="4"/>
  <c r="AJ366" i="4"/>
  <c r="AI366" i="4"/>
  <c r="AH366" i="4"/>
  <c r="AG366" i="4"/>
  <c r="AF366" i="4"/>
  <c r="AE366" i="4"/>
  <c r="AB366" i="4"/>
  <c r="AC366" i="4"/>
  <c r="AD366" i="4"/>
  <c r="AA366" i="4"/>
  <c r="Z366" i="4"/>
  <c r="Y366" i="4"/>
  <c r="X366" i="4"/>
  <c r="W366" i="4"/>
  <c r="V366" i="4"/>
  <c r="U366" i="4"/>
  <c r="J366" i="4"/>
  <c r="AL365" i="4"/>
  <c r="AK365" i="4"/>
  <c r="AJ365" i="4"/>
  <c r="AI365" i="4"/>
  <c r="AH365" i="4"/>
  <c r="AG365" i="4"/>
  <c r="AF365" i="4"/>
  <c r="AE365" i="4"/>
  <c r="AB365" i="4"/>
  <c r="AC365" i="4"/>
  <c r="AD365" i="4"/>
  <c r="AA365" i="4"/>
  <c r="Z365" i="4"/>
  <c r="Y365" i="4"/>
  <c r="X365" i="4"/>
  <c r="W365" i="4"/>
  <c r="V365" i="4"/>
  <c r="U365" i="4"/>
  <c r="J365" i="4"/>
  <c r="AL364" i="4"/>
  <c r="AK364" i="4"/>
  <c r="AJ364" i="4"/>
  <c r="AI364" i="4"/>
  <c r="AH364" i="4"/>
  <c r="AG364" i="4"/>
  <c r="AF364" i="4"/>
  <c r="AE364" i="4"/>
  <c r="AB364" i="4"/>
  <c r="AC364" i="4"/>
  <c r="AD364" i="4"/>
  <c r="AA364" i="4"/>
  <c r="Z364" i="4"/>
  <c r="Y364" i="4"/>
  <c r="X364" i="4"/>
  <c r="W364" i="4"/>
  <c r="V364" i="4"/>
  <c r="U364" i="4"/>
  <c r="J364" i="4"/>
  <c r="AL363" i="4"/>
  <c r="AK363" i="4"/>
  <c r="AJ363" i="4"/>
  <c r="AI363" i="4"/>
  <c r="AH363" i="4"/>
  <c r="AG363" i="4"/>
  <c r="AF363" i="4"/>
  <c r="AE363" i="4"/>
  <c r="AB363" i="4"/>
  <c r="AC363" i="4"/>
  <c r="AD363" i="4"/>
  <c r="AA363" i="4"/>
  <c r="Z363" i="4"/>
  <c r="Y363" i="4"/>
  <c r="X363" i="4"/>
  <c r="W363" i="4"/>
  <c r="V363" i="4"/>
  <c r="U363" i="4"/>
  <c r="J363" i="4"/>
  <c r="AL362" i="4"/>
  <c r="AK362" i="4"/>
  <c r="AJ362" i="4"/>
  <c r="AI362" i="4"/>
  <c r="AH362" i="4"/>
  <c r="AG362" i="4"/>
  <c r="AF362" i="4"/>
  <c r="AE362" i="4"/>
  <c r="AB362" i="4"/>
  <c r="AC362" i="4"/>
  <c r="AD362" i="4"/>
  <c r="AA362" i="4"/>
  <c r="Z362" i="4"/>
  <c r="Y362" i="4"/>
  <c r="X362" i="4"/>
  <c r="W362" i="4"/>
  <c r="V362" i="4"/>
  <c r="U362" i="4"/>
  <c r="J362" i="4"/>
  <c r="AL361" i="4"/>
  <c r="AK361" i="4"/>
  <c r="AJ361" i="4"/>
  <c r="AI361" i="4"/>
  <c r="AH361" i="4"/>
  <c r="AG361" i="4"/>
  <c r="AF361" i="4"/>
  <c r="AE361" i="4"/>
  <c r="AB361" i="4"/>
  <c r="AC361" i="4"/>
  <c r="AD361" i="4"/>
  <c r="AA361" i="4"/>
  <c r="Z361" i="4"/>
  <c r="Y361" i="4"/>
  <c r="X361" i="4"/>
  <c r="W361" i="4"/>
  <c r="V361" i="4"/>
  <c r="U361" i="4"/>
  <c r="J361" i="4"/>
  <c r="AL360" i="4"/>
  <c r="AK360" i="4"/>
  <c r="AJ360" i="4"/>
  <c r="AI360" i="4"/>
  <c r="AH360" i="4"/>
  <c r="AG360" i="4"/>
  <c r="AF360" i="4"/>
  <c r="AE360" i="4"/>
  <c r="AB360" i="4"/>
  <c r="AC360" i="4"/>
  <c r="AD360" i="4"/>
  <c r="AA360" i="4"/>
  <c r="Z360" i="4"/>
  <c r="Y360" i="4"/>
  <c r="X360" i="4"/>
  <c r="W360" i="4"/>
  <c r="V360" i="4"/>
  <c r="U360" i="4"/>
  <c r="J360" i="4"/>
  <c r="AL359" i="4"/>
  <c r="AK359" i="4"/>
  <c r="AJ359" i="4"/>
  <c r="AI359" i="4"/>
  <c r="AH359" i="4"/>
  <c r="AG359" i="4"/>
  <c r="AF359" i="4"/>
  <c r="AE359" i="4"/>
  <c r="AB359" i="4"/>
  <c r="AC359" i="4"/>
  <c r="AD359" i="4"/>
  <c r="AA359" i="4"/>
  <c r="Z359" i="4"/>
  <c r="Y359" i="4"/>
  <c r="X359" i="4"/>
  <c r="W359" i="4"/>
  <c r="V359" i="4"/>
  <c r="U359" i="4"/>
  <c r="J359" i="4"/>
  <c r="AL358" i="4"/>
  <c r="AK358" i="4"/>
  <c r="AJ358" i="4"/>
  <c r="AI358" i="4"/>
  <c r="AH358" i="4"/>
  <c r="AG358" i="4"/>
  <c r="AF358" i="4"/>
  <c r="AE358" i="4"/>
  <c r="AB358" i="4"/>
  <c r="AC358" i="4"/>
  <c r="AD358" i="4"/>
  <c r="AA358" i="4"/>
  <c r="Z358" i="4"/>
  <c r="Y358" i="4"/>
  <c r="X358" i="4"/>
  <c r="W358" i="4"/>
  <c r="V358" i="4"/>
  <c r="U358" i="4"/>
  <c r="J358" i="4"/>
  <c r="AL357" i="4"/>
  <c r="AK357" i="4"/>
  <c r="AJ357" i="4"/>
  <c r="AI357" i="4"/>
  <c r="AH357" i="4"/>
  <c r="AG357" i="4"/>
  <c r="AF357" i="4"/>
  <c r="AE357" i="4"/>
  <c r="AB357" i="4"/>
  <c r="AC357" i="4"/>
  <c r="AD357" i="4"/>
  <c r="AA357" i="4"/>
  <c r="Z357" i="4"/>
  <c r="Y357" i="4"/>
  <c r="X357" i="4"/>
  <c r="W357" i="4"/>
  <c r="V357" i="4"/>
  <c r="U357" i="4"/>
  <c r="J357" i="4"/>
  <c r="AL356" i="4"/>
  <c r="AK356" i="4"/>
  <c r="AJ356" i="4"/>
  <c r="AI356" i="4"/>
  <c r="AH356" i="4"/>
  <c r="AG356" i="4"/>
  <c r="AF356" i="4"/>
  <c r="AE356" i="4"/>
  <c r="AB356" i="4"/>
  <c r="AC356" i="4"/>
  <c r="AD356" i="4"/>
  <c r="AA356" i="4"/>
  <c r="Z356" i="4"/>
  <c r="Y356" i="4"/>
  <c r="X356" i="4"/>
  <c r="W356" i="4"/>
  <c r="V356" i="4"/>
  <c r="U356" i="4"/>
  <c r="J356" i="4"/>
  <c r="AL355" i="4"/>
  <c r="AK355" i="4"/>
  <c r="AJ355" i="4"/>
  <c r="AI355" i="4"/>
  <c r="AH355" i="4"/>
  <c r="AG355" i="4"/>
  <c r="AF355" i="4"/>
  <c r="AE355" i="4"/>
  <c r="AB355" i="4"/>
  <c r="AC355" i="4"/>
  <c r="AD355" i="4"/>
  <c r="AA355" i="4"/>
  <c r="Z355" i="4"/>
  <c r="Y355" i="4"/>
  <c r="X355" i="4"/>
  <c r="W355" i="4"/>
  <c r="V355" i="4"/>
  <c r="U355" i="4"/>
  <c r="J355" i="4"/>
  <c r="AL354" i="4"/>
  <c r="AK354" i="4"/>
  <c r="AJ354" i="4"/>
  <c r="AI354" i="4"/>
  <c r="AH354" i="4"/>
  <c r="AG354" i="4"/>
  <c r="AF354" i="4"/>
  <c r="AE354" i="4"/>
  <c r="AB354" i="4"/>
  <c r="AC354" i="4"/>
  <c r="AD354" i="4"/>
  <c r="AA354" i="4"/>
  <c r="Z354" i="4"/>
  <c r="Y354" i="4"/>
  <c r="X354" i="4"/>
  <c r="W354" i="4"/>
  <c r="V354" i="4"/>
  <c r="U354" i="4"/>
  <c r="J354" i="4"/>
  <c r="AL353" i="4"/>
  <c r="AK353" i="4"/>
  <c r="AJ353" i="4"/>
  <c r="AI353" i="4"/>
  <c r="AH353" i="4"/>
  <c r="AG353" i="4"/>
  <c r="AF353" i="4"/>
  <c r="AE353" i="4"/>
  <c r="AB353" i="4"/>
  <c r="AC353" i="4"/>
  <c r="AD353" i="4"/>
  <c r="AA353" i="4"/>
  <c r="Z353" i="4"/>
  <c r="Y353" i="4"/>
  <c r="X353" i="4"/>
  <c r="W353" i="4"/>
  <c r="V353" i="4"/>
  <c r="U353" i="4"/>
  <c r="J353" i="4"/>
  <c r="AL352" i="4"/>
  <c r="AK352" i="4"/>
  <c r="AJ352" i="4"/>
  <c r="AI352" i="4"/>
  <c r="AH352" i="4"/>
  <c r="AG352" i="4"/>
  <c r="AF352" i="4"/>
  <c r="AE352" i="4"/>
  <c r="AB352" i="4"/>
  <c r="AC352" i="4"/>
  <c r="AD352" i="4"/>
  <c r="AA352" i="4"/>
  <c r="Z352" i="4"/>
  <c r="Y352" i="4"/>
  <c r="X352" i="4"/>
  <c r="W352" i="4"/>
  <c r="V352" i="4"/>
  <c r="U352" i="4"/>
  <c r="AL351" i="4"/>
  <c r="AK351" i="4"/>
  <c r="AJ351" i="4"/>
  <c r="AI351" i="4"/>
  <c r="AH351" i="4"/>
  <c r="AG351" i="4"/>
  <c r="AF351" i="4"/>
  <c r="AE351" i="4"/>
  <c r="AB351" i="4"/>
  <c r="AC351" i="4"/>
  <c r="AD351" i="4"/>
  <c r="AA351" i="4"/>
  <c r="Z351" i="4"/>
  <c r="Y351" i="4"/>
  <c r="X351" i="4"/>
  <c r="W351" i="4"/>
  <c r="V351" i="4"/>
  <c r="U351" i="4"/>
  <c r="AL350" i="4"/>
  <c r="AK350" i="4"/>
  <c r="AJ350" i="4"/>
  <c r="AI350" i="4"/>
  <c r="AH350" i="4"/>
  <c r="AG350" i="4"/>
  <c r="AF350" i="4"/>
  <c r="AE350" i="4"/>
  <c r="AB350" i="4"/>
  <c r="AC350" i="4"/>
  <c r="AD350" i="4"/>
  <c r="AA350" i="4"/>
  <c r="Z350" i="4"/>
  <c r="Y350" i="4"/>
  <c r="X350" i="4"/>
  <c r="W350" i="4"/>
  <c r="V350" i="4"/>
  <c r="U350" i="4"/>
  <c r="AL349" i="4"/>
  <c r="AK349" i="4"/>
  <c r="AJ349" i="4"/>
  <c r="AI349" i="4"/>
  <c r="AH349" i="4"/>
  <c r="AG349" i="4"/>
  <c r="AF349" i="4"/>
  <c r="AE349" i="4"/>
  <c r="AB349" i="4"/>
  <c r="AC349" i="4"/>
  <c r="AD349" i="4"/>
  <c r="AA349" i="4"/>
  <c r="Z349" i="4"/>
  <c r="Y349" i="4"/>
  <c r="X349" i="4"/>
  <c r="W349" i="4"/>
  <c r="V349" i="4"/>
  <c r="U349" i="4"/>
  <c r="AL348" i="4"/>
  <c r="AK348" i="4"/>
  <c r="AJ348" i="4"/>
  <c r="AI348" i="4"/>
  <c r="AH348" i="4"/>
  <c r="AG348" i="4"/>
  <c r="AF348" i="4"/>
  <c r="AE348" i="4"/>
  <c r="AB348" i="4"/>
  <c r="AC348" i="4"/>
  <c r="AD348" i="4"/>
  <c r="AA348" i="4"/>
  <c r="Z348" i="4"/>
  <c r="Y348" i="4"/>
  <c r="X348" i="4"/>
  <c r="W348" i="4"/>
  <c r="V348" i="4"/>
  <c r="U348" i="4"/>
  <c r="AL347" i="4"/>
  <c r="AK347" i="4"/>
  <c r="AJ347" i="4"/>
  <c r="AI347" i="4"/>
  <c r="AH347" i="4"/>
  <c r="AG347" i="4"/>
  <c r="AF347" i="4"/>
  <c r="AE347" i="4"/>
  <c r="AB347" i="4"/>
  <c r="AC347" i="4"/>
  <c r="AD347" i="4"/>
  <c r="AA347" i="4"/>
  <c r="Z347" i="4"/>
  <c r="Y347" i="4"/>
  <c r="X347" i="4"/>
  <c r="W347" i="4"/>
  <c r="V347" i="4"/>
  <c r="U347" i="4"/>
  <c r="AL346" i="4"/>
  <c r="AK346" i="4"/>
  <c r="AJ346" i="4"/>
  <c r="AI346" i="4"/>
  <c r="AH346" i="4"/>
  <c r="AG346" i="4"/>
  <c r="AF346" i="4"/>
  <c r="AE346" i="4"/>
  <c r="AB346" i="4"/>
  <c r="AC346" i="4"/>
  <c r="AD346" i="4"/>
  <c r="AA346" i="4"/>
  <c r="Z346" i="4"/>
  <c r="Y346" i="4"/>
  <c r="X346" i="4"/>
  <c r="W346" i="4"/>
  <c r="V346" i="4"/>
  <c r="U346" i="4"/>
  <c r="AL345" i="4"/>
  <c r="AK345" i="4"/>
  <c r="AJ345" i="4"/>
  <c r="AI345" i="4"/>
  <c r="AH345" i="4"/>
  <c r="AG345" i="4"/>
  <c r="AF345" i="4"/>
  <c r="AE345" i="4"/>
  <c r="AB345" i="4"/>
  <c r="AC345" i="4"/>
  <c r="AD345" i="4"/>
  <c r="AA345" i="4"/>
  <c r="Z345" i="4"/>
  <c r="Y345" i="4"/>
  <c r="X345" i="4"/>
  <c r="W345" i="4"/>
  <c r="V345" i="4"/>
  <c r="U345" i="4"/>
  <c r="AL344" i="4"/>
  <c r="AK344" i="4"/>
  <c r="AJ344" i="4"/>
  <c r="AI344" i="4"/>
  <c r="AH344" i="4"/>
  <c r="AG344" i="4"/>
  <c r="AF344" i="4"/>
  <c r="AE344" i="4"/>
  <c r="AB344" i="4"/>
  <c r="AC344" i="4"/>
  <c r="AD344" i="4"/>
  <c r="AA344" i="4"/>
  <c r="Z344" i="4"/>
  <c r="Y344" i="4"/>
  <c r="X344" i="4"/>
  <c r="W344" i="4"/>
  <c r="V344" i="4"/>
  <c r="U344" i="4"/>
  <c r="AL343" i="4"/>
  <c r="AK343" i="4"/>
  <c r="AJ343" i="4"/>
  <c r="AI343" i="4"/>
  <c r="AH343" i="4"/>
  <c r="AG343" i="4"/>
  <c r="AF343" i="4"/>
  <c r="AE343" i="4"/>
  <c r="AB343" i="4"/>
  <c r="AC343" i="4"/>
  <c r="AD343" i="4"/>
  <c r="AA343" i="4"/>
  <c r="Z343" i="4"/>
  <c r="Y343" i="4"/>
  <c r="X343" i="4"/>
  <c r="W343" i="4"/>
  <c r="V343" i="4"/>
  <c r="U343" i="4"/>
  <c r="AL342" i="4"/>
  <c r="AK342" i="4"/>
  <c r="AJ342" i="4"/>
  <c r="AI342" i="4"/>
  <c r="AH342" i="4"/>
  <c r="AG342" i="4"/>
  <c r="AF342" i="4"/>
  <c r="AE342" i="4"/>
  <c r="AB342" i="4"/>
  <c r="AC342" i="4"/>
  <c r="AD342" i="4"/>
  <c r="AA342" i="4"/>
  <c r="Z342" i="4"/>
  <c r="Y342" i="4"/>
  <c r="X342" i="4"/>
  <c r="W342" i="4"/>
  <c r="V342" i="4"/>
  <c r="U342" i="4"/>
  <c r="AL341" i="4"/>
  <c r="AK341" i="4"/>
  <c r="AJ341" i="4"/>
  <c r="AI341" i="4"/>
  <c r="AH341" i="4"/>
  <c r="AG341" i="4"/>
  <c r="AF341" i="4"/>
  <c r="AE341" i="4"/>
  <c r="AB341" i="4"/>
  <c r="AC341" i="4"/>
  <c r="AD341" i="4"/>
  <c r="AA341" i="4"/>
  <c r="Z341" i="4"/>
  <c r="Y341" i="4"/>
  <c r="X341" i="4"/>
  <c r="W341" i="4"/>
  <c r="V341" i="4"/>
  <c r="U341" i="4"/>
  <c r="AL340" i="4"/>
  <c r="AK340" i="4"/>
  <c r="AJ340" i="4"/>
  <c r="AI340" i="4"/>
  <c r="AH340" i="4"/>
  <c r="AG340" i="4"/>
  <c r="AF340" i="4"/>
  <c r="AE340" i="4"/>
  <c r="AB340" i="4"/>
  <c r="AC340" i="4"/>
  <c r="AD340" i="4"/>
  <c r="AA340" i="4"/>
  <c r="Z340" i="4"/>
  <c r="Y340" i="4"/>
  <c r="X340" i="4"/>
  <c r="W340" i="4"/>
  <c r="V340" i="4"/>
  <c r="U340" i="4"/>
  <c r="AL339" i="4"/>
  <c r="AK339" i="4"/>
  <c r="AJ339" i="4"/>
  <c r="AI339" i="4"/>
  <c r="AH339" i="4"/>
  <c r="AG339" i="4"/>
  <c r="AF339" i="4"/>
  <c r="AE339" i="4"/>
  <c r="AB339" i="4"/>
  <c r="AC339" i="4"/>
  <c r="AD339" i="4"/>
  <c r="AA339" i="4"/>
  <c r="Z339" i="4"/>
  <c r="Y339" i="4"/>
  <c r="X339" i="4"/>
  <c r="W339" i="4"/>
  <c r="V339" i="4"/>
  <c r="U339" i="4"/>
  <c r="AL338" i="4"/>
  <c r="AK338" i="4"/>
  <c r="AJ338" i="4"/>
  <c r="AI338" i="4"/>
  <c r="AH338" i="4"/>
  <c r="AG338" i="4"/>
  <c r="AF338" i="4"/>
  <c r="AE338" i="4"/>
  <c r="AB338" i="4"/>
  <c r="AC338" i="4"/>
  <c r="AD338" i="4"/>
  <c r="AA338" i="4"/>
  <c r="Z338" i="4"/>
  <c r="Y338" i="4"/>
  <c r="X338" i="4"/>
  <c r="W338" i="4"/>
  <c r="V338" i="4"/>
  <c r="U338" i="4"/>
  <c r="AL337" i="4"/>
  <c r="AK337" i="4"/>
  <c r="AJ337" i="4"/>
  <c r="AI337" i="4"/>
  <c r="AH337" i="4"/>
  <c r="AG337" i="4"/>
  <c r="AF337" i="4"/>
  <c r="AE337" i="4"/>
  <c r="AB337" i="4"/>
  <c r="AC337" i="4"/>
  <c r="AD337" i="4"/>
  <c r="AA337" i="4"/>
  <c r="Z337" i="4"/>
  <c r="Y337" i="4"/>
  <c r="X337" i="4"/>
  <c r="W337" i="4"/>
  <c r="V337" i="4"/>
  <c r="U337" i="4"/>
  <c r="AL336" i="4"/>
  <c r="AK336" i="4"/>
  <c r="AJ336" i="4"/>
  <c r="AI336" i="4"/>
  <c r="AH336" i="4"/>
  <c r="AG336" i="4"/>
  <c r="AF336" i="4"/>
  <c r="AE336" i="4"/>
  <c r="AB336" i="4"/>
  <c r="AC336" i="4"/>
  <c r="AD336" i="4"/>
  <c r="AA336" i="4"/>
  <c r="Z336" i="4"/>
  <c r="Y336" i="4"/>
  <c r="X336" i="4"/>
  <c r="W336" i="4"/>
  <c r="V336" i="4"/>
  <c r="U336" i="4"/>
  <c r="AL335" i="4"/>
  <c r="AK335" i="4"/>
  <c r="AJ335" i="4"/>
  <c r="AI335" i="4"/>
  <c r="AH335" i="4"/>
  <c r="AG335" i="4"/>
  <c r="AF335" i="4"/>
  <c r="AE335" i="4"/>
  <c r="AB335" i="4"/>
  <c r="AC335" i="4"/>
  <c r="AD335" i="4"/>
  <c r="AA335" i="4"/>
  <c r="Z335" i="4"/>
  <c r="Y335" i="4"/>
  <c r="X335" i="4"/>
  <c r="W335" i="4"/>
  <c r="V335" i="4"/>
  <c r="U335" i="4"/>
  <c r="AL334" i="4"/>
  <c r="AK334" i="4"/>
  <c r="AJ334" i="4"/>
  <c r="AI334" i="4"/>
  <c r="AH334" i="4"/>
  <c r="AG334" i="4"/>
  <c r="AF334" i="4"/>
  <c r="AE334" i="4"/>
  <c r="AB334" i="4"/>
  <c r="AC334" i="4"/>
  <c r="AD334" i="4"/>
  <c r="AA334" i="4"/>
  <c r="Z334" i="4"/>
  <c r="Y334" i="4"/>
  <c r="X334" i="4"/>
  <c r="W334" i="4"/>
  <c r="V334" i="4"/>
  <c r="U334" i="4"/>
  <c r="AL333" i="4"/>
  <c r="AK333" i="4"/>
  <c r="AJ333" i="4"/>
  <c r="AI333" i="4"/>
  <c r="AH333" i="4"/>
  <c r="AG333" i="4"/>
  <c r="AF333" i="4"/>
  <c r="AE333" i="4"/>
  <c r="AB333" i="4"/>
  <c r="AC333" i="4"/>
  <c r="AD333" i="4"/>
  <c r="AA333" i="4"/>
  <c r="Z333" i="4"/>
  <c r="Y333" i="4"/>
  <c r="X333" i="4"/>
  <c r="W333" i="4"/>
  <c r="V333" i="4"/>
  <c r="U333" i="4"/>
  <c r="AL332" i="4"/>
  <c r="AK332" i="4"/>
  <c r="AJ332" i="4"/>
  <c r="AI332" i="4"/>
  <c r="AH332" i="4"/>
  <c r="AG332" i="4"/>
  <c r="AF332" i="4"/>
  <c r="AE332" i="4"/>
  <c r="AB332" i="4"/>
  <c r="AC332" i="4"/>
  <c r="AD332" i="4"/>
  <c r="AA332" i="4"/>
  <c r="Z332" i="4"/>
  <c r="Y332" i="4"/>
  <c r="X332" i="4"/>
  <c r="W332" i="4"/>
  <c r="V332" i="4"/>
  <c r="U332" i="4"/>
  <c r="J332" i="4"/>
  <c r="AL331" i="4"/>
  <c r="AK331" i="4"/>
  <c r="AJ331" i="4"/>
  <c r="AI331" i="4"/>
  <c r="AH331" i="4"/>
  <c r="AG331" i="4"/>
  <c r="AF331" i="4"/>
  <c r="AE331" i="4"/>
  <c r="AB331" i="4"/>
  <c r="AC331" i="4"/>
  <c r="AD331" i="4"/>
  <c r="AA331" i="4"/>
  <c r="Z331" i="4"/>
  <c r="Y331" i="4"/>
  <c r="X331" i="4"/>
  <c r="W331" i="4"/>
  <c r="V331" i="4"/>
  <c r="U331" i="4"/>
  <c r="J331" i="4"/>
  <c r="AL330" i="4"/>
  <c r="AK330" i="4"/>
  <c r="AJ330" i="4"/>
  <c r="AI330" i="4"/>
  <c r="AH330" i="4"/>
  <c r="AG330" i="4"/>
  <c r="AF330" i="4"/>
  <c r="AE330" i="4"/>
  <c r="AB330" i="4"/>
  <c r="AC330" i="4"/>
  <c r="AD330" i="4"/>
  <c r="AA330" i="4"/>
  <c r="Z330" i="4"/>
  <c r="Y330" i="4"/>
  <c r="X330" i="4"/>
  <c r="W330" i="4"/>
  <c r="V330" i="4"/>
  <c r="U330" i="4"/>
  <c r="J330" i="4"/>
  <c r="AL329" i="4"/>
  <c r="AK329" i="4"/>
  <c r="AJ329" i="4"/>
  <c r="AI329" i="4"/>
  <c r="AH329" i="4"/>
  <c r="AG329" i="4"/>
  <c r="AF329" i="4"/>
  <c r="AE329" i="4"/>
  <c r="AB329" i="4"/>
  <c r="AC329" i="4"/>
  <c r="AD329" i="4"/>
  <c r="AA329" i="4"/>
  <c r="Z329" i="4"/>
  <c r="Y329" i="4"/>
  <c r="X329" i="4"/>
  <c r="W329" i="4"/>
  <c r="V329" i="4"/>
  <c r="U329" i="4"/>
  <c r="J329" i="4"/>
  <c r="AL328" i="4"/>
  <c r="AK328" i="4"/>
  <c r="AJ328" i="4"/>
  <c r="AI328" i="4"/>
  <c r="AH328" i="4"/>
  <c r="AG328" i="4"/>
  <c r="AF328" i="4"/>
  <c r="AE328" i="4"/>
  <c r="AB328" i="4"/>
  <c r="AC328" i="4"/>
  <c r="AD328" i="4"/>
  <c r="AA328" i="4"/>
  <c r="Z328" i="4"/>
  <c r="Y328" i="4"/>
  <c r="X328" i="4"/>
  <c r="W328" i="4"/>
  <c r="V328" i="4"/>
  <c r="U328" i="4"/>
  <c r="J328" i="4"/>
  <c r="AL327" i="4"/>
  <c r="AK327" i="4"/>
  <c r="AJ327" i="4"/>
  <c r="AI327" i="4"/>
  <c r="AH327" i="4"/>
  <c r="AG327" i="4"/>
  <c r="AF327" i="4"/>
  <c r="AE327" i="4"/>
  <c r="AB327" i="4"/>
  <c r="AC327" i="4"/>
  <c r="AD327" i="4"/>
  <c r="AA327" i="4"/>
  <c r="Z327" i="4"/>
  <c r="Y327" i="4"/>
  <c r="X327" i="4"/>
  <c r="W327" i="4"/>
  <c r="V327" i="4"/>
  <c r="U327" i="4"/>
  <c r="J327" i="4"/>
  <c r="AL326" i="4"/>
  <c r="AK326" i="4"/>
  <c r="AJ326" i="4"/>
  <c r="AI326" i="4"/>
  <c r="AH326" i="4"/>
  <c r="AG326" i="4"/>
  <c r="AF326" i="4"/>
  <c r="AE326" i="4"/>
  <c r="AB326" i="4"/>
  <c r="AC326" i="4"/>
  <c r="AD326" i="4"/>
  <c r="AA326" i="4"/>
  <c r="Z326" i="4"/>
  <c r="Y326" i="4"/>
  <c r="X326" i="4"/>
  <c r="W326" i="4"/>
  <c r="V326" i="4"/>
  <c r="U326" i="4"/>
  <c r="J326" i="4"/>
  <c r="AL325" i="4"/>
  <c r="AK325" i="4"/>
  <c r="AJ325" i="4"/>
  <c r="AI325" i="4"/>
  <c r="AH325" i="4"/>
  <c r="AG325" i="4"/>
  <c r="AF325" i="4"/>
  <c r="AE325" i="4"/>
  <c r="AB325" i="4"/>
  <c r="AC325" i="4"/>
  <c r="AD325" i="4"/>
  <c r="AA325" i="4"/>
  <c r="Z325" i="4"/>
  <c r="Y325" i="4"/>
  <c r="X325" i="4"/>
  <c r="W325" i="4"/>
  <c r="V325" i="4"/>
  <c r="U325" i="4"/>
  <c r="J325" i="4"/>
  <c r="AL324" i="4"/>
  <c r="AK324" i="4"/>
  <c r="AJ324" i="4"/>
  <c r="AI324" i="4"/>
  <c r="AH324" i="4"/>
  <c r="AG324" i="4"/>
  <c r="AF324" i="4"/>
  <c r="AE324" i="4"/>
  <c r="AB324" i="4"/>
  <c r="AC324" i="4"/>
  <c r="AD324" i="4"/>
  <c r="AA324" i="4"/>
  <c r="Z324" i="4"/>
  <c r="Y324" i="4"/>
  <c r="X324" i="4"/>
  <c r="W324" i="4"/>
  <c r="V324" i="4"/>
  <c r="U324" i="4"/>
  <c r="J324" i="4"/>
  <c r="AL323" i="4"/>
  <c r="AK323" i="4"/>
  <c r="AJ323" i="4"/>
  <c r="AI323" i="4"/>
  <c r="AH323" i="4"/>
  <c r="AG323" i="4"/>
  <c r="AF323" i="4"/>
  <c r="AE323" i="4"/>
  <c r="AB323" i="4"/>
  <c r="AC323" i="4"/>
  <c r="AD323" i="4"/>
  <c r="AA323" i="4"/>
  <c r="Z323" i="4"/>
  <c r="Y323" i="4"/>
  <c r="X323" i="4"/>
  <c r="W323" i="4"/>
  <c r="V323" i="4"/>
  <c r="U323" i="4"/>
  <c r="J323" i="4"/>
  <c r="AL322" i="4"/>
  <c r="AK322" i="4"/>
  <c r="AJ322" i="4"/>
  <c r="AI322" i="4"/>
  <c r="AH322" i="4"/>
  <c r="AG322" i="4"/>
  <c r="AF322" i="4"/>
  <c r="AE322" i="4"/>
  <c r="AB322" i="4"/>
  <c r="AC322" i="4"/>
  <c r="AD322" i="4"/>
  <c r="AA322" i="4"/>
  <c r="Z322" i="4"/>
  <c r="Y322" i="4"/>
  <c r="X322" i="4"/>
  <c r="W322" i="4"/>
  <c r="V322" i="4"/>
  <c r="U322" i="4"/>
  <c r="AL321" i="4"/>
  <c r="AK321" i="4"/>
  <c r="AJ321" i="4"/>
  <c r="AI321" i="4"/>
  <c r="AH321" i="4"/>
  <c r="AG321" i="4"/>
  <c r="AF321" i="4"/>
  <c r="AE321" i="4"/>
  <c r="AB321" i="4"/>
  <c r="AC321" i="4"/>
  <c r="AD321" i="4"/>
  <c r="AA321" i="4"/>
  <c r="Z321" i="4"/>
  <c r="Y321" i="4"/>
  <c r="X321" i="4"/>
  <c r="W321" i="4"/>
  <c r="V321" i="4"/>
  <c r="U321" i="4"/>
  <c r="AL320" i="4"/>
  <c r="AK320" i="4"/>
  <c r="AJ320" i="4"/>
  <c r="AI320" i="4"/>
  <c r="AH320" i="4"/>
  <c r="AG320" i="4"/>
  <c r="AF320" i="4"/>
  <c r="AE320" i="4"/>
  <c r="AB320" i="4"/>
  <c r="AC320" i="4"/>
  <c r="AD320" i="4"/>
  <c r="AA320" i="4"/>
  <c r="Z320" i="4"/>
  <c r="Y320" i="4"/>
  <c r="X320" i="4"/>
  <c r="W320" i="4"/>
  <c r="V320" i="4"/>
  <c r="U320" i="4"/>
  <c r="AL319" i="4"/>
  <c r="AK319" i="4"/>
  <c r="AJ319" i="4"/>
  <c r="AI319" i="4"/>
  <c r="AH319" i="4"/>
  <c r="AG319" i="4"/>
  <c r="AF319" i="4"/>
  <c r="AE319" i="4"/>
  <c r="AB319" i="4"/>
  <c r="AC319" i="4"/>
  <c r="AD319" i="4"/>
  <c r="AA319" i="4"/>
  <c r="Z319" i="4"/>
  <c r="Y319" i="4"/>
  <c r="X319" i="4"/>
  <c r="W319" i="4"/>
  <c r="V319" i="4"/>
  <c r="U319" i="4"/>
  <c r="AL318" i="4"/>
  <c r="AK318" i="4"/>
  <c r="AJ318" i="4"/>
  <c r="AI318" i="4"/>
  <c r="AH318" i="4"/>
  <c r="AG318" i="4"/>
  <c r="AF318" i="4"/>
  <c r="AE318" i="4"/>
  <c r="AB318" i="4"/>
  <c r="AC318" i="4"/>
  <c r="AD318" i="4"/>
  <c r="AA318" i="4"/>
  <c r="Z318" i="4"/>
  <c r="Y318" i="4"/>
  <c r="X318" i="4"/>
  <c r="W318" i="4"/>
  <c r="V318" i="4"/>
  <c r="U318" i="4"/>
  <c r="AL317" i="4"/>
  <c r="AK317" i="4"/>
  <c r="AJ317" i="4"/>
  <c r="AI317" i="4"/>
  <c r="AH317" i="4"/>
  <c r="AG317" i="4"/>
  <c r="AF317" i="4"/>
  <c r="AE317" i="4"/>
  <c r="AB317" i="4"/>
  <c r="AC317" i="4"/>
  <c r="AD317" i="4"/>
  <c r="AA317" i="4"/>
  <c r="Z317" i="4"/>
  <c r="Y317" i="4"/>
  <c r="X317" i="4"/>
  <c r="W317" i="4"/>
  <c r="V317" i="4"/>
  <c r="U317" i="4"/>
  <c r="AL316" i="4"/>
  <c r="AK316" i="4"/>
  <c r="AJ316" i="4"/>
  <c r="AI316" i="4"/>
  <c r="AH316" i="4"/>
  <c r="AG316" i="4"/>
  <c r="AF316" i="4"/>
  <c r="AE316" i="4"/>
  <c r="AB316" i="4"/>
  <c r="AC316" i="4"/>
  <c r="AD316" i="4"/>
  <c r="AA316" i="4"/>
  <c r="Z316" i="4"/>
  <c r="Y316" i="4"/>
  <c r="X316" i="4"/>
  <c r="W316" i="4"/>
  <c r="V316" i="4"/>
  <c r="U316" i="4"/>
  <c r="AL315" i="4"/>
  <c r="AK315" i="4"/>
  <c r="AJ315" i="4"/>
  <c r="AI315" i="4"/>
  <c r="AH315" i="4"/>
  <c r="AG315" i="4"/>
  <c r="AF315" i="4"/>
  <c r="AE315" i="4"/>
  <c r="AB315" i="4"/>
  <c r="AC315" i="4"/>
  <c r="AD315" i="4"/>
  <c r="AA315" i="4"/>
  <c r="Z315" i="4"/>
  <c r="Y315" i="4"/>
  <c r="X315" i="4"/>
  <c r="W315" i="4"/>
  <c r="V315" i="4"/>
  <c r="U315" i="4"/>
  <c r="AL314" i="4"/>
  <c r="AK314" i="4"/>
  <c r="AJ314" i="4"/>
  <c r="AI314" i="4"/>
  <c r="AH314" i="4"/>
  <c r="AG314" i="4"/>
  <c r="AF314" i="4"/>
  <c r="AE314" i="4"/>
  <c r="AB314" i="4"/>
  <c r="AC314" i="4"/>
  <c r="AD314" i="4"/>
  <c r="AA314" i="4"/>
  <c r="Z314" i="4"/>
  <c r="Y314" i="4"/>
  <c r="X314" i="4"/>
  <c r="W314" i="4"/>
  <c r="V314" i="4"/>
  <c r="U314" i="4"/>
  <c r="AL313" i="4"/>
  <c r="AK313" i="4"/>
  <c r="AJ313" i="4"/>
  <c r="AI313" i="4"/>
  <c r="AH313" i="4"/>
  <c r="AG313" i="4"/>
  <c r="AF313" i="4"/>
  <c r="AE313" i="4"/>
  <c r="AB313" i="4"/>
  <c r="AC313" i="4"/>
  <c r="AD313" i="4"/>
  <c r="AA313" i="4"/>
  <c r="Z313" i="4"/>
  <c r="Y313" i="4"/>
  <c r="X313" i="4"/>
  <c r="W313" i="4"/>
  <c r="V313" i="4"/>
  <c r="U313" i="4"/>
  <c r="AL312" i="4"/>
  <c r="AK312" i="4"/>
  <c r="AJ312" i="4"/>
  <c r="AI312" i="4"/>
  <c r="AH312" i="4"/>
  <c r="AG312" i="4"/>
  <c r="AF312" i="4"/>
  <c r="AE312" i="4"/>
  <c r="AB312" i="4"/>
  <c r="AC312" i="4"/>
  <c r="AD312" i="4"/>
  <c r="AA312" i="4"/>
  <c r="Z312" i="4"/>
  <c r="Y312" i="4"/>
  <c r="X312" i="4"/>
  <c r="W312" i="4"/>
  <c r="V312" i="4"/>
  <c r="U312" i="4"/>
  <c r="AL311" i="4"/>
  <c r="AK311" i="4"/>
  <c r="AJ311" i="4"/>
  <c r="AI311" i="4"/>
  <c r="AH311" i="4"/>
  <c r="AG311" i="4"/>
  <c r="AF311" i="4"/>
  <c r="AE311" i="4"/>
  <c r="AB311" i="4"/>
  <c r="AC311" i="4"/>
  <c r="AD311" i="4"/>
  <c r="AA311" i="4"/>
  <c r="Z311" i="4"/>
  <c r="Y311" i="4"/>
  <c r="X311" i="4"/>
  <c r="W311" i="4"/>
  <c r="V311" i="4"/>
  <c r="U311" i="4"/>
  <c r="AL310" i="4"/>
  <c r="AK310" i="4"/>
  <c r="AJ310" i="4"/>
  <c r="AI310" i="4"/>
  <c r="AH310" i="4"/>
  <c r="AG310" i="4"/>
  <c r="AF310" i="4"/>
  <c r="AE310" i="4"/>
  <c r="AB310" i="4"/>
  <c r="AC310" i="4"/>
  <c r="AD310" i="4"/>
  <c r="AA310" i="4"/>
  <c r="Z310" i="4"/>
  <c r="Y310" i="4"/>
  <c r="X310" i="4"/>
  <c r="W310" i="4"/>
  <c r="V310" i="4"/>
  <c r="U310" i="4"/>
  <c r="AL309" i="4"/>
  <c r="AK309" i="4"/>
  <c r="AJ309" i="4"/>
  <c r="AI309" i="4"/>
  <c r="AH309" i="4"/>
  <c r="AG309" i="4"/>
  <c r="AF309" i="4"/>
  <c r="AE309" i="4"/>
  <c r="AB309" i="4"/>
  <c r="AC309" i="4"/>
  <c r="AD309" i="4"/>
  <c r="AA309" i="4"/>
  <c r="Z309" i="4"/>
  <c r="Y309" i="4"/>
  <c r="X309" i="4"/>
  <c r="W309" i="4"/>
  <c r="V309" i="4"/>
  <c r="U309" i="4"/>
  <c r="AL308" i="4"/>
  <c r="AK308" i="4"/>
  <c r="AJ308" i="4"/>
  <c r="AI308" i="4"/>
  <c r="AH308" i="4"/>
  <c r="AG308" i="4"/>
  <c r="AF308" i="4"/>
  <c r="AE308" i="4"/>
  <c r="AB308" i="4"/>
  <c r="AC308" i="4"/>
  <c r="AD308" i="4"/>
  <c r="AA308" i="4"/>
  <c r="Z308" i="4"/>
  <c r="Y308" i="4"/>
  <c r="X308" i="4"/>
  <c r="W308" i="4"/>
  <c r="V308" i="4"/>
  <c r="U308" i="4"/>
  <c r="AL307" i="4"/>
  <c r="AK307" i="4"/>
  <c r="AJ307" i="4"/>
  <c r="AI307" i="4"/>
  <c r="AH307" i="4"/>
  <c r="AG307" i="4"/>
  <c r="AF307" i="4"/>
  <c r="AE307" i="4"/>
  <c r="AB307" i="4"/>
  <c r="AC307" i="4"/>
  <c r="AD307" i="4"/>
  <c r="AA307" i="4"/>
  <c r="Z307" i="4"/>
  <c r="Y307" i="4"/>
  <c r="X307" i="4"/>
  <c r="W307" i="4"/>
  <c r="V307" i="4"/>
  <c r="U307" i="4"/>
  <c r="AL306" i="4"/>
  <c r="AK306" i="4"/>
  <c r="AJ306" i="4"/>
  <c r="AI306" i="4"/>
  <c r="AH306" i="4"/>
  <c r="AG306" i="4"/>
  <c r="AF306" i="4"/>
  <c r="AE306" i="4"/>
  <c r="AB306" i="4"/>
  <c r="AC306" i="4"/>
  <c r="AD306" i="4"/>
  <c r="AA306" i="4"/>
  <c r="Z306" i="4"/>
  <c r="Y306" i="4"/>
  <c r="X306" i="4"/>
  <c r="W306" i="4"/>
  <c r="V306" i="4"/>
  <c r="U306" i="4"/>
  <c r="AL305" i="4"/>
  <c r="AK305" i="4"/>
  <c r="AJ305" i="4"/>
  <c r="AI305" i="4"/>
  <c r="AH305" i="4"/>
  <c r="AG305" i="4"/>
  <c r="AF305" i="4"/>
  <c r="AE305" i="4"/>
  <c r="AB305" i="4"/>
  <c r="AC305" i="4"/>
  <c r="AD305" i="4"/>
  <c r="AA305" i="4"/>
  <c r="Z305" i="4"/>
  <c r="Y305" i="4"/>
  <c r="X305" i="4"/>
  <c r="W305" i="4"/>
  <c r="V305" i="4"/>
  <c r="U305" i="4"/>
  <c r="AL304" i="4"/>
  <c r="AK304" i="4"/>
  <c r="AJ304" i="4"/>
  <c r="AI304" i="4"/>
  <c r="AH304" i="4"/>
  <c r="AG304" i="4"/>
  <c r="AF304" i="4"/>
  <c r="AE304" i="4"/>
  <c r="AB304" i="4"/>
  <c r="AC304" i="4"/>
  <c r="AD304" i="4"/>
  <c r="AA304" i="4"/>
  <c r="Z304" i="4"/>
  <c r="Y304" i="4"/>
  <c r="X304" i="4"/>
  <c r="W304" i="4"/>
  <c r="V304" i="4"/>
  <c r="U304" i="4"/>
  <c r="AL303" i="4"/>
  <c r="AK303" i="4"/>
  <c r="AJ303" i="4"/>
  <c r="AI303" i="4"/>
  <c r="AH303" i="4"/>
  <c r="AG303" i="4"/>
  <c r="AF303" i="4"/>
  <c r="AE303" i="4"/>
  <c r="AB303" i="4"/>
  <c r="AC303" i="4"/>
  <c r="AD303" i="4"/>
  <c r="AA303" i="4"/>
  <c r="Z303" i="4"/>
  <c r="Y303" i="4"/>
  <c r="X303" i="4"/>
  <c r="W303" i="4"/>
  <c r="V303" i="4"/>
  <c r="U303" i="4"/>
  <c r="AL302" i="4"/>
  <c r="AK302" i="4"/>
  <c r="AJ302" i="4"/>
  <c r="AI302" i="4"/>
  <c r="AH302" i="4"/>
  <c r="AG302" i="4"/>
  <c r="AF302" i="4"/>
  <c r="AE302" i="4"/>
  <c r="AB302" i="4"/>
  <c r="AC302" i="4"/>
  <c r="AD302" i="4"/>
  <c r="AA302" i="4"/>
  <c r="Z302" i="4"/>
  <c r="Y302" i="4"/>
  <c r="X302" i="4"/>
  <c r="W302" i="4"/>
  <c r="V302" i="4"/>
  <c r="U302" i="4"/>
  <c r="AL301" i="4"/>
  <c r="AK301" i="4"/>
  <c r="AJ301" i="4"/>
  <c r="AI301" i="4"/>
  <c r="AH301" i="4"/>
  <c r="AG301" i="4"/>
  <c r="AF301" i="4"/>
  <c r="AE301" i="4"/>
  <c r="AB301" i="4"/>
  <c r="AC301" i="4"/>
  <c r="AD301" i="4"/>
  <c r="AA301" i="4"/>
  <c r="Z301" i="4"/>
  <c r="Y301" i="4"/>
  <c r="X301" i="4"/>
  <c r="W301" i="4"/>
  <c r="V301" i="4"/>
  <c r="U301" i="4"/>
  <c r="AL300" i="4"/>
  <c r="AK300" i="4"/>
  <c r="AJ300" i="4"/>
  <c r="AI300" i="4"/>
  <c r="AH300" i="4"/>
  <c r="AG300" i="4"/>
  <c r="AF300" i="4"/>
  <c r="AE300" i="4"/>
  <c r="AB300" i="4"/>
  <c r="AC300" i="4"/>
  <c r="AD300" i="4"/>
  <c r="AA300" i="4"/>
  <c r="Z300" i="4"/>
  <c r="Y300" i="4"/>
  <c r="X300" i="4"/>
  <c r="W300" i="4"/>
  <c r="V300" i="4"/>
  <c r="U300" i="4"/>
  <c r="AL299" i="4"/>
  <c r="AK299" i="4"/>
  <c r="AJ299" i="4"/>
  <c r="AI299" i="4"/>
  <c r="AH299" i="4"/>
  <c r="AG299" i="4"/>
  <c r="AF299" i="4"/>
  <c r="AE299" i="4"/>
  <c r="AB299" i="4"/>
  <c r="AC299" i="4"/>
  <c r="AD299" i="4"/>
  <c r="AA299" i="4"/>
  <c r="Z299" i="4"/>
  <c r="Y299" i="4"/>
  <c r="X299" i="4"/>
  <c r="W299" i="4"/>
  <c r="V299" i="4"/>
  <c r="U299" i="4"/>
  <c r="AL298" i="4"/>
  <c r="AK298" i="4"/>
  <c r="AJ298" i="4"/>
  <c r="AI298" i="4"/>
  <c r="AH298" i="4"/>
  <c r="AG298" i="4"/>
  <c r="AF298" i="4"/>
  <c r="AE298" i="4"/>
  <c r="AB298" i="4"/>
  <c r="AC298" i="4"/>
  <c r="AD298" i="4"/>
  <c r="AA298" i="4"/>
  <c r="Z298" i="4"/>
  <c r="Y298" i="4"/>
  <c r="X298" i="4"/>
  <c r="W298" i="4"/>
  <c r="V298" i="4"/>
  <c r="U298" i="4"/>
  <c r="AL297" i="4"/>
  <c r="AK297" i="4"/>
  <c r="AJ297" i="4"/>
  <c r="AI297" i="4"/>
  <c r="AH297" i="4"/>
  <c r="AG297" i="4"/>
  <c r="AF297" i="4"/>
  <c r="AE297" i="4"/>
  <c r="AB297" i="4"/>
  <c r="AC297" i="4"/>
  <c r="AD297" i="4"/>
  <c r="AA297" i="4"/>
  <c r="Z297" i="4"/>
  <c r="Y297" i="4"/>
  <c r="X297" i="4"/>
  <c r="W297" i="4"/>
  <c r="V297" i="4"/>
  <c r="U297" i="4"/>
  <c r="AL296" i="4"/>
  <c r="AK296" i="4"/>
  <c r="AJ296" i="4"/>
  <c r="AI296" i="4"/>
  <c r="AH296" i="4"/>
  <c r="AG296" i="4"/>
  <c r="AF296" i="4"/>
  <c r="AE296" i="4"/>
  <c r="AB296" i="4"/>
  <c r="AC296" i="4"/>
  <c r="AD296" i="4"/>
  <c r="AA296" i="4"/>
  <c r="Z296" i="4"/>
  <c r="Y296" i="4"/>
  <c r="X296" i="4"/>
  <c r="W296" i="4"/>
  <c r="V296" i="4"/>
  <c r="U296" i="4"/>
  <c r="AL295" i="4"/>
  <c r="AK295" i="4"/>
  <c r="AJ295" i="4"/>
  <c r="AI295" i="4"/>
  <c r="AH295" i="4"/>
  <c r="AG295" i="4"/>
  <c r="AF295" i="4"/>
  <c r="AE295" i="4"/>
  <c r="AB295" i="4"/>
  <c r="AC295" i="4"/>
  <c r="AD295" i="4"/>
  <c r="AA295" i="4"/>
  <c r="Z295" i="4"/>
  <c r="Y295" i="4"/>
  <c r="X295" i="4"/>
  <c r="W295" i="4"/>
  <c r="V295" i="4"/>
  <c r="U295" i="4"/>
  <c r="AL294" i="4"/>
  <c r="AK294" i="4"/>
  <c r="AJ294" i="4"/>
  <c r="AI294" i="4"/>
  <c r="AH294" i="4"/>
  <c r="AG294" i="4"/>
  <c r="AF294" i="4"/>
  <c r="AE294" i="4"/>
  <c r="AB294" i="4"/>
  <c r="AC294" i="4"/>
  <c r="AD294" i="4"/>
  <c r="AA294" i="4"/>
  <c r="Z294" i="4"/>
  <c r="Y294" i="4"/>
  <c r="X294" i="4"/>
  <c r="W294" i="4"/>
  <c r="V294" i="4"/>
  <c r="U294" i="4"/>
  <c r="AL293" i="4"/>
  <c r="AK293" i="4"/>
  <c r="AJ293" i="4"/>
  <c r="AI293" i="4"/>
  <c r="AH293" i="4"/>
  <c r="AG293" i="4"/>
  <c r="AF293" i="4"/>
  <c r="AE293" i="4"/>
  <c r="AB293" i="4"/>
  <c r="AC293" i="4"/>
  <c r="AD293" i="4"/>
  <c r="AA293" i="4"/>
  <c r="Z293" i="4"/>
  <c r="Y293" i="4"/>
  <c r="X293" i="4"/>
  <c r="W293" i="4"/>
  <c r="V293" i="4"/>
  <c r="U293" i="4"/>
  <c r="AL292" i="4"/>
  <c r="AK292" i="4"/>
  <c r="AJ292" i="4"/>
  <c r="AI292" i="4"/>
  <c r="AH292" i="4"/>
  <c r="AG292" i="4"/>
  <c r="AF292" i="4"/>
  <c r="AE292" i="4"/>
  <c r="AB292" i="4"/>
  <c r="AC292" i="4"/>
  <c r="AD292" i="4"/>
  <c r="AA292" i="4"/>
  <c r="Z292" i="4"/>
  <c r="Y292" i="4"/>
  <c r="X292" i="4"/>
  <c r="W292" i="4"/>
  <c r="V292" i="4"/>
  <c r="U292" i="4"/>
  <c r="AL291" i="4"/>
  <c r="AK291" i="4"/>
  <c r="AJ291" i="4"/>
  <c r="AI291" i="4"/>
  <c r="AH291" i="4"/>
  <c r="AG291" i="4"/>
  <c r="AF291" i="4"/>
  <c r="AE291" i="4"/>
  <c r="AB291" i="4"/>
  <c r="AC291" i="4"/>
  <c r="AD291" i="4"/>
  <c r="AA291" i="4"/>
  <c r="Z291" i="4"/>
  <c r="Y291" i="4"/>
  <c r="X291" i="4"/>
  <c r="W291" i="4"/>
  <c r="V291" i="4"/>
  <c r="U291" i="4"/>
  <c r="AL290" i="4"/>
  <c r="AK290" i="4"/>
  <c r="AJ290" i="4"/>
  <c r="AI290" i="4"/>
  <c r="AH290" i="4"/>
  <c r="AG290" i="4"/>
  <c r="AF290" i="4"/>
  <c r="AE290" i="4"/>
  <c r="AB290" i="4"/>
  <c r="AC290" i="4"/>
  <c r="AD290" i="4"/>
  <c r="AA290" i="4"/>
  <c r="Z290" i="4"/>
  <c r="Y290" i="4"/>
  <c r="X290" i="4"/>
  <c r="W290" i="4"/>
  <c r="V290" i="4"/>
  <c r="U290" i="4"/>
  <c r="AL289" i="4"/>
  <c r="AK289" i="4"/>
  <c r="AJ289" i="4"/>
  <c r="AI289" i="4"/>
  <c r="AH289" i="4"/>
  <c r="AG289" i="4"/>
  <c r="AF289" i="4"/>
  <c r="AE289" i="4"/>
  <c r="AB289" i="4"/>
  <c r="AC289" i="4"/>
  <c r="AD289" i="4"/>
  <c r="AA289" i="4"/>
  <c r="Z289" i="4"/>
  <c r="Y289" i="4"/>
  <c r="X289" i="4"/>
  <c r="W289" i="4"/>
  <c r="V289" i="4"/>
  <c r="U289" i="4"/>
  <c r="AL288" i="4"/>
  <c r="AK288" i="4"/>
  <c r="AJ288" i="4"/>
  <c r="AI288" i="4"/>
  <c r="AH288" i="4"/>
  <c r="AG288" i="4"/>
  <c r="AF288" i="4"/>
  <c r="AE288" i="4"/>
  <c r="AB288" i="4"/>
  <c r="AC288" i="4"/>
  <c r="AD288" i="4"/>
  <c r="AA288" i="4"/>
  <c r="Z288" i="4"/>
  <c r="Y288" i="4"/>
  <c r="X288" i="4"/>
  <c r="W288" i="4"/>
  <c r="V288" i="4"/>
  <c r="U288" i="4"/>
  <c r="AL287" i="4"/>
  <c r="AK287" i="4"/>
  <c r="AJ287" i="4"/>
  <c r="AI287" i="4"/>
  <c r="AH287" i="4"/>
  <c r="AG287" i="4"/>
  <c r="AF287" i="4"/>
  <c r="AE287" i="4"/>
  <c r="AB287" i="4"/>
  <c r="AC287" i="4"/>
  <c r="AD287" i="4"/>
  <c r="AA287" i="4"/>
  <c r="Z287" i="4"/>
  <c r="Y287" i="4"/>
  <c r="X287" i="4"/>
  <c r="W287" i="4"/>
  <c r="V287" i="4"/>
  <c r="U287" i="4"/>
  <c r="AL286" i="4"/>
  <c r="AK286" i="4"/>
  <c r="AJ286" i="4"/>
  <c r="AI286" i="4"/>
  <c r="AH286" i="4"/>
  <c r="AG286" i="4"/>
  <c r="AF286" i="4"/>
  <c r="AE286" i="4"/>
  <c r="AB286" i="4"/>
  <c r="AC286" i="4"/>
  <c r="AD286" i="4"/>
  <c r="AA286" i="4"/>
  <c r="Z286" i="4"/>
  <c r="Y286" i="4"/>
  <c r="X286" i="4"/>
  <c r="W286" i="4"/>
  <c r="V286" i="4"/>
  <c r="U286" i="4"/>
  <c r="AL285" i="4"/>
  <c r="AK285" i="4"/>
  <c r="AJ285" i="4"/>
  <c r="AI285" i="4"/>
  <c r="AH285" i="4"/>
  <c r="AG285" i="4"/>
  <c r="AF285" i="4"/>
  <c r="AE285" i="4"/>
  <c r="AB285" i="4"/>
  <c r="AC285" i="4"/>
  <c r="AD285" i="4"/>
  <c r="AA285" i="4"/>
  <c r="Z285" i="4"/>
  <c r="Y285" i="4"/>
  <c r="X285" i="4"/>
  <c r="W285" i="4"/>
  <c r="V285" i="4"/>
  <c r="U285" i="4"/>
  <c r="AL284" i="4"/>
  <c r="AK284" i="4"/>
  <c r="AJ284" i="4"/>
  <c r="AI284" i="4"/>
  <c r="AH284" i="4"/>
  <c r="AG284" i="4"/>
  <c r="AF284" i="4"/>
  <c r="AE284" i="4"/>
  <c r="AB284" i="4"/>
  <c r="AC284" i="4"/>
  <c r="AD284" i="4"/>
  <c r="AA284" i="4"/>
  <c r="Z284" i="4"/>
  <c r="Y284" i="4"/>
  <c r="X284" i="4"/>
  <c r="W284" i="4"/>
  <c r="V284" i="4"/>
  <c r="U284" i="4"/>
  <c r="AL283" i="4"/>
  <c r="AK283" i="4"/>
  <c r="AJ283" i="4"/>
  <c r="AI283" i="4"/>
  <c r="AH283" i="4"/>
  <c r="AG283" i="4"/>
  <c r="AF283" i="4"/>
  <c r="AE283" i="4"/>
  <c r="AB283" i="4"/>
  <c r="AC283" i="4"/>
  <c r="AD283" i="4"/>
  <c r="AA283" i="4"/>
  <c r="Z283" i="4"/>
  <c r="Y283" i="4"/>
  <c r="X283" i="4"/>
  <c r="W283" i="4"/>
  <c r="V283" i="4"/>
  <c r="U283" i="4"/>
  <c r="AL282" i="4"/>
  <c r="AK282" i="4"/>
  <c r="AJ282" i="4"/>
  <c r="AI282" i="4"/>
  <c r="AH282" i="4"/>
  <c r="AG282" i="4"/>
  <c r="AF282" i="4"/>
  <c r="AE282" i="4"/>
  <c r="AB282" i="4"/>
  <c r="AC282" i="4"/>
  <c r="AD282" i="4"/>
  <c r="AA282" i="4"/>
  <c r="Z282" i="4"/>
  <c r="Y282" i="4"/>
  <c r="X282" i="4"/>
  <c r="W282" i="4"/>
  <c r="V282" i="4"/>
  <c r="U282" i="4"/>
  <c r="J282" i="4"/>
  <c r="AL281" i="4"/>
  <c r="AK281" i="4"/>
  <c r="AJ281" i="4"/>
  <c r="AI281" i="4"/>
  <c r="AH281" i="4"/>
  <c r="AG281" i="4"/>
  <c r="AF281" i="4"/>
  <c r="AE281" i="4"/>
  <c r="AB281" i="4"/>
  <c r="AC281" i="4"/>
  <c r="AD281" i="4"/>
  <c r="AA281" i="4"/>
  <c r="Z281" i="4"/>
  <c r="Y281" i="4"/>
  <c r="X281" i="4"/>
  <c r="W281" i="4"/>
  <c r="V281" i="4"/>
  <c r="U281" i="4"/>
  <c r="J281" i="4"/>
  <c r="AL280" i="4"/>
  <c r="AK280" i="4"/>
  <c r="AJ280" i="4"/>
  <c r="AI280" i="4"/>
  <c r="AH280" i="4"/>
  <c r="AG280" i="4"/>
  <c r="AF280" i="4"/>
  <c r="AE280" i="4"/>
  <c r="AB280" i="4"/>
  <c r="AC280" i="4"/>
  <c r="AD280" i="4"/>
  <c r="AA280" i="4"/>
  <c r="Z280" i="4"/>
  <c r="Y280" i="4"/>
  <c r="X280" i="4"/>
  <c r="W280" i="4"/>
  <c r="V280" i="4"/>
  <c r="U280" i="4"/>
  <c r="J280" i="4"/>
  <c r="AL279" i="4"/>
  <c r="AK279" i="4"/>
  <c r="AJ279" i="4"/>
  <c r="AI279" i="4"/>
  <c r="AH279" i="4"/>
  <c r="AG279" i="4"/>
  <c r="AF279" i="4"/>
  <c r="AE279" i="4"/>
  <c r="AB279" i="4"/>
  <c r="AC279" i="4"/>
  <c r="AD279" i="4"/>
  <c r="AA279" i="4"/>
  <c r="Z279" i="4"/>
  <c r="Y279" i="4"/>
  <c r="X279" i="4"/>
  <c r="W279" i="4"/>
  <c r="V279" i="4"/>
  <c r="U279" i="4"/>
  <c r="J279" i="4"/>
  <c r="AL278" i="4"/>
  <c r="AK278" i="4"/>
  <c r="AJ278" i="4"/>
  <c r="AI278" i="4"/>
  <c r="AH278" i="4"/>
  <c r="AG278" i="4"/>
  <c r="AF278" i="4"/>
  <c r="AE278" i="4"/>
  <c r="AB278" i="4"/>
  <c r="AC278" i="4"/>
  <c r="AD278" i="4"/>
  <c r="AA278" i="4"/>
  <c r="Z278" i="4"/>
  <c r="Y278" i="4"/>
  <c r="X278" i="4"/>
  <c r="W278" i="4"/>
  <c r="V278" i="4"/>
  <c r="U278" i="4"/>
  <c r="J278" i="4"/>
  <c r="AL277" i="4"/>
  <c r="AK277" i="4"/>
  <c r="AJ277" i="4"/>
  <c r="AI277" i="4"/>
  <c r="AH277" i="4"/>
  <c r="AG277" i="4"/>
  <c r="AF277" i="4"/>
  <c r="AE277" i="4"/>
  <c r="AB277" i="4"/>
  <c r="AC277" i="4"/>
  <c r="AD277" i="4"/>
  <c r="AA277" i="4"/>
  <c r="Z277" i="4"/>
  <c r="Y277" i="4"/>
  <c r="X277" i="4"/>
  <c r="W277" i="4"/>
  <c r="V277" i="4"/>
  <c r="U277" i="4"/>
  <c r="AL276" i="4"/>
  <c r="AK276" i="4"/>
  <c r="AJ276" i="4"/>
  <c r="AI276" i="4"/>
  <c r="AH276" i="4"/>
  <c r="AG276" i="4"/>
  <c r="AF276" i="4"/>
  <c r="AE276" i="4"/>
  <c r="AB276" i="4"/>
  <c r="AC276" i="4"/>
  <c r="AD276" i="4"/>
  <c r="AA276" i="4"/>
  <c r="Z276" i="4"/>
  <c r="Y276" i="4"/>
  <c r="X276" i="4"/>
  <c r="W276" i="4"/>
  <c r="V276" i="4"/>
  <c r="U276" i="4"/>
  <c r="AL275" i="4"/>
  <c r="AK275" i="4"/>
  <c r="AJ275" i="4"/>
  <c r="AI275" i="4"/>
  <c r="AH275" i="4"/>
  <c r="AG275" i="4"/>
  <c r="AF275" i="4"/>
  <c r="AE275" i="4"/>
  <c r="AB275" i="4"/>
  <c r="AC275" i="4"/>
  <c r="AD275" i="4"/>
  <c r="AA275" i="4"/>
  <c r="Z275" i="4"/>
  <c r="Y275" i="4"/>
  <c r="X275" i="4"/>
  <c r="W275" i="4"/>
  <c r="V275" i="4"/>
  <c r="U275" i="4"/>
  <c r="AL274" i="4"/>
  <c r="AK274" i="4"/>
  <c r="AJ274" i="4"/>
  <c r="AI274" i="4"/>
  <c r="AH274" i="4"/>
  <c r="AG274" i="4"/>
  <c r="AF274" i="4"/>
  <c r="AE274" i="4"/>
  <c r="AB274" i="4"/>
  <c r="AC274" i="4"/>
  <c r="AD274" i="4"/>
  <c r="AA274" i="4"/>
  <c r="Z274" i="4"/>
  <c r="Y274" i="4"/>
  <c r="X274" i="4"/>
  <c r="W274" i="4"/>
  <c r="V274" i="4"/>
  <c r="U274" i="4"/>
  <c r="AL273" i="4"/>
  <c r="AK273" i="4"/>
  <c r="AJ273" i="4"/>
  <c r="AI273" i="4"/>
  <c r="AH273" i="4"/>
  <c r="AG273" i="4"/>
  <c r="AF273" i="4"/>
  <c r="AE273" i="4"/>
  <c r="AB273" i="4"/>
  <c r="AC273" i="4"/>
  <c r="AD273" i="4"/>
  <c r="AA273" i="4"/>
  <c r="Z273" i="4"/>
  <c r="Y273" i="4"/>
  <c r="X273" i="4"/>
  <c r="W273" i="4"/>
  <c r="V273" i="4"/>
  <c r="U273" i="4"/>
  <c r="AL272" i="4"/>
  <c r="AK272" i="4"/>
  <c r="AJ272" i="4"/>
  <c r="AI272" i="4"/>
  <c r="AH272" i="4"/>
  <c r="AG272" i="4"/>
  <c r="AF272" i="4"/>
  <c r="AE272" i="4"/>
  <c r="AB272" i="4"/>
  <c r="AC272" i="4"/>
  <c r="AD272" i="4"/>
  <c r="AA272" i="4"/>
  <c r="Z272" i="4"/>
  <c r="Y272" i="4"/>
  <c r="X272" i="4"/>
  <c r="W272" i="4"/>
  <c r="V272" i="4"/>
  <c r="U272" i="4"/>
  <c r="AL271" i="4"/>
  <c r="AK271" i="4"/>
  <c r="AJ271" i="4"/>
  <c r="AI271" i="4"/>
  <c r="AH271" i="4"/>
  <c r="AG271" i="4"/>
  <c r="AF271" i="4"/>
  <c r="AE271" i="4"/>
  <c r="AB271" i="4"/>
  <c r="AC271" i="4"/>
  <c r="AD271" i="4"/>
  <c r="AA271" i="4"/>
  <c r="Z271" i="4"/>
  <c r="Y271" i="4"/>
  <c r="X271" i="4"/>
  <c r="W271" i="4"/>
  <c r="V271" i="4"/>
  <c r="U271" i="4"/>
  <c r="AL270" i="4"/>
  <c r="AK270" i="4"/>
  <c r="AJ270" i="4"/>
  <c r="AI270" i="4"/>
  <c r="AH270" i="4"/>
  <c r="AG270" i="4"/>
  <c r="AF270" i="4"/>
  <c r="AE270" i="4"/>
  <c r="AB270" i="4"/>
  <c r="AC270" i="4"/>
  <c r="AD270" i="4"/>
  <c r="AA270" i="4"/>
  <c r="Z270" i="4"/>
  <c r="Y270" i="4"/>
  <c r="X270" i="4"/>
  <c r="W270" i="4"/>
  <c r="V270" i="4"/>
  <c r="U270" i="4"/>
  <c r="AL269" i="4"/>
  <c r="AK269" i="4"/>
  <c r="AJ269" i="4"/>
  <c r="AI269" i="4"/>
  <c r="AH269" i="4"/>
  <c r="AG269" i="4"/>
  <c r="AF269" i="4"/>
  <c r="AE269" i="4"/>
  <c r="AB269" i="4"/>
  <c r="AC269" i="4"/>
  <c r="AD269" i="4"/>
  <c r="AA269" i="4"/>
  <c r="Z269" i="4"/>
  <c r="Y269" i="4"/>
  <c r="X269" i="4"/>
  <c r="W269" i="4"/>
  <c r="V269" i="4"/>
  <c r="U269" i="4"/>
  <c r="AL268" i="4"/>
  <c r="AK268" i="4"/>
  <c r="AJ268" i="4"/>
  <c r="AI268" i="4"/>
  <c r="AH268" i="4"/>
  <c r="AG268" i="4"/>
  <c r="AF268" i="4"/>
  <c r="AE268" i="4"/>
  <c r="AB268" i="4"/>
  <c r="AC268" i="4"/>
  <c r="AD268" i="4"/>
  <c r="AA268" i="4"/>
  <c r="Z268" i="4"/>
  <c r="Y268" i="4"/>
  <c r="X268" i="4"/>
  <c r="W268" i="4"/>
  <c r="V268" i="4"/>
  <c r="U268" i="4"/>
  <c r="AL267" i="4"/>
  <c r="AK267" i="4"/>
  <c r="AJ267" i="4"/>
  <c r="AI267" i="4"/>
  <c r="AH267" i="4"/>
  <c r="AG267" i="4"/>
  <c r="AF267" i="4"/>
  <c r="AE267" i="4"/>
  <c r="AB267" i="4"/>
  <c r="AC267" i="4"/>
  <c r="AD267" i="4"/>
  <c r="AA267" i="4"/>
  <c r="Z267" i="4"/>
  <c r="Y267" i="4"/>
  <c r="X267" i="4"/>
  <c r="W267" i="4"/>
  <c r="V267" i="4"/>
  <c r="U267" i="4"/>
  <c r="AL266" i="4"/>
  <c r="AK266" i="4"/>
  <c r="AJ266" i="4"/>
  <c r="AI266" i="4"/>
  <c r="AH266" i="4"/>
  <c r="AG266" i="4"/>
  <c r="AF266" i="4"/>
  <c r="AE266" i="4"/>
  <c r="AB266" i="4"/>
  <c r="AC266" i="4"/>
  <c r="AD266" i="4"/>
  <c r="AA266" i="4"/>
  <c r="Z266" i="4"/>
  <c r="Y266" i="4"/>
  <c r="X266" i="4"/>
  <c r="W266" i="4"/>
  <c r="V266" i="4"/>
  <c r="U266" i="4"/>
  <c r="AL265" i="4"/>
  <c r="AK265" i="4"/>
  <c r="AJ265" i="4"/>
  <c r="AI265" i="4"/>
  <c r="AH265" i="4"/>
  <c r="AG265" i="4"/>
  <c r="AF265" i="4"/>
  <c r="AE265" i="4"/>
  <c r="AB265" i="4"/>
  <c r="AC265" i="4"/>
  <c r="AD265" i="4"/>
  <c r="AA265" i="4"/>
  <c r="Z265" i="4"/>
  <c r="Y265" i="4"/>
  <c r="X265" i="4"/>
  <c r="W265" i="4"/>
  <c r="V265" i="4"/>
  <c r="U265" i="4"/>
  <c r="AL264" i="4"/>
  <c r="AK264" i="4"/>
  <c r="AJ264" i="4"/>
  <c r="AI264" i="4"/>
  <c r="AH264" i="4"/>
  <c r="AG264" i="4"/>
  <c r="AF264" i="4"/>
  <c r="AE264" i="4"/>
  <c r="AB264" i="4"/>
  <c r="AC264" i="4"/>
  <c r="AD264" i="4"/>
  <c r="AA264" i="4"/>
  <c r="Z264" i="4"/>
  <c r="Y264" i="4"/>
  <c r="X264" i="4"/>
  <c r="W264" i="4"/>
  <c r="V264" i="4"/>
  <c r="U264" i="4"/>
  <c r="AL263" i="4"/>
  <c r="AK263" i="4"/>
  <c r="AJ263" i="4"/>
  <c r="AI263" i="4"/>
  <c r="AH263" i="4"/>
  <c r="AG263" i="4"/>
  <c r="AF263" i="4"/>
  <c r="AE263" i="4"/>
  <c r="AB263" i="4"/>
  <c r="AC263" i="4"/>
  <c r="AD263" i="4"/>
  <c r="AA263" i="4"/>
  <c r="Z263" i="4"/>
  <c r="Y263" i="4"/>
  <c r="X263" i="4"/>
  <c r="W263" i="4"/>
  <c r="V263" i="4"/>
  <c r="U263" i="4"/>
  <c r="AL262" i="4"/>
  <c r="AK262" i="4"/>
  <c r="AJ262" i="4"/>
  <c r="AI262" i="4"/>
  <c r="AH262" i="4"/>
  <c r="AG262" i="4"/>
  <c r="AF262" i="4"/>
  <c r="AE262" i="4"/>
  <c r="AB262" i="4"/>
  <c r="AC262" i="4"/>
  <c r="AD262" i="4"/>
  <c r="AA262" i="4"/>
  <c r="Z262" i="4"/>
  <c r="Y262" i="4"/>
  <c r="X262" i="4"/>
  <c r="W262" i="4"/>
  <c r="V262" i="4"/>
  <c r="U262" i="4"/>
  <c r="AL261" i="4"/>
  <c r="AK261" i="4"/>
  <c r="AJ261" i="4"/>
  <c r="AI261" i="4"/>
  <c r="AH261" i="4"/>
  <c r="AG261" i="4"/>
  <c r="AF261" i="4"/>
  <c r="AE261" i="4"/>
  <c r="AB261" i="4"/>
  <c r="AC261" i="4"/>
  <c r="AD261" i="4"/>
  <c r="AA261" i="4"/>
  <c r="Z261" i="4"/>
  <c r="Y261" i="4"/>
  <c r="X261" i="4"/>
  <c r="W261" i="4"/>
  <c r="V261" i="4"/>
  <c r="U261" i="4"/>
  <c r="AL260" i="4"/>
  <c r="AK260" i="4"/>
  <c r="AJ260" i="4"/>
  <c r="AI260" i="4"/>
  <c r="AH260" i="4"/>
  <c r="AG260" i="4"/>
  <c r="AF260" i="4"/>
  <c r="AE260" i="4"/>
  <c r="AB260" i="4"/>
  <c r="AC260" i="4"/>
  <c r="AD260" i="4"/>
  <c r="AA260" i="4"/>
  <c r="Z260" i="4"/>
  <c r="Y260" i="4"/>
  <c r="X260" i="4"/>
  <c r="W260" i="4"/>
  <c r="V260" i="4"/>
  <c r="U260" i="4"/>
  <c r="AL259" i="4"/>
  <c r="AK259" i="4"/>
  <c r="AJ259" i="4"/>
  <c r="AI259" i="4"/>
  <c r="AH259" i="4"/>
  <c r="AG259" i="4"/>
  <c r="AF259" i="4"/>
  <c r="AE259" i="4"/>
  <c r="AB259" i="4"/>
  <c r="AC259" i="4"/>
  <c r="AD259" i="4"/>
  <c r="AA259" i="4"/>
  <c r="Z259" i="4"/>
  <c r="Y259" i="4"/>
  <c r="X259" i="4"/>
  <c r="W259" i="4"/>
  <c r="V259" i="4"/>
  <c r="U259" i="4"/>
  <c r="AL258" i="4"/>
  <c r="AK258" i="4"/>
  <c r="AJ258" i="4"/>
  <c r="AI258" i="4"/>
  <c r="AH258" i="4"/>
  <c r="AG258" i="4"/>
  <c r="AF258" i="4"/>
  <c r="AE258" i="4"/>
  <c r="AB258" i="4"/>
  <c r="AC258" i="4"/>
  <c r="AD258" i="4"/>
  <c r="AA258" i="4"/>
  <c r="Z258" i="4"/>
  <c r="Y258" i="4"/>
  <c r="X258" i="4"/>
  <c r="W258" i="4"/>
  <c r="V258" i="4"/>
  <c r="U258" i="4"/>
  <c r="AL257" i="4"/>
  <c r="AK257" i="4"/>
  <c r="AJ257" i="4"/>
  <c r="AI257" i="4"/>
  <c r="AH257" i="4"/>
  <c r="AG257" i="4"/>
  <c r="AF257" i="4"/>
  <c r="AE257" i="4"/>
  <c r="AB257" i="4"/>
  <c r="AC257" i="4"/>
  <c r="AD257" i="4"/>
  <c r="AA257" i="4"/>
  <c r="Z257" i="4"/>
  <c r="Y257" i="4"/>
  <c r="X257" i="4"/>
  <c r="W257" i="4"/>
  <c r="V257" i="4"/>
  <c r="U257" i="4"/>
  <c r="AL256" i="4"/>
  <c r="AK256" i="4"/>
  <c r="AJ256" i="4"/>
  <c r="AI256" i="4"/>
  <c r="AH256" i="4"/>
  <c r="AG256" i="4"/>
  <c r="AF256" i="4"/>
  <c r="AE256" i="4"/>
  <c r="AB256" i="4"/>
  <c r="AC256" i="4"/>
  <c r="AD256" i="4"/>
  <c r="AA256" i="4"/>
  <c r="Z256" i="4"/>
  <c r="Y256" i="4"/>
  <c r="X256" i="4"/>
  <c r="W256" i="4"/>
  <c r="V256" i="4"/>
  <c r="U256" i="4"/>
  <c r="AL255" i="4"/>
  <c r="AK255" i="4"/>
  <c r="AJ255" i="4"/>
  <c r="AI255" i="4"/>
  <c r="AH255" i="4"/>
  <c r="AG255" i="4"/>
  <c r="AF255" i="4"/>
  <c r="AE255" i="4"/>
  <c r="AB255" i="4"/>
  <c r="AC255" i="4"/>
  <c r="AD255" i="4"/>
  <c r="AA255" i="4"/>
  <c r="Z255" i="4"/>
  <c r="Y255" i="4"/>
  <c r="X255" i="4"/>
  <c r="W255" i="4"/>
  <c r="V255" i="4"/>
  <c r="U255" i="4"/>
  <c r="AL254" i="4"/>
  <c r="AK254" i="4"/>
  <c r="AJ254" i="4"/>
  <c r="AI254" i="4"/>
  <c r="AH254" i="4"/>
  <c r="AG254" i="4"/>
  <c r="AF254" i="4"/>
  <c r="AE254" i="4"/>
  <c r="AB254" i="4"/>
  <c r="AC254" i="4"/>
  <c r="AD254" i="4"/>
  <c r="AA254" i="4"/>
  <c r="Z254" i="4"/>
  <c r="Y254" i="4"/>
  <c r="X254" i="4"/>
  <c r="W254" i="4"/>
  <c r="V254" i="4"/>
  <c r="U254" i="4"/>
  <c r="AL253" i="4"/>
  <c r="AK253" i="4"/>
  <c r="AJ253" i="4"/>
  <c r="AI253" i="4"/>
  <c r="AH253" i="4"/>
  <c r="AG253" i="4"/>
  <c r="AF253" i="4"/>
  <c r="AE253" i="4"/>
  <c r="AB253" i="4"/>
  <c r="AC253" i="4"/>
  <c r="AD253" i="4"/>
  <c r="AA253" i="4"/>
  <c r="Z253" i="4"/>
  <c r="Y253" i="4"/>
  <c r="X253" i="4"/>
  <c r="W253" i="4"/>
  <c r="V253" i="4"/>
  <c r="U253" i="4"/>
  <c r="AL252" i="4"/>
  <c r="AK252" i="4"/>
  <c r="AJ252" i="4"/>
  <c r="AI252" i="4"/>
  <c r="AH252" i="4"/>
  <c r="AG252" i="4"/>
  <c r="AF252" i="4"/>
  <c r="AE252" i="4"/>
  <c r="AB252" i="4"/>
  <c r="AC252" i="4"/>
  <c r="AD252" i="4"/>
  <c r="AA252" i="4"/>
  <c r="Z252" i="4"/>
  <c r="Y252" i="4"/>
  <c r="X252" i="4"/>
  <c r="W252" i="4"/>
  <c r="V252" i="4"/>
  <c r="U252" i="4"/>
  <c r="AL251" i="4"/>
  <c r="AK251" i="4"/>
  <c r="AJ251" i="4"/>
  <c r="AI251" i="4"/>
  <c r="AH251" i="4"/>
  <c r="AG251" i="4"/>
  <c r="AF251" i="4"/>
  <c r="AE251" i="4"/>
  <c r="AB251" i="4"/>
  <c r="AC251" i="4"/>
  <c r="AD251" i="4"/>
  <c r="AA251" i="4"/>
  <c r="Z251" i="4"/>
  <c r="Y251" i="4"/>
  <c r="X251" i="4"/>
  <c r="W251" i="4"/>
  <c r="V251" i="4"/>
  <c r="U251" i="4"/>
  <c r="AL250" i="4"/>
  <c r="AK250" i="4"/>
  <c r="AJ250" i="4"/>
  <c r="AI250" i="4"/>
  <c r="AH250" i="4"/>
  <c r="AG250" i="4"/>
  <c r="AF250" i="4"/>
  <c r="AE250" i="4"/>
  <c r="AB250" i="4"/>
  <c r="AC250" i="4"/>
  <c r="AD250" i="4"/>
  <c r="AA250" i="4"/>
  <c r="Z250" i="4"/>
  <c r="Y250" i="4"/>
  <c r="X250" i="4"/>
  <c r="W250" i="4"/>
  <c r="V250" i="4"/>
  <c r="U250" i="4"/>
  <c r="AL249" i="4"/>
  <c r="AK249" i="4"/>
  <c r="AJ249" i="4"/>
  <c r="AI249" i="4"/>
  <c r="AH249" i="4"/>
  <c r="AG249" i="4"/>
  <c r="AF249" i="4"/>
  <c r="AE249" i="4"/>
  <c r="AB249" i="4"/>
  <c r="AC249" i="4"/>
  <c r="AD249" i="4"/>
  <c r="AA249" i="4"/>
  <c r="Z249" i="4"/>
  <c r="Y249" i="4"/>
  <c r="X249" i="4"/>
  <c r="W249" i="4"/>
  <c r="V249" i="4"/>
  <c r="U249" i="4"/>
  <c r="AL248" i="4"/>
  <c r="AK248" i="4"/>
  <c r="AJ248" i="4"/>
  <c r="AI248" i="4"/>
  <c r="AH248" i="4"/>
  <c r="AG248" i="4"/>
  <c r="AF248" i="4"/>
  <c r="AE248" i="4"/>
  <c r="AB248" i="4"/>
  <c r="AC248" i="4"/>
  <c r="AD248" i="4"/>
  <c r="AA248" i="4"/>
  <c r="Z248" i="4"/>
  <c r="Y248" i="4"/>
  <c r="X248" i="4"/>
  <c r="W248" i="4"/>
  <c r="V248" i="4"/>
  <c r="U248" i="4"/>
  <c r="AL247" i="4"/>
  <c r="AK247" i="4"/>
  <c r="AJ247" i="4"/>
  <c r="AI247" i="4"/>
  <c r="AH247" i="4"/>
  <c r="AG247" i="4"/>
  <c r="AF247" i="4"/>
  <c r="AE247" i="4"/>
  <c r="AB247" i="4"/>
  <c r="AC247" i="4"/>
  <c r="AD247" i="4"/>
  <c r="AA247" i="4"/>
  <c r="Z247" i="4"/>
  <c r="Y247" i="4"/>
  <c r="X247" i="4"/>
  <c r="W247" i="4"/>
  <c r="V247" i="4"/>
  <c r="U247" i="4"/>
  <c r="AL246" i="4"/>
  <c r="AK246" i="4"/>
  <c r="AJ246" i="4"/>
  <c r="AI246" i="4"/>
  <c r="AH246" i="4"/>
  <c r="AG246" i="4"/>
  <c r="AF246" i="4"/>
  <c r="AE246" i="4"/>
  <c r="AB246" i="4"/>
  <c r="AC246" i="4"/>
  <c r="AD246" i="4"/>
  <c r="AA246" i="4"/>
  <c r="Z246" i="4"/>
  <c r="Y246" i="4"/>
  <c r="X246" i="4"/>
  <c r="W246" i="4"/>
  <c r="V246" i="4"/>
  <c r="U246" i="4"/>
  <c r="AL245" i="4"/>
  <c r="AK245" i="4"/>
  <c r="AJ245" i="4"/>
  <c r="AI245" i="4"/>
  <c r="AH245" i="4"/>
  <c r="AG245" i="4"/>
  <c r="AF245" i="4"/>
  <c r="AE245" i="4"/>
  <c r="AB245" i="4"/>
  <c r="AC245" i="4"/>
  <c r="AD245" i="4"/>
  <c r="AA245" i="4"/>
  <c r="Z245" i="4"/>
  <c r="Y245" i="4"/>
  <c r="X245" i="4"/>
  <c r="W245" i="4"/>
  <c r="V245" i="4"/>
  <c r="U245" i="4"/>
  <c r="AL244" i="4"/>
  <c r="AK244" i="4"/>
  <c r="AJ244" i="4"/>
  <c r="AI244" i="4"/>
  <c r="AH244" i="4"/>
  <c r="AG244" i="4"/>
  <c r="AF244" i="4"/>
  <c r="AE244" i="4"/>
  <c r="AB244" i="4"/>
  <c r="AC244" i="4"/>
  <c r="AD244" i="4"/>
  <c r="AA244" i="4"/>
  <c r="Z244" i="4"/>
  <c r="Y244" i="4"/>
  <c r="X244" i="4"/>
  <c r="W244" i="4"/>
  <c r="V244" i="4"/>
  <c r="U244" i="4"/>
  <c r="AL243" i="4"/>
  <c r="AK243" i="4"/>
  <c r="AJ243" i="4"/>
  <c r="AI243" i="4"/>
  <c r="AH243" i="4"/>
  <c r="AG243" i="4"/>
  <c r="AF243" i="4"/>
  <c r="AE243" i="4"/>
  <c r="AB243" i="4"/>
  <c r="AC243" i="4"/>
  <c r="AD243" i="4"/>
  <c r="AA243" i="4"/>
  <c r="Z243" i="4"/>
  <c r="Y243" i="4"/>
  <c r="X243" i="4"/>
  <c r="W243" i="4"/>
  <c r="V243" i="4"/>
  <c r="U243" i="4"/>
  <c r="AL242" i="4"/>
  <c r="AK242" i="4"/>
  <c r="AJ242" i="4"/>
  <c r="AI242" i="4"/>
  <c r="AH242" i="4"/>
  <c r="AG242" i="4"/>
  <c r="AF242" i="4"/>
  <c r="AE242" i="4"/>
  <c r="AB242" i="4"/>
  <c r="AC242" i="4"/>
  <c r="AD242" i="4"/>
  <c r="AA242" i="4"/>
  <c r="Z242" i="4"/>
  <c r="Y242" i="4"/>
  <c r="X242" i="4"/>
  <c r="W242" i="4"/>
  <c r="V242" i="4"/>
  <c r="U242" i="4"/>
  <c r="AL241" i="4"/>
  <c r="AK241" i="4"/>
  <c r="AJ241" i="4"/>
  <c r="AI241" i="4"/>
  <c r="AH241" i="4"/>
  <c r="AG241" i="4"/>
  <c r="AF241" i="4"/>
  <c r="AE241" i="4"/>
  <c r="AB241" i="4"/>
  <c r="AC241" i="4"/>
  <c r="AD241" i="4"/>
  <c r="AA241" i="4"/>
  <c r="Z241" i="4"/>
  <c r="Y241" i="4"/>
  <c r="X241" i="4"/>
  <c r="W241" i="4"/>
  <c r="V241" i="4"/>
  <c r="U241" i="4"/>
  <c r="AL240" i="4"/>
  <c r="AK240" i="4"/>
  <c r="AJ240" i="4"/>
  <c r="AI240" i="4"/>
  <c r="AH240" i="4"/>
  <c r="AG240" i="4"/>
  <c r="AF240" i="4"/>
  <c r="AE240" i="4"/>
  <c r="AB240" i="4"/>
  <c r="AC240" i="4"/>
  <c r="AD240" i="4"/>
  <c r="AA240" i="4"/>
  <c r="Z240" i="4"/>
  <c r="Y240" i="4"/>
  <c r="X240" i="4"/>
  <c r="W240" i="4"/>
  <c r="V240" i="4"/>
  <c r="U240" i="4"/>
  <c r="AL239" i="4"/>
  <c r="AK239" i="4"/>
  <c r="AJ239" i="4"/>
  <c r="AI239" i="4"/>
  <c r="AH239" i="4"/>
  <c r="AG239" i="4"/>
  <c r="AF239" i="4"/>
  <c r="AE239" i="4"/>
  <c r="AB239" i="4"/>
  <c r="AC239" i="4"/>
  <c r="AD239" i="4"/>
  <c r="AA239" i="4"/>
  <c r="Z239" i="4"/>
  <c r="Y239" i="4"/>
  <c r="X239" i="4"/>
  <c r="W239" i="4"/>
  <c r="V239" i="4"/>
  <c r="U239" i="4"/>
  <c r="AL238" i="4"/>
  <c r="AK238" i="4"/>
  <c r="AJ238" i="4"/>
  <c r="AI238" i="4"/>
  <c r="AH238" i="4"/>
  <c r="AG238" i="4"/>
  <c r="AF238" i="4"/>
  <c r="AE238" i="4"/>
  <c r="AB238" i="4"/>
  <c r="AC238" i="4"/>
  <c r="AD238" i="4"/>
  <c r="AA238" i="4"/>
  <c r="Z238" i="4"/>
  <c r="Y238" i="4"/>
  <c r="X238" i="4"/>
  <c r="W238" i="4"/>
  <c r="V238" i="4"/>
  <c r="U238" i="4"/>
  <c r="AL237" i="4"/>
  <c r="AK237" i="4"/>
  <c r="AJ237" i="4"/>
  <c r="AI237" i="4"/>
  <c r="AH237" i="4"/>
  <c r="AG237" i="4"/>
  <c r="AF237" i="4"/>
  <c r="AE237" i="4"/>
  <c r="AB237" i="4"/>
  <c r="AC237" i="4"/>
  <c r="AD237" i="4"/>
  <c r="AA237" i="4"/>
  <c r="Z237" i="4"/>
  <c r="Y237" i="4"/>
  <c r="X237" i="4"/>
  <c r="W237" i="4"/>
  <c r="V237" i="4"/>
  <c r="U237" i="4"/>
  <c r="AL236" i="4"/>
  <c r="AK236" i="4"/>
  <c r="AJ236" i="4"/>
  <c r="AI236" i="4"/>
  <c r="AH236" i="4"/>
  <c r="AG236" i="4"/>
  <c r="AF236" i="4"/>
  <c r="AE236" i="4"/>
  <c r="AB236" i="4"/>
  <c r="AC236" i="4"/>
  <c r="AD236" i="4"/>
  <c r="AA236" i="4"/>
  <c r="Z236" i="4"/>
  <c r="Y236" i="4"/>
  <c r="X236" i="4"/>
  <c r="W236" i="4"/>
  <c r="V236" i="4"/>
  <c r="U236" i="4"/>
  <c r="AL235" i="4"/>
  <c r="AK235" i="4"/>
  <c r="AJ235" i="4"/>
  <c r="AI235" i="4"/>
  <c r="AH235" i="4"/>
  <c r="AG235" i="4"/>
  <c r="AF235" i="4"/>
  <c r="AE235" i="4"/>
  <c r="AB235" i="4"/>
  <c r="AC235" i="4"/>
  <c r="AD235" i="4"/>
  <c r="AA235" i="4"/>
  <c r="Z235" i="4"/>
  <c r="Y235" i="4"/>
  <c r="X235" i="4"/>
  <c r="W235" i="4"/>
  <c r="V235" i="4"/>
  <c r="U235" i="4"/>
  <c r="AL234" i="4"/>
  <c r="AK234" i="4"/>
  <c r="AJ234" i="4"/>
  <c r="AI234" i="4"/>
  <c r="AH234" i="4"/>
  <c r="AG234" i="4"/>
  <c r="AF234" i="4"/>
  <c r="AE234" i="4"/>
  <c r="AB234" i="4"/>
  <c r="AC234" i="4"/>
  <c r="AD234" i="4"/>
  <c r="AA234" i="4"/>
  <c r="Z234" i="4"/>
  <c r="Y234" i="4"/>
  <c r="X234" i="4"/>
  <c r="W234" i="4"/>
  <c r="V234" i="4"/>
  <c r="U234" i="4"/>
  <c r="AL233" i="4"/>
  <c r="AK233" i="4"/>
  <c r="AJ233" i="4"/>
  <c r="AI233" i="4"/>
  <c r="AH233" i="4"/>
  <c r="AG233" i="4"/>
  <c r="AF233" i="4"/>
  <c r="AE233" i="4"/>
  <c r="AB233" i="4"/>
  <c r="AC233" i="4"/>
  <c r="AD233" i="4"/>
  <c r="AA233" i="4"/>
  <c r="Z233" i="4"/>
  <c r="Y233" i="4"/>
  <c r="X233" i="4"/>
  <c r="W233" i="4"/>
  <c r="V233" i="4"/>
  <c r="U233" i="4"/>
  <c r="AL232" i="4"/>
  <c r="AK232" i="4"/>
  <c r="AJ232" i="4"/>
  <c r="AI232" i="4"/>
  <c r="AH232" i="4"/>
  <c r="AG232" i="4"/>
  <c r="AF232" i="4"/>
  <c r="AE232" i="4"/>
  <c r="AB232" i="4"/>
  <c r="AC232" i="4"/>
  <c r="AD232" i="4"/>
  <c r="AA232" i="4"/>
  <c r="Z232" i="4"/>
  <c r="Y232" i="4"/>
  <c r="X232" i="4"/>
  <c r="W232" i="4"/>
  <c r="V232" i="4"/>
  <c r="U232" i="4"/>
  <c r="J232" i="4"/>
  <c r="AL231" i="4"/>
  <c r="AK231" i="4"/>
  <c r="AJ231" i="4"/>
  <c r="AI231" i="4"/>
  <c r="AH231" i="4"/>
  <c r="AG231" i="4"/>
  <c r="AF231" i="4"/>
  <c r="AE231" i="4"/>
  <c r="AB231" i="4"/>
  <c r="AC231" i="4"/>
  <c r="AD231" i="4"/>
  <c r="AA231" i="4"/>
  <c r="Z231" i="4"/>
  <c r="Y231" i="4"/>
  <c r="X231" i="4"/>
  <c r="W231" i="4"/>
  <c r="V231" i="4"/>
  <c r="U231" i="4"/>
  <c r="J231" i="4"/>
  <c r="AL230" i="4"/>
  <c r="AK230" i="4"/>
  <c r="AJ230" i="4"/>
  <c r="AI230" i="4"/>
  <c r="AH230" i="4"/>
  <c r="AG230" i="4"/>
  <c r="AF230" i="4"/>
  <c r="AE230" i="4"/>
  <c r="AB230" i="4"/>
  <c r="AC230" i="4"/>
  <c r="AD230" i="4"/>
  <c r="AA230" i="4"/>
  <c r="Z230" i="4"/>
  <c r="Y230" i="4"/>
  <c r="X230" i="4"/>
  <c r="W230" i="4"/>
  <c r="V230" i="4"/>
  <c r="U230" i="4"/>
  <c r="J230" i="4"/>
  <c r="AL229" i="4"/>
  <c r="AK229" i="4"/>
  <c r="AJ229" i="4"/>
  <c r="AI229" i="4"/>
  <c r="AH229" i="4"/>
  <c r="AG229" i="4"/>
  <c r="AF229" i="4"/>
  <c r="AE229" i="4"/>
  <c r="AB229" i="4"/>
  <c r="AC229" i="4"/>
  <c r="AD229" i="4"/>
  <c r="AA229" i="4"/>
  <c r="Z229" i="4"/>
  <c r="Y229" i="4"/>
  <c r="X229" i="4"/>
  <c r="W229" i="4"/>
  <c r="V229" i="4"/>
  <c r="U229" i="4"/>
  <c r="J229" i="4"/>
  <c r="AL228" i="4"/>
  <c r="AK228" i="4"/>
  <c r="AJ228" i="4"/>
  <c r="AI228" i="4"/>
  <c r="AH228" i="4"/>
  <c r="AG228" i="4"/>
  <c r="AF228" i="4"/>
  <c r="AE228" i="4"/>
  <c r="AB228" i="4"/>
  <c r="AC228" i="4"/>
  <c r="AD228" i="4"/>
  <c r="AA228" i="4"/>
  <c r="Z228" i="4"/>
  <c r="Y228" i="4"/>
  <c r="X228" i="4"/>
  <c r="W228" i="4"/>
  <c r="V228" i="4"/>
  <c r="U228" i="4"/>
  <c r="J228" i="4"/>
  <c r="AL227" i="4"/>
  <c r="AK227" i="4"/>
  <c r="AJ227" i="4"/>
  <c r="AI227" i="4"/>
  <c r="AH227" i="4"/>
  <c r="AG227" i="4"/>
  <c r="AF227" i="4"/>
  <c r="AE227" i="4"/>
  <c r="AB227" i="4"/>
  <c r="AC227" i="4"/>
  <c r="AD227" i="4"/>
  <c r="AA227" i="4"/>
  <c r="Z227" i="4"/>
  <c r="Y227" i="4"/>
  <c r="X227" i="4"/>
  <c r="W227" i="4"/>
  <c r="V227" i="4"/>
  <c r="U227" i="4"/>
  <c r="J227" i="4"/>
  <c r="AL226" i="4"/>
  <c r="AK226" i="4"/>
  <c r="AJ226" i="4"/>
  <c r="AI226" i="4"/>
  <c r="AH226" i="4"/>
  <c r="AG226" i="4"/>
  <c r="AF226" i="4"/>
  <c r="AE226" i="4"/>
  <c r="AB226" i="4"/>
  <c r="AC226" i="4"/>
  <c r="AD226" i="4"/>
  <c r="AA226" i="4"/>
  <c r="Z226" i="4"/>
  <c r="Y226" i="4"/>
  <c r="X226" i="4"/>
  <c r="W226" i="4"/>
  <c r="V226" i="4"/>
  <c r="U226" i="4"/>
  <c r="J226" i="4"/>
  <c r="AL225" i="4"/>
  <c r="AK225" i="4"/>
  <c r="AJ225" i="4"/>
  <c r="AI225" i="4"/>
  <c r="AH225" i="4"/>
  <c r="AG225" i="4"/>
  <c r="AF225" i="4"/>
  <c r="AE225" i="4"/>
  <c r="AB225" i="4"/>
  <c r="AC225" i="4"/>
  <c r="AD225" i="4"/>
  <c r="AA225" i="4"/>
  <c r="Z225" i="4"/>
  <c r="Y225" i="4"/>
  <c r="X225" i="4"/>
  <c r="W225" i="4"/>
  <c r="V225" i="4"/>
  <c r="U225" i="4"/>
  <c r="J225" i="4"/>
  <c r="AL224" i="4"/>
  <c r="AK224" i="4"/>
  <c r="AJ224" i="4"/>
  <c r="AI224" i="4"/>
  <c r="AH224" i="4"/>
  <c r="AG224" i="4"/>
  <c r="AF224" i="4"/>
  <c r="AE224" i="4"/>
  <c r="AB224" i="4"/>
  <c r="AC224" i="4"/>
  <c r="AD224" i="4"/>
  <c r="AA224" i="4"/>
  <c r="Z224" i="4"/>
  <c r="Y224" i="4"/>
  <c r="X224" i="4"/>
  <c r="W224" i="4"/>
  <c r="V224" i="4"/>
  <c r="U224" i="4"/>
  <c r="J224" i="4"/>
  <c r="AL223" i="4"/>
  <c r="AK223" i="4"/>
  <c r="AJ223" i="4"/>
  <c r="AI223" i="4"/>
  <c r="AH223" i="4"/>
  <c r="AG223" i="4"/>
  <c r="AF223" i="4"/>
  <c r="AE223" i="4"/>
  <c r="AB223" i="4"/>
  <c r="AC223" i="4"/>
  <c r="AD223" i="4"/>
  <c r="AA223" i="4"/>
  <c r="Z223" i="4"/>
  <c r="Y223" i="4"/>
  <c r="X223" i="4"/>
  <c r="W223" i="4"/>
  <c r="V223" i="4"/>
  <c r="U223" i="4"/>
  <c r="J223" i="4"/>
  <c r="AL222" i="4"/>
  <c r="AK222" i="4"/>
  <c r="AJ222" i="4"/>
  <c r="AI222" i="4"/>
  <c r="AH222" i="4"/>
  <c r="AG222" i="4"/>
  <c r="AF222" i="4"/>
  <c r="AE222" i="4"/>
  <c r="AB222" i="4"/>
  <c r="AC222" i="4"/>
  <c r="AD222" i="4"/>
  <c r="AA222" i="4"/>
  <c r="Z222" i="4"/>
  <c r="Y222" i="4"/>
  <c r="X222" i="4"/>
  <c r="W222" i="4"/>
  <c r="V222" i="4"/>
  <c r="U222" i="4"/>
  <c r="AL221" i="4"/>
  <c r="AK221" i="4"/>
  <c r="AJ221" i="4"/>
  <c r="AI221" i="4"/>
  <c r="AH221" i="4"/>
  <c r="AG221" i="4"/>
  <c r="AF221" i="4"/>
  <c r="AE221" i="4"/>
  <c r="AB221" i="4"/>
  <c r="AC221" i="4"/>
  <c r="AD221" i="4"/>
  <c r="AA221" i="4"/>
  <c r="Z221" i="4"/>
  <c r="Y221" i="4"/>
  <c r="X221" i="4"/>
  <c r="W221" i="4"/>
  <c r="V221" i="4"/>
  <c r="U221" i="4"/>
  <c r="AL220" i="4"/>
  <c r="AK220" i="4"/>
  <c r="AJ220" i="4"/>
  <c r="AI220" i="4"/>
  <c r="AH220" i="4"/>
  <c r="AG220" i="4"/>
  <c r="AF220" i="4"/>
  <c r="AE220" i="4"/>
  <c r="AB220" i="4"/>
  <c r="AC220" i="4"/>
  <c r="AD220" i="4"/>
  <c r="AA220" i="4"/>
  <c r="Z220" i="4"/>
  <c r="Y220" i="4"/>
  <c r="X220" i="4"/>
  <c r="W220" i="4"/>
  <c r="V220" i="4"/>
  <c r="U220" i="4"/>
  <c r="AL219" i="4"/>
  <c r="AK219" i="4"/>
  <c r="AJ219" i="4"/>
  <c r="AI219" i="4"/>
  <c r="AH219" i="4"/>
  <c r="AG219" i="4"/>
  <c r="AF219" i="4"/>
  <c r="AE219" i="4"/>
  <c r="AB219" i="4"/>
  <c r="AC219" i="4"/>
  <c r="AD219" i="4"/>
  <c r="AA219" i="4"/>
  <c r="Z219" i="4"/>
  <c r="Y219" i="4"/>
  <c r="X219" i="4"/>
  <c r="W219" i="4"/>
  <c r="V219" i="4"/>
  <c r="U219" i="4"/>
  <c r="AL218" i="4"/>
  <c r="AK218" i="4"/>
  <c r="AJ218" i="4"/>
  <c r="AI218" i="4"/>
  <c r="AH218" i="4"/>
  <c r="AG218" i="4"/>
  <c r="AF218" i="4"/>
  <c r="AE218" i="4"/>
  <c r="AB218" i="4"/>
  <c r="AC218" i="4"/>
  <c r="AD218" i="4"/>
  <c r="AA218" i="4"/>
  <c r="Z218" i="4"/>
  <c r="Y218" i="4"/>
  <c r="X218" i="4"/>
  <c r="W218" i="4"/>
  <c r="V218" i="4"/>
  <c r="U218" i="4"/>
  <c r="AL217" i="4"/>
  <c r="AK217" i="4"/>
  <c r="AJ217" i="4"/>
  <c r="AI217" i="4"/>
  <c r="AH217" i="4"/>
  <c r="AG217" i="4"/>
  <c r="AF217" i="4"/>
  <c r="AE217" i="4"/>
  <c r="AB217" i="4"/>
  <c r="AC217" i="4"/>
  <c r="AD217" i="4"/>
  <c r="AA217" i="4"/>
  <c r="Z217" i="4"/>
  <c r="Y217" i="4"/>
  <c r="X217" i="4"/>
  <c r="W217" i="4"/>
  <c r="V217" i="4"/>
  <c r="U217" i="4"/>
  <c r="AL216" i="4"/>
  <c r="AK216" i="4"/>
  <c r="AJ216" i="4"/>
  <c r="AI216" i="4"/>
  <c r="AH216" i="4"/>
  <c r="AG216" i="4"/>
  <c r="AF216" i="4"/>
  <c r="AE216" i="4"/>
  <c r="AB216" i="4"/>
  <c r="AC216" i="4"/>
  <c r="AD216" i="4"/>
  <c r="AA216" i="4"/>
  <c r="Z216" i="4"/>
  <c r="Y216" i="4"/>
  <c r="X216" i="4"/>
  <c r="W216" i="4"/>
  <c r="V216" i="4"/>
  <c r="U216" i="4"/>
  <c r="AL215" i="4"/>
  <c r="AK215" i="4"/>
  <c r="AJ215" i="4"/>
  <c r="AI215" i="4"/>
  <c r="AH215" i="4"/>
  <c r="AG215" i="4"/>
  <c r="AF215" i="4"/>
  <c r="AE215" i="4"/>
  <c r="AB215" i="4"/>
  <c r="AC215" i="4"/>
  <c r="AD215" i="4"/>
  <c r="AA215" i="4"/>
  <c r="Z215" i="4"/>
  <c r="Y215" i="4"/>
  <c r="X215" i="4"/>
  <c r="W215" i="4"/>
  <c r="V215" i="4"/>
  <c r="U215" i="4"/>
  <c r="AL214" i="4"/>
  <c r="AK214" i="4"/>
  <c r="AJ214" i="4"/>
  <c r="AI214" i="4"/>
  <c r="AH214" i="4"/>
  <c r="AG214" i="4"/>
  <c r="AF214" i="4"/>
  <c r="AE214" i="4"/>
  <c r="AB214" i="4"/>
  <c r="AC214" i="4"/>
  <c r="AD214" i="4"/>
  <c r="AA214" i="4"/>
  <c r="Z214" i="4"/>
  <c r="Y214" i="4"/>
  <c r="X214" i="4"/>
  <c r="W214" i="4"/>
  <c r="V214" i="4"/>
  <c r="U214" i="4"/>
  <c r="AL213" i="4"/>
  <c r="AK213" i="4"/>
  <c r="AJ213" i="4"/>
  <c r="AI213" i="4"/>
  <c r="AH213" i="4"/>
  <c r="AG213" i="4"/>
  <c r="AF213" i="4"/>
  <c r="AE213" i="4"/>
  <c r="AB213" i="4"/>
  <c r="AC213" i="4"/>
  <c r="AD213" i="4"/>
  <c r="AA213" i="4"/>
  <c r="Z213" i="4"/>
  <c r="Y213" i="4"/>
  <c r="X213" i="4"/>
  <c r="W213" i="4"/>
  <c r="V213" i="4"/>
  <c r="U213" i="4"/>
  <c r="AL212" i="4"/>
  <c r="AK212" i="4"/>
  <c r="AJ212" i="4"/>
  <c r="AI212" i="4"/>
  <c r="AH212" i="4"/>
  <c r="AG212" i="4"/>
  <c r="AF212" i="4"/>
  <c r="AE212" i="4"/>
  <c r="AB212" i="4"/>
  <c r="AC212" i="4"/>
  <c r="AD212" i="4"/>
  <c r="AA212" i="4"/>
  <c r="Z212" i="4"/>
  <c r="Y212" i="4"/>
  <c r="X212" i="4"/>
  <c r="W212" i="4"/>
  <c r="V212" i="4"/>
  <c r="U212" i="4"/>
  <c r="AL211" i="4"/>
  <c r="AK211" i="4"/>
  <c r="AJ211" i="4"/>
  <c r="AI211" i="4"/>
  <c r="AH211" i="4"/>
  <c r="AG211" i="4"/>
  <c r="AF211" i="4"/>
  <c r="AE211" i="4"/>
  <c r="AB211" i="4"/>
  <c r="AC211" i="4"/>
  <c r="AD211" i="4"/>
  <c r="AA211" i="4"/>
  <c r="Z211" i="4"/>
  <c r="Y211" i="4"/>
  <c r="X211" i="4"/>
  <c r="W211" i="4"/>
  <c r="V211" i="4"/>
  <c r="U211" i="4"/>
  <c r="AL210" i="4"/>
  <c r="AK210" i="4"/>
  <c r="AJ210" i="4"/>
  <c r="AI210" i="4"/>
  <c r="AH210" i="4"/>
  <c r="AG210" i="4"/>
  <c r="AF210" i="4"/>
  <c r="AE210" i="4"/>
  <c r="AB210" i="4"/>
  <c r="AC210" i="4"/>
  <c r="AD210" i="4"/>
  <c r="AA210" i="4"/>
  <c r="Z210" i="4"/>
  <c r="Y210" i="4"/>
  <c r="X210" i="4"/>
  <c r="W210" i="4"/>
  <c r="V210" i="4"/>
  <c r="U210" i="4"/>
  <c r="AL209" i="4"/>
  <c r="AK209" i="4"/>
  <c r="AJ209" i="4"/>
  <c r="AI209" i="4"/>
  <c r="AH209" i="4"/>
  <c r="AG209" i="4"/>
  <c r="AF209" i="4"/>
  <c r="AE209" i="4"/>
  <c r="AB209" i="4"/>
  <c r="AC209" i="4"/>
  <c r="AD209" i="4"/>
  <c r="AA209" i="4"/>
  <c r="Z209" i="4"/>
  <c r="Y209" i="4"/>
  <c r="X209" i="4"/>
  <c r="W209" i="4"/>
  <c r="V209" i="4"/>
  <c r="U209" i="4"/>
  <c r="AL208" i="4"/>
  <c r="AK208" i="4"/>
  <c r="AJ208" i="4"/>
  <c r="AI208" i="4"/>
  <c r="AH208" i="4"/>
  <c r="AG208" i="4"/>
  <c r="AF208" i="4"/>
  <c r="AE208" i="4"/>
  <c r="AB208" i="4"/>
  <c r="AC208" i="4"/>
  <c r="AD208" i="4"/>
  <c r="AA208" i="4"/>
  <c r="Z208" i="4"/>
  <c r="Y208" i="4"/>
  <c r="X208" i="4"/>
  <c r="W208" i="4"/>
  <c r="V208" i="4"/>
  <c r="U208" i="4"/>
  <c r="AL207" i="4"/>
  <c r="AK207" i="4"/>
  <c r="AJ207" i="4"/>
  <c r="AI207" i="4"/>
  <c r="AH207" i="4"/>
  <c r="AG207" i="4"/>
  <c r="AF207" i="4"/>
  <c r="AE207" i="4"/>
  <c r="AB207" i="4"/>
  <c r="AC207" i="4"/>
  <c r="AD207" i="4"/>
  <c r="AA207" i="4"/>
  <c r="Z207" i="4"/>
  <c r="Y207" i="4"/>
  <c r="X207" i="4"/>
  <c r="W207" i="4"/>
  <c r="V207" i="4"/>
  <c r="U207" i="4"/>
  <c r="AL206" i="4"/>
  <c r="AK206" i="4"/>
  <c r="AJ206" i="4"/>
  <c r="AI206" i="4"/>
  <c r="AH206" i="4"/>
  <c r="AG206" i="4"/>
  <c r="AF206" i="4"/>
  <c r="AE206" i="4"/>
  <c r="AB206" i="4"/>
  <c r="AC206" i="4"/>
  <c r="AD206" i="4"/>
  <c r="AA206" i="4"/>
  <c r="Z206" i="4"/>
  <c r="Y206" i="4"/>
  <c r="X206" i="4"/>
  <c r="W206" i="4"/>
  <c r="V206" i="4"/>
  <c r="U206" i="4"/>
  <c r="AL205" i="4"/>
  <c r="AK205" i="4"/>
  <c r="AJ205" i="4"/>
  <c r="AI205" i="4"/>
  <c r="AH205" i="4"/>
  <c r="AG205" i="4"/>
  <c r="AF205" i="4"/>
  <c r="AE205" i="4"/>
  <c r="AB205" i="4"/>
  <c r="AC205" i="4"/>
  <c r="AD205" i="4"/>
  <c r="AA205" i="4"/>
  <c r="Z205" i="4"/>
  <c r="Y205" i="4"/>
  <c r="X205" i="4"/>
  <c r="W205" i="4"/>
  <c r="V205" i="4"/>
  <c r="U205" i="4"/>
  <c r="AL204" i="4"/>
  <c r="AK204" i="4"/>
  <c r="AJ204" i="4"/>
  <c r="AI204" i="4"/>
  <c r="AH204" i="4"/>
  <c r="AG204" i="4"/>
  <c r="AF204" i="4"/>
  <c r="AE204" i="4"/>
  <c r="AB204" i="4"/>
  <c r="AC204" i="4"/>
  <c r="AD204" i="4"/>
  <c r="AA204" i="4"/>
  <c r="Z204" i="4"/>
  <c r="Y204" i="4"/>
  <c r="X204" i="4"/>
  <c r="W204" i="4"/>
  <c r="V204" i="4"/>
  <c r="U204" i="4"/>
  <c r="AL203" i="4"/>
  <c r="AK203" i="4"/>
  <c r="AJ203" i="4"/>
  <c r="AI203" i="4"/>
  <c r="AH203" i="4"/>
  <c r="AG203" i="4"/>
  <c r="AF203" i="4"/>
  <c r="AE203" i="4"/>
  <c r="AB203" i="4"/>
  <c r="AC203" i="4"/>
  <c r="AD203" i="4"/>
  <c r="AA203" i="4"/>
  <c r="Z203" i="4"/>
  <c r="Y203" i="4"/>
  <c r="X203" i="4"/>
  <c r="W203" i="4"/>
  <c r="V203" i="4"/>
  <c r="U203" i="4"/>
  <c r="AL202" i="4"/>
  <c r="AK202" i="4"/>
  <c r="AJ202" i="4"/>
  <c r="AI202" i="4"/>
  <c r="AH202" i="4"/>
  <c r="AG202" i="4"/>
  <c r="AF202" i="4"/>
  <c r="AE202" i="4"/>
  <c r="AB202" i="4"/>
  <c r="AC202" i="4"/>
  <c r="AD202" i="4"/>
  <c r="AA202" i="4"/>
  <c r="Z202" i="4"/>
  <c r="Y202" i="4"/>
  <c r="X202" i="4"/>
  <c r="W202" i="4"/>
  <c r="V202" i="4"/>
  <c r="U202" i="4"/>
  <c r="J202" i="4"/>
  <c r="AL201" i="4"/>
  <c r="AK201" i="4"/>
  <c r="AJ201" i="4"/>
  <c r="AI201" i="4"/>
  <c r="AH201" i="4"/>
  <c r="AG201" i="4"/>
  <c r="AF201" i="4"/>
  <c r="AE201" i="4"/>
  <c r="AB201" i="4"/>
  <c r="AC201" i="4"/>
  <c r="AD201" i="4"/>
  <c r="AA201" i="4"/>
  <c r="Z201" i="4"/>
  <c r="Y201" i="4"/>
  <c r="X201" i="4"/>
  <c r="W201" i="4"/>
  <c r="V201" i="4"/>
  <c r="U201" i="4"/>
  <c r="J201" i="4"/>
  <c r="AL200" i="4"/>
  <c r="AK200" i="4"/>
  <c r="AJ200" i="4"/>
  <c r="AI200" i="4"/>
  <c r="AH200" i="4"/>
  <c r="AG200" i="4"/>
  <c r="AF200" i="4"/>
  <c r="AE200" i="4"/>
  <c r="AB200" i="4"/>
  <c r="AC200" i="4"/>
  <c r="AD200" i="4"/>
  <c r="AA200" i="4"/>
  <c r="Z200" i="4"/>
  <c r="Y200" i="4"/>
  <c r="X200" i="4"/>
  <c r="W200" i="4"/>
  <c r="V200" i="4"/>
  <c r="U200" i="4"/>
  <c r="J200" i="4"/>
  <c r="AL199" i="4"/>
  <c r="AK199" i="4"/>
  <c r="AJ199" i="4"/>
  <c r="AI199" i="4"/>
  <c r="AH199" i="4"/>
  <c r="AG199" i="4"/>
  <c r="AF199" i="4"/>
  <c r="AE199" i="4"/>
  <c r="AB199" i="4"/>
  <c r="AC199" i="4"/>
  <c r="AD199" i="4"/>
  <c r="AA199" i="4"/>
  <c r="Z199" i="4"/>
  <c r="Y199" i="4"/>
  <c r="X199" i="4"/>
  <c r="W199" i="4"/>
  <c r="V199" i="4"/>
  <c r="U199" i="4"/>
  <c r="J199" i="4"/>
  <c r="AL198" i="4"/>
  <c r="AK198" i="4"/>
  <c r="AJ198" i="4"/>
  <c r="AI198" i="4"/>
  <c r="AH198" i="4"/>
  <c r="AG198" i="4"/>
  <c r="AF198" i="4"/>
  <c r="AE198" i="4"/>
  <c r="AB198" i="4"/>
  <c r="AC198" i="4"/>
  <c r="AD198" i="4"/>
  <c r="AA198" i="4"/>
  <c r="Z198" i="4"/>
  <c r="Y198" i="4"/>
  <c r="X198" i="4"/>
  <c r="W198" i="4"/>
  <c r="V198" i="4"/>
  <c r="U198" i="4"/>
  <c r="J198" i="4"/>
  <c r="AL197" i="4"/>
  <c r="AK197" i="4"/>
  <c r="AJ197" i="4"/>
  <c r="AI197" i="4"/>
  <c r="AH197" i="4"/>
  <c r="AG197" i="4"/>
  <c r="AF197" i="4"/>
  <c r="AE197" i="4"/>
  <c r="AB197" i="4"/>
  <c r="AC197" i="4"/>
  <c r="AD197" i="4"/>
  <c r="AA197" i="4"/>
  <c r="Z197" i="4"/>
  <c r="Y197" i="4"/>
  <c r="X197" i="4"/>
  <c r="W197" i="4"/>
  <c r="V197" i="4"/>
  <c r="U197" i="4"/>
  <c r="AL196" i="4"/>
  <c r="AK196" i="4"/>
  <c r="AJ196" i="4"/>
  <c r="AI196" i="4"/>
  <c r="AH196" i="4"/>
  <c r="AG196" i="4"/>
  <c r="AF196" i="4"/>
  <c r="AE196" i="4"/>
  <c r="AB196" i="4"/>
  <c r="AC196" i="4"/>
  <c r="AD196" i="4"/>
  <c r="AA196" i="4"/>
  <c r="Z196" i="4"/>
  <c r="Y196" i="4"/>
  <c r="X196" i="4"/>
  <c r="W196" i="4"/>
  <c r="V196" i="4"/>
  <c r="U196" i="4"/>
  <c r="AL195" i="4"/>
  <c r="AK195" i="4"/>
  <c r="AJ195" i="4"/>
  <c r="AI195" i="4"/>
  <c r="AH195" i="4"/>
  <c r="AG195" i="4"/>
  <c r="AF195" i="4"/>
  <c r="AE195" i="4"/>
  <c r="AB195" i="4"/>
  <c r="AC195" i="4"/>
  <c r="AD195" i="4"/>
  <c r="AA195" i="4"/>
  <c r="Z195" i="4"/>
  <c r="Y195" i="4"/>
  <c r="X195" i="4"/>
  <c r="W195" i="4"/>
  <c r="V195" i="4"/>
  <c r="U195" i="4"/>
  <c r="AL194" i="4"/>
  <c r="AK194" i="4"/>
  <c r="AJ194" i="4"/>
  <c r="AI194" i="4"/>
  <c r="AH194" i="4"/>
  <c r="AG194" i="4"/>
  <c r="AF194" i="4"/>
  <c r="AE194" i="4"/>
  <c r="AB194" i="4"/>
  <c r="AC194" i="4"/>
  <c r="AD194" i="4"/>
  <c r="AA194" i="4"/>
  <c r="Z194" i="4"/>
  <c r="Y194" i="4"/>
  <c r="X194" i="4"/>
  <c r="W194" i="4"/>
  <c r="V194" i="4"/>
  <c r="U194" i="4"/>
  <c r="AL193" i="4"/>
  <c r="AK193" i="4"/>
  <c r="AJ193" i="4"/>
  <c r="AI193" i="4"/>
  <c r="AH193" i="4"/>
  <c r="AG193" i="4"/>
  <c r="AF193" i="4"/>
  <c r="AE193" i="4"/>
  <c r="AB193" i="4"/>
  <c r="AC193" i="4"/>
  <c r="AD193" i="4"/>
  <c r="AA193" i="4"/>
  <c r="Z193" i="4"/>
  <c r="Y193" i="4"/>
  <c r="X193" i="4"/>
  <c r="W193" i="4"/>
  <c r="V193" i="4"/>
  <c r="U193" i="4"/>
  <c r="AL192" i="4"/>
  <c r="AK192" i="4"/>
  <c r="AJ192" i="4"/>
  <c r="AI192" i="4"/>
  <c r="AH192" i="4"/>
  <c r="AG192" i="4"/>
  <c r="AF192" i="4"/>
  <c r="AE192" i="4"/>
  <c r="AB192" i="4"/>
  <c r="AC192" i="4"/>
  <c r="AD192" i="4"/>
  <c r="AA192" i="4"/>
  <c r="Z192" i="4"/>
  <c r="Y192" i="4"/>
  <c r="X192" i="4"/>
  <c r="W192" i="4"/>
  <c r="V192" i="4"/>
  <c r="U192" i="4"/>
  <c r="AL191" i="4"/>
  <c r="AK191" i="4"/>
  <c r="AJ191" i="4"/>
  <c r="AI191" i="4"/>
  <c r="AH191" i="4"/>
  <c r="AG191" i="4"/>
  <c r="AF191" i="4"/>
  <c r="AE191" i="4"/>
  <c r="AB191" i="4"/>
  <c r="AC191" i="4"/>
  <c r="AD191" i="4"/>
  <c r="AA191" i="4"/>
  <c r="Z191" i="4"/>
  <c r="Y191" i="4"/>
  <c r="X191" i="4"/>
  <c r="W191" i="4"/>
  <c r="V191" i="4"/>
  <c r="U191" i="4"/>
  <c r="AL190" i="4"/>
  <c r="AK190" i="4"/>
  <c r="AJ190" i="4"/>
  <c r="AI190" i="4"/>
  <c r="AH190" i="4"/>
  <c r="AG190" i="4"/>
  <c r="AF190" i="4"/>
  <c r="AE190" i="4"/>
  <c r="AB190" i="4"/>
  <c r="AC190" i="4"/>
  <c r="AD190" i="4"/>
  <c r="AA190" i="4"/>
  <c r="Z190" i="4"/>
  <c r="Y190" i="4"/>
  <c r="X190" i="4"/>
  <c r="W190" i="4"/>
  <c r="V190" i="4"/>
  <c r="U190" i="4"/>
  <c r="AL189" i="4"/>
  <c r="AK189" i="4"/>
  <c r="AJ189" i="4"/>
  <c r="AI189" i="4"/>
  <c r="AH189" i="4"/>
  <c r="AG189" i="4"/>
  <c r="AF189" i="4"/>
  <c r="AE189" i="4"/>
  <c r="AB189" i="4"/>
  <c r="AC189" i="4"/>
  <c r="AD189" i="4"/>
  <c r="AA189" i="4"/>
  <c r="Z189" i="4"/>
  <c r="Y189" i="4"/>
  <c r="X189" i="4"/>
  <c r="W189" i="4"/>
  <c r="V189" i="4"/>
  <c r="U189" i="4"/>
  <c r="AL188" i="4"/>
  <c r="AK188" i="4"/>
  <c r="AJ188" i="4"/>
  <c r="AI188" i="4"/>
  <c r="AH188" i="4"/>
  <c r="AG188" i="4"/>
  <c r="AF188" i="4"/>
  <c r="AE188" i="4"/>
  <c r="AB188" i="4"/>
  <c r="AC188" i="4"/>
  <c r="AD188" i="4"/>
  <c r="AA188" i="4"/>
  <c r="Z188" i="4"/>
  <c r="Y188" i="4"/>
  <c r="X188" i="4"/>
  <c r="W188" i="4"/>
  <c r="V188" i="4"/>
  <c r="U188" i="4"/>
  <c r="AL187" i="4"/>
  <c r="AK187" i="4"/>
  <c r="AJ187" i="4"/>
  <c r="AI187" i="4"/>
  <c r="AH187" i="4"/>
  <c r="AG187" i="4"/>
  <c r="AF187" i="4"/>
  <c r="AE187" i="4"/>
  <c r="AB187" i="4"/>
  <c r="AC187" i="4"/>
  <c r="AD187" i="4"/>
  <c r="AA187" i="4"/>
  <c r="Z187" i="4"/>
  <c r="Y187" i="4"/>
  <c r="X187" i="4"/>
  <c r="W187" i="4"/>
  <c r="V187" i="4"/>
  <c r="U187" i="4"/>
  <c r="AL186" i="4"/>
  <c r="AK186" i="4"/>
  <c r="AJ186" i="4"/>
  <c r="AI186" i="4"/>
  <c r="AH186" i="4"/>
  <c r="AG186" i="4"/>
  <c r="AF186" i="4"/>
  <c r="AE186" i="4"/>
  <c r="AB186" i="4"/>
  <c r="AC186" i="4"/>
  <c r="AD186" i="4"/>
  <c r="AA186" i="4"/>
  <c r="Z186" i="4"/>
  <c r="Y186" i="4"/>
  <c r="X186" i="4"/>
  <c r="W186" i="4"/>
  <c r="V186" i="4"/>
  <c r="U186" i="4"/>
  <c r="AL185" i="4"/>
  <c r="AK185" i="4"/>
  <c r="AJ185" i="4"/>
  <c r="AI185" i="4"/>
  <c r="AH185" i="4"/>
  <c r="AG185" i="4"/>
  <c r="AF185" i="4"/>
  <c r="AE185" i="4"/>
  <c r="AB185" i="4"/>
  <c r="AC185" i="4"/>
  <c r="AD185" i="4"/>
  <c r="AA185" i="4"/>
  <c r="Z185" i="4"/>
  <c r="Y185" i="4"/>
  <c r="X185" i="4"/>
  <c r="W185" i="4"/>
  <c r="V185" i="4"/>
  <c r="U185" i="4"/>
  <c r="AL184" i="4"/>
  <c r="AK184" i="4"/>
  <c r="AJ184" i="4"/>
  <c r="AI184" i="4"/>
  <c r="AH184" i="4"/>
  <c r="AG184" i="4"/>
  <c r="AF184" i="4"/>
  <c r="AE184" i="4"/>
  <c r="AB184" i="4"/>
  <c r="AC184" i="4"/>
  <c r="AD184" i="4"/>
  <c r="AA184" i="4"/>
  <c r="Z184" i="4"/>
  <c r="Y184" i="4"/>
  <c r="X184" i="4"/>
  <c r="W184" i="4"/>
  <c r="V184" i="4"/>
  <c r="U184" i="4"/>
  <c r="AL183" i="4"/>
  <c r="AK183" i="4"/>
  <c r="AJ183" i="4"/>
  <c r="AI183" i="4"/>
  <c r="AH183" i="4"/>
  <c r="AG183" i="4"/>
  <c r="AF183" i="4"/>
  <c r="AE183" i="4"/>
  <c r="AB183" i="4"/>
  <c r="AC183" i="4"/>
  <c r="AD183" i="4"/>
  <c r="AA183" i="4"/>
  <c r="Z183" i="4"/>
  <c r="Y183" i="4"/>
  <c r="X183" i="4"/>
  <c r="W183" i="4"/>
  <c r="V183" i="4"/>
  <c r="U183" i="4"/>
  <c r="AL182" i="4"/>
  <c r="AK182" i="4"/>
  <c r="AJ182" i="4"/>
  <c r="AI182" i="4"/>
  <c r="AH182" i="4"/>
  <c r="AG182" i="4"/>
  <c r="AF182" i="4"/>
  <c r="AE182" i="4"/>
  <c r="AB182" i="4"/>
  <c r="AC182" i="4"/>
  <c r="AD182" i="4"/>
  <c r="AA182" i="4"/>
  <c r="Z182" i="4"/>
  <c r="Y182" i="4"/>
  <c r="X182" i="4"/>
  <c r="W182" i="4"/>
  <c r="V182" i="4"/>
  <c r="U182" i="4"/>
  <c r="AL181" i="4"/>
  <c r="AK181" i="4"/>
  <c r="AJ181" i="4"/>
  <c r="AI181" i="4"/>
  <c r="AH181" i="4"/>
  <c r="AG181" i="4"/>
  <c r="AF181" i="4"/>
  <c r="AE181" i="4"/>
  <c r="AB181" i="4"/>
  <c r="AC181" i="4"/>
  <c r="AD181" i="4"/>
  <c r="AA181" i="4"/>
  <c r="Z181" i="4"/>
  <c r="Y181" i="4"/>
  <c r="X181" i="4"/>
  <c r="W181" i="4"/>
  <c r="V181" i="4"/>
  <c r="U181" i="4"/>
  <c r="AL180" i="4"/>
  <c r="AK180" i="4"/>
  <c r="AJ180" i="4"/>
  <c r="AI180" i="4"/>
  <c r="AH180" i="4"/>
  <c r="AG180" i="4"/>
  <c r="AF180" i="4"/>
  <c r="AE180" i="4"/>
  <c r="AB180" i="4"/>
  <c r="AC180" i="4"/>
  <c r="AD180" i="4"/>
  <c r="AA180" i="4"/>
  <c r="Z180" i="4"/>
  <c r="Y180" i="4"/>
  <c r="X180" i="4"/>
  <c r="W180" i="4"/>
  <c r="V180" i="4"/>
  <c r="U180" i="4"/>
  <c r="AL179" i="4"/>
  <c r="AK179" i="4"/>
  <c r="AJ179" i="4"/>
  <c r="AI179" i="4"/>
  <c r="AH179" i="4"/>
  <c r="AG179" i="4"/>
  <c r="AF179" i="4"/>
  <c r="AE179" i="4"/>
  <c r="AB179" i="4"/>
  <c r="AC179" i="4"/>
  <c r="AD179" i="4"/>
  <c r="AA179" i="4"/>
  <c r="Z179" i="4"/>
  <c r="Y179" i="4"/>
  <c r="X179" i="4"/>
  <c r="W179" i="4"/>
  <c r="V179" i="4"/>
  <c r="U179" i="4"/>
  <c r="AL178" i="4"/>
  <c r="AK178" i="4"/>
  <c r="AJ178" i="4"/>
  <c r="AI178" i="4"/>
  <c r="AH178" i="4"/>
  <c r="AG178" i="4"/>
  <c r="AF178" i="4"/>
  <c r="AE178" i="4"/>
  <c r="AB178" i="4"/>
  <c r="AC178" i="4"/>
  <c r="AD178" i="4"/>
  <c r="AA178" i="4"/>
  <c r="Z178" i="4"/>
  <c r="Y178" i="4"/>
  <c r="X178" i="4"/>
  <c r="W178" i="4"/>
  <c r="V178" i="4"/>
  <c r="U178" i="4"/>
  <c r="AL177" i="4"/>
  <c r="AK177" i="4"/>
  <c r="AJ177" i="4"/>
  <c r="AI177" i="4"/>
  <c r="AH177" i="4"/>
  <c r="AG177" i="4"/>
  <c r="AF177" i="4"/>
  <c r="AE177" i="4"/>
  <c r="AB177" i="4"/>
  <c r="AC177" i="4"/>
  <c r="AD177" i="4"/>
  <c r="AA177" i="4"/>
  <c r="Z177" i="4"/>
  <c r="Y177" i="4"/>
  <c r="X177" i="4"/>
  <c r="W177" i="4"/>
  <c r="V177" i="4"/>
  <c r="U177" i="4"/>
  <c r="AL176" i="4"/>
  <c r="AK176" i="4"/>
  <c r="AJ176" i="4"/>
  <c r="AI176" i="4"/>
  <c r="AH176" i="4"/>
  <c r="AG176" i="4"/>
  <c r="AF176" i="4"/>
  <c r="AE176" i="4"/>
  <c r="AB176" i="4"/>
  <c r="AC176" i="4"/>
  <c r="AD176" i="4"/>
  <c r="AA176" i="4"/>
  <c r="Z176" i="4"/>
  <c r="Y176" i="4"/>
  <c r="X176" i="4"/>
  <c r="W176" i="4"/>
  <c r="V176" i="4"/>
  <c r="U176" i="4"/>
  <c r="AL175" i="4"/>
  <c r="AK175" i="4"/>
  <c r="AJ175" i="4"/>
  <c r="AI175" i="4"/>
  <c r="AH175" i="4"/>
  <c r="AG175" i="4"/>
  <c r="AF175" i="4"/>
  <c r="AE175" i="4"/>
  <c r="AB175" i="4"/>
  <c r="AC175" i="4"/>
  <c r="AD175" i="4"/>
  <c r="AA175" i="4"/>
  <c r="Z175" i="4"/>
  <c r="Y175" i="4"/>
  <c r="X175" i="4"/>
  <c r="W175" i="4"/>
  <c r="V175" i="4"/>
  <c r="U175" i="4"/>
  <c r="AL174" i="4"/>
  <c r="AK174" i="4"/>
  <c r="AJ174" i="4"/>
  <c r="AI174" i="4"/>
  <c r="AH174" i="4"/>
  <c r="AG174" i="4"/>
  <c r="AF174" i="4"/>
  <c r="AE174" i="4"/>
  <c r="AB174" i="4"/>
  <c r="AC174" i="4"/>
  <c r="AD174" i="4"/>
  <c r="AA174" i="4"/>
  <c r="Z174" i="4"/>
  <c r="Y174" i="4"/>
  <c r="X174" i="4"/>
  <c r="W174" i="4"/>
  <c r="V174" i="4"/>
  <c r="U174" i="4"/>
  <c r="AL173" i="4"/>
  <c r="AK173" i="4"/>
  <c r="AJ173" i="4"/>
  <c r="AI173" i="4"/>
  <c r="AH173" i="4"/>
  <c r="AG173" i="4"/>
  <c r="AF173" i="4"/>
  <c r="AE173" i="4"/>
  <c r="AB173" i="4"/>
  <c r="AC173" i="4"/>
  <c r="AD173" i="4"/>
  <c r="AA173" i="4"/>
  <c r="Z173" i="4"/>
  <c r="Y173" i="4"/>
  <c r="X173" i="4"/>
  <c r="W173" i="4"/>
  <c r="V173" i="4"/>
  <c r="U173" i="4"/>
  <c r="AL172" i="4"/>
  <c r="AK172" i="4"/>
  <c r="AJ172" i="4"/>
  <c r="AI172" i="4"/>
  <c r="AH172" i="4"/>
  <c r="AG172" i="4"/>
  <c r="AF172" i="4"/>
  <c r="AE172" i="4"/>
  <c r="AB172" i="4"/>
  <c r="AC172" i="4"/>
  <c r="AD172" i="4"/>
  <c r="AA172" i="4"/>
  <c r="Z172" i="4"/>
  <c r="Y172" i="4"/>
  <c r="X172" i="4"/>
  <c r="W172" i="4"/>
  <c r="V172" i="4"/>
  <c r="U172" i="4"/>
  <c r="AL171" i="4"/>
  <c r="AK171" i="4"/>
  <c r="AJ171" i="4"/>
  <c r="AI171" i="4"/>
  <c r="AH171" i="4"/>
  <c r="AG171" i="4"/>
  <c r="AF171" i="4"/>
  <c r="AE171" i="4"/>
  <c r="AB171" i="4"/>
  <c r="AC171" i="4"/>
  <c r="AD171" i="4"/>
  <c r="AA171" i="4"/>
  <c r="Z171" i="4"/>
  <c r="Y171" i="4"/>
  <c r="X171" i="4"/>
  <c r="W171" i="4"/>
  <c r="V171" i="4"/>
  <c r="U171" i="4"/>
  <c r="AL170" i="4"/>
  <c r="AK170" i="4"/>
  <c r="AJ170" i="4"/>
  <c r="AI170" i="4"/>
  <c r="AH170" i="4"/>
  <c r="AG170" i="4"/>
  <c r="AF170" i="4"/>
  <c r="AE170" i="4"/>
  <c r="AB170" i="4"/>
  <c r="AC170" i="4"/>
  <c r="AD170" i="4"/>
  <c r="AA170" i="4"/>
  <c r="Z170" i="4"/>
  <c r="Y170" i="4"/>
  <c r="X170" i="4"/>
  <c r="W170" i="4"/>
  <c r="V170" i="4"/>
  <c r="U170" i="4"/>
  <c r="AL169" i="4"/>
  <c r="AK169" i="4"/>
  <c r="AJ169" i="4"/>
  <c r="AI169" i="4"/>
  <c r="AH169" i="4"/>
  <c r="AG169" i="4"/>
  <c r="AF169" i="4"/>
  <c r="AE169" i="4"/>
  <c r="AB169" i="4"/>
  <c r="AC169" i="4"/>
  <c r="AD169" i="4"/>
  <c r="AA169" i="4"/>
  <c r="Z169" i="4"/>
  <c r="Y169" i="4"/>
  <c r="X169" i="4"/>
  <c r="W169" i="4"/>
  <c r="V169" i="4"/>
  <c r="U169" i="4"/>
  <c r="AL168" i="4"/>
  <c r="AK168" i="4"/>
  <c r="AJ168" i="4"/>
  <c r="AI168" i="4"/>
  <c r="AH168" i="4"/>
  <c r="AG168" i="4"/>
  <c r="AF168" i="4"/>
  <c r="AE168" i="4"/>
  <c r="AB168" i="4"/>
  <c r="AC168" i="4"/>
  <c r="AD168" i="4"/>
  <c r="AA168" i="4"/>
  <c r="Z168" i="4"/>
  <c r="Y168" i="4"/>
  <c r="X168" i="4"/>
  <c r="W168" i="4"/>
  <c r="V168" i="4"/>
  <c r="U168" i="4"/>
  <c r="AL167" i="4"/>
  <c r="AK167" i="4"/>
  <c r="AJ167" i="4"/>
  <c r="AI167" i="4"/>
  <c r="AH167" i="4"/>
  <c r="AG167" i="4"/>
  <c r="AF167" i="4"/>
  <c r="AE167" i="4"/>
  <c r="AB167" i="4"/>
  <c r="AC167" i="4"/>
  <c r="AD167" i="4"/>
  <c r="AA167" i="4"/>
  <c r="Z167" i="4"/>
  <c r="Y167" i="4"/>
  <c r="X167" i="4"/>
  <c r="W167" i="4"/>
  <c r="V167" i="4"/>
  <c r="U167" i="4"/>
  <c r="AL166" i="4"/>
  <c r="AK166" i="4"/>
  <c r="AJ166" i="4"/>
  <c r="AI166" i="4"/>
  <c r="AH166" i="4"/>
  <c r="AG166" i="4"/>
  <c r="AF166" i="4"/>
  <c r="AE166" i="4"/>
  <c r="AB166" i="4"/>
  <c r="AC166" i="4"/>
  <c r="AD166" i="4"/>
  <c r="AA166" i="4"/>
  <c r="Z166" i="4"/>
  <c r="Y166" i="4"/>
  <c r="X166" i="4"/>
  <c r="W166" i="4"/>
  <c r="V166" i="4"/>
  <c r="U166" i="4"/>
  <c r="AL165" i="4"/>
  <c r="AK165" i="4"/>
  <c r="AJ165" i="4"/>
  <c r="AI165" i="4"/>
  <c r="AH165" i="4"/>
  <c r="AG165" i="4"/>
  <c r="AF165" i="4"/>
  <c r="AE165" i="4"/>
  <c r="AB165" i="4"/>
  <c r="AC165" i="4"/>
  <c r="AD165" i="4"/>
  <c r="AA165" i="4"/>
  <c r="Z165" i="4"/>
  <c r="Y165" i="4"/>
  <c r="X165" i="4"/>
  <c r="W165" i="4"/>
  <c r="V165" i="4"/>
  <c r="U165" i="4"/>
  <c r="AL164" i="4"/>
  <c r="AK164" i="4"/>
  <c r="AJ164" i="4"/>
  <c r="AI164" i="4"/>
  <c r="AH164" i="4"/>
  <c r="AG164" i="4"/>
  <c r="AF164" i="4"/>
  <c r="AE164" i="4"/>
  <c r="AB164" i="4"/>
  <c r="AC164" i="4"/>
  <c r="AD164" i="4"/>
  <c r="AA164" i="4"/>
  <c r="Z164" i="4"/>
  <c r="Y164" i="4"/>
  <c r="X164" i="4"/>
  <c r="W164" i="4"/>
  <c r="V164" i="4"/>
  <c r="U164" i="4"/>
  <c r="AL163" i="4"/>
  <c r="AK163" i="4"/>
  <c r="AJ163" i="4"/>
  <c r="AI163" i="4"/>
  <c r="AH163" i="4"/>
  <c r="AG163" i="4"/>
  <c r="AF163" i="4"/>
  <c r="AE163" i="4"/>
  <c r="AB163" i="4"/>
  <c r="AC163" i="4"/>
  <c r="AD163" i="4"/>
  <c r="AA163" i="4"/>
  <c r="Z163" i="4"/>
  <c r="Y163" i="4"/>
  <c r="X163" i="4"/>
  <c r="W163" i="4"/>
  <c r="V163" i="4"/>
  <c r="U163" i="4"/>
  <c r="AL162" i="4"/>
  <c r="AK162" i="4"/>
  <c r="AJ162" i="4"/>
  <c r="AI162" i="4"/>
  <c r="AH162" i="4"/>
  <c r="AG162" i="4"/>
  <c r="AF162" i="4"/>
  <c r="AE162" i="4"/>
  <c r="AB162" i="4"/>
  <c r="AC162" i="4"/>
  <c r="AD162" i="4"/>
  <c r="AA162" i="4"/>
  <c r="Z162" i="4"/>
  <c r="Y162" i="4"/>
  <c r="X162" i="4"/>
  <c r="W162" i="4"/>
  <c r="V162" i="4"/>
  <c r="U162" i="4"/>
  <c r="AL161" i="4"/>
  <c r="AK161" i="4"/>
  <c r="AJ161" i="4"/>
  <c r="AI161" i="4"/>
  <c r="AH161" i="4"/>
  <c r="AG161" i="4"/>
  <c r="AF161" i="4"/>
  <c r="AE161" i="4"/>
  <c r="AB161" i="4"/>
  <c r="AC161" i="4"/>
  <c r="AD161" i="4"/>
  <c r="AA161" i="4"/>
  <c r="Z161" i="4"/>
  <c r="Y161" i="4"/>
  <c r="X161" i="4"/>
  <c r="W161" i="4"/>
  <c r="V161" i="4"/>
  <c r="U161" i="4"/>
  <c r="AL160" i="4"/>
  <c r="AK160" i="4"/>
  <c r="AJ160" i="4"/>
  <c r="AI160" i="4"/>
  <c r="AH160" i="4"/>
  <c r="AG160" i="4"/>
  <c r="AF160" i="4"/>
  <c r="AE160" i="4"/>
  <c r="AB160" i="4"/>
  <c r="AC160" i="4"/>
  <c r="AD160" i="4"/>
  <c r="AA160" i="4"/>
  <c r="Z160" i="4"/>
  <c r="Y160" i="4"/>
  <c r="X160" i="4"/>
  <c r="W160" i="4"/>
  <c r="V160" i="4"/>
  <c r="U160" i="4"/>
  <c r="AL159" i="4"/>
  <c r="AK159" i="4"/>
  <c r="AJ159" i="4"/>
  <c r="AI159" i="4"/>
  <c r="AH159" i="4"/>
  <c r="AG159" i="4"/>
  <c r="AF159" i="4"/>
  <c r="AE159" i="4"/>
  <c r="AB159" i="4"/>
  <c r="AC159" i="4"/>
  <c r="AD159" i="4"/>
  <c r="AA159" i="4"/>
  <c r="Z159" i="4"/>
  <c r="Y159" i="4"/>
  <c r="X159" i="4"/>
  <c r="W159" i="4"/>
  <c r="V159" i="4"/>
  <c r="U159" i="4"/>
  <c r="AL158" i="4"/>
  <c r="AK158" i="4"/>
  <c r="AJ158" i="4"/>
  <c r="AI158" i="4"/>
  <c r="AH158" i="4"/>
  <c r="AG158" i="4"/>
  <c r="AF158" i="4"/>
  <c r="AE158" i="4"/>
  <c r="AB158" i="4"/>
  <c r="AC158" i="4"/>
  <c r="AD158" i="4"/>
  <c r="AA158" i="4"/>
  <c r="Z158" i="4"/>
  <c r="Y158" i="4"/>
  <c r="X158" i="4"/>
  <c r="W158" i="4"/>
  <c r="V158" i="4"/>
  <c r="U158" i="4"/>
  <c r="AL157" i="4"/>
  <c r="AK157" i="4"/>
  <c r="AJ157" i="4"/>
  <c r="AI157" i="4"/>
  <c r="AH157" i="4"/>
  <c r="AG157" i="4"/>
  <c r="AF157" i="4"/>
  <c r="AE157" i="4"/>
  <c r="AB157" i="4"/>
  <c r="AC157" i="4"/>
  <c r="AD157" i="4"/>
  <c r="AA157" i="4"/>
  <c r="Z157" i="4"/>
  <c r="Y157" i="4"/>
  <c r="X157" i="4"/>
  <c r="W157" i="4"/>
  <c r="V157" i="4"/>
  <c r="U157" i="4"/>
  <c r="AL156" i="4"/>
  <c r="AK156" i="4"/>
  <c r="AJ156" i="4"/>
  <c r="AI156" i="4"/>
  <c r="AH156" i="4"/>
  <c r="AG156" i="4"/>
  <c r="AF156" i="4"/>
  <c r="AE156" i="4"/>
  <c r="AB156" i="4"/>
  <c r="AC156" i="4"/>
  <c r="AD156" i="4"/>
  <c r="AA156" i="4"/>
  <c r="Z156" i="4"/>
  <c r="Y156" i="4"/>
  <c r="X156" i="4"/>
  <c r="W156" i="4"/>
  <c r="V156" i="4"/>
  <c r="U156" i="4"/>
  <c r="AL155" i="4"/>
  <c r="AK155" i="4"/>
  <c r="AJ155" i="4"/>
  <c r="AI155" i="4"/>
  <c r="AH155" i="4"/>
  <c r="AG155" i="4"/>
  <c r="AF155" i="4"/>
  <c r="AE155" i="4"/>
  <c r="AB155" i="4"/>
  <c r="AC155" i="4"/>
  <c r="AD155" i="4"/>
  <c r="AA155" i="4"/>
  <c r="Z155" i="4"/>
  <c r="Y155" i="4"/>
  <c r="X155" i="4"/>
  <c r="W155" i="4"/>
  <c r="V155" i="4"/>
  <c r="U155" i="4"/>
  <c r="AL154" i="4"/>
  <c r="AK154" i="4"/>
  <c r="AJ154" i="4"/>
  <c r="AI154" i="4"/>
  <c r="AH154" i="4"/>
  <c r="AG154" i="4"/>
  <c r="AF154" i="4"/>
  <c r="AE154" i="4"/>
  <c r="AB154" i="4"/>
  <c r="AC154" i="4"/>
  <c r="AD154" i="4"/>
  <c r="AA154" i="4"/>
  <c r="Z154" i="4"/>
  <c r="Y154" i="4"/>
  <c r="X154" i="4"/>
  <c r="W154" i="4"/>
  <c r="V154" i="4"/>
  <c r="U154" i="4"/>
  <c r="AL153" i="4"/>
  <c r="AK153" i="4"/>
  <c r="AJ153" i="4"/>
  <c r="AI153" i="4"/>
  <c r="AH153" i="4"/>
  <c r="AG153" i="4"/>
  <c r="AF153" i="4"/>
  <c r="AE153" i="4"/>
  <c r="AB153" i="4"/>
  <c r="AC153" i="4"/>
  <c r="AD153" i="4"/>
  <c r="AA153" i="4"/>
  <c r="Z153" i="4"/>
  <c r="Y153" i="4"/>
  <c r="X153" i="4"/>
  <c r="W153" i="4"/>
  <c r="V153" i="4"/>
  <c r="U153" i="4"/>
  <c r="AL152" i="4"/>
  <c r="AK152" i="4"/>
  <c r="AJ152" i="4"/>
  <c r="AI152" i="4"/>
  <c r="AH152" i="4"/>
  <c r="AG152" i="4"/>
  <c r="AF152" i="4"/>
  <c r="AE152" i="4"/>
  <c r="AB152" i="4"/>
  <c r="AC152" i="4"/>
  <c r="AD152" i="4"/>
  <c r="AA152" i="4"/>
  <c r="Z152" i="4"/>
  <c r="Y152" i="4"/>
  <c r="X152" i="4"/>
  <c r="W152" i="4"/>
  <c r="V152" i="4"/>
  <c r="U152" i="4"/>
  <c r="AL151" i="4"/>
  <c r="AK151" i="4"/>
  <c r="AJ151" i="4"/>
  <c r="AI151" i="4"/>
  <c r="AH151" i="4"/>
  <c r="AG151" i="4"/>
  <c r="AF151" i="4"/>
  <c r="AE151" i="4"/>
  <c r="AB151" i="4"/>
  <c r="AC151" i="4"/>
  <c r="AD151" i="4"/>
  <c r="AA151" i="4"/>
  <c r="Z151" i="4"/>
  <c r="Y151" i="4"/>
  <c r="X151" i="4"/>
  <c r="W151" i="4"/>
  <c r="V151" i="4"/>
  <c r="U151" i="4"/>
  <c r="AL150" i="4"/>
  <c r="AK150" i="4"/>
  <c r="AJ150" i="4"/>
  <c r="AI150" i="4"/>
  <c r="AH150" i="4"/>
  <c r="AG150" i="4"/>
  <c r="AF150" i="4"/>
  <c r="AE150" i="4"/>
  <c r="AB150" i="4"/>
  <c r="AC150" i="4"/>
  <c r="AD150" i="4"/>
  <c r="AA150" i="4"/>
  <c r="Z150" i="4"/>
  <c r="Y150" i="4"/>
  <c r="X150" i="4"/>
  <c r="W150" i="4"/>
  <c r="V150" i="4"/>
  <c r="U150" i="4"/>
  <c r="AL149" i="4"/>
  <c r="AK149" i="4"/>
  <c r="AJ149" i="4"/>
  <c r="AI149" i="4"/>
  <c r="AH149" i="4"/>
  <c r="AG149" i="4"/>
  <c r="AF149" i="4"/>
  <c r="AE149" i="4"/>
  <c r="AB149" i="4"/>
  <c r="AC149" i="4"/>
  <c r="AD149" i="4"/>
  <c r="AA149" i="4"/>
  <c r="Z149" i="4"/>
  <c r="Y149" i="4"/>
  <c r="X149" i="4"/>
  <c r="W149" i="4"/>
  <c r="V149" i="4"/>
  <c r="U149" i="4"/>
  <c r="AL148" i="4"/>
  <c r="AK148" i="4"/>
  <c r="AJ148" i="4"/>
  <c r="AI148" i="4"/>
  <c r="AH148" i="4"/>
  <c r="AG148" i="4"/>
  <c r="AF148" i="4"/>
  <c r="AE148" i="4"/>
  <c r="AB148" i="4"/>
  <c r="AC148" i="4"/>
  <c r="AD148" i="4"/>
  <c r="AA148" i="4"/>
  <c r="Z148" i="4"/>
  <c r="Y148" i="4"/>
  <c r="X148" i="4"/>
  <c r="W148" i="4"/>
  <c r="V148" i="4"/>
  <c r="U148" i="4"/>
  <c r="AL147" i="4"/>
  <c r="AK147" i="4"/>
  <c r="AJ147" i="4"/>
  <c r="AI147" i="4"/>
  <c r="AH147" i="4"/>
  <c r="AG147" i="4"/>
  <c r="AF147" i="4"/>
  <c r="AE147" i="4"/>
  <c r="AB147" i="4"/>
  <c r="AC147" i="4"/>
  <c r="AD147" i="4"/>
  <c r="AA147" i="4"/>
  <c r="Z147" i="4"/>
  <c r="Y147" i="4"/>
  <c r="X147" i="4"/>
  <c r="W147" i="4"/>
  <c r="V147" i="4"/>
  <c r="U147" i="4"/>
  <c r="J147" i="4"/>
  <c r="AL146" i="4"/>
  <c r="AK146" i="4"/>
  <c r="AJ146" i="4"/>
  <c r="AI146" i="4"/>
  <c r="AH146" i="4"/>
  <c r="AG146" i="4"/>
  <c r="AF146" i="4"/>
  <c r="AE146" i="4"/>
  <c r="AB146" i="4"/>
  <c r="AC146" i="4"/>
  <c r="AD146" i="4"/>
  <c r="AA146" i="4"/>
  <c r="Z146" i="4"/>
  <c r="Y146" i="4"/>
  <c r="X146" i="4"/>
  <c r="W146" i="4"/>
  <c r="V146" i="4"/>
  <c r="U146" i="4"/>
  <c r="J146" i="4"/>
  <c r="AL145" i="4"/>
  <c r="AK145" i="4"/>
  <c r="AJ145" i="4"/>
  <c r="AI145" i="4"/>
  <c r="AH145" i="4"/>
  <c r="AG145" i="4"/>
  <c r="AF145" i="4"/>
  <c r="AE145" i="4"/>
  <c r="AB145" i="4"/>
  <c r="AC145" i="4"/>
  <c r="AD145" i="4"/>
  <c r="AA145" i="4"/>
  <c r="Z145" i="4"/>
  <c r="Y145" i="4"/>
  <c r="X145" i="4"/>
  <c r="W145" i="4"/>
  <c r="V145" i="4"/>
  <c r="U145" i="4"/>
  <c r="J145" i="4"/>
  <c r="AL144" i="4"/>
  <c r="AK144" i="4"/>
  <c r="AJ144" i="4"/>
  <c r="AI144" i="4"/>
  <c r="AH144" i="4"/>
  <c r="AG144" i="4"/>
  <c r="AF144" i="4"/>
  <c r="AE144" i="4"/>
  <c r="AB144" i="4"/>
  <c r="AC144" i="4"/>
  <c r="AD144" i="4"/>
  <c r="AA144" i="4"/>
  <c r="Z144" i="4"/>
  <c r="Y144" i="4"/>
  <c r="X144" i="4"/>
  <c r="W144" i="4"/>
  <c r="V144" i="4"/>
  <c r="U144" i="4"/>
  <c r="J144" i="4"/>
  <c r="AL143" i="4"/>
  <c r="AK143" i="4"/>
  <c r="AJ143" i="4"/>
  <c r="AI143" i="4"/>
  <c r="AH143" i="4"/>
  <c r="AG143" i="4"/>
  <c r="AF143" i="4"/>
  <c r="AE143" i="4"/>
  <c r="AB143" i="4"/>
  <c r="AC143" i="4"/>
  <c r="AD143" i="4"/>
  <c r="AA143" i="4"/>
  <c r="Z143" i="4"/>
  <c r="Y143" i="4"/>
  <c r="X143" i="4"/>
  <c r="W143" i="4"/>
  <c r="V143" i="4"/>
  <c r="U143" i="4"/>
  <c r="J143" i="4"/>
  <c r="AL142" i="4"/>
  <c r="AK142" i="4"/>
  <c r="AJ142" i="4"/>
  <c r="AI142" i="4"/>
  <c r="AH142" i="4"/>
  <c r="AG142" i="4"/>
  <c r="AF142" i="4"/>
  <c r="AE142" i="4"/>
  <c r="AB142" i="4"/>
  <c r="AC142" i="4"/>
  <c r="AD142" i="4"/>
  <c r="AA142" i="4"/>
  <c r="Z142" i="4"/>
  <c r="Y142" i="4"/>
  <c r="X142" i="4"/>
  <c r="W142" i="4"/>
  <c r="V142" i="4"/>
  <c r="U142" i="4"/>
  <c r="AL141" i="4"/>
  <c r="AK141" i="4"/>
  <c r="AJ141" i="4"/>
  <c r="AI141" i="4"/>
  <c r="AH141" i="4"/>
  <c r="AG141" i="4"/>
  <c r="AF141" i="4"/>
  <c r="AE141" i="4"/>
  <c r="AB141" i="4"/>
  <c r="AC141" i="4"/>
  <c r="AD141" i="4"/>
  <c r="AA141" i="4"/>
  <c r="Z141" i="4"/>
  <c r="Y141" i="4"/>
  <c r="X141" i="4"/>
  <c r="W141" i="4"/>
  <c r="V141" i="4"/>
  <c r="U141" i="4"/>
  <c r="AL140" i="4"/>
  <c r="AK140" i="4"/>
  <c r="AJ140" i="4"/>
  <c r="AI140" i="4"/>
  <c r="AH140" i="4"/>
  <c r="AG140" i="4"/>
  <c r="AF140" i="4"/>
  <c r="AE140" i="4"/>
  <c r="AB140" i="4"/>
  <c r="AC140" i="4"/>
  <c r="AD140" i="4"/>
  <c r="AA140" i="4"/>
  <c r="Z140" i="4"/>
  <c r="Y140" i="4"/>
  <c r="X140" i="4"/>
  <c r="W140" i="4"/>
  <c r="V140" i="4"/>
  <c r="U140" i="4"/>
  <c r="AL139" i="4"/>
  <c r="AK139" i="4"/>
  <c r="AJ139" i="4"/>
  <c r="AI139" i="4"/>
  <c r="AH139" i="4"/>
  <c r="AG139" i="4"/>
  <c r="AF139" i="4"/>
  <c r="AE139" i="4"/>
  <c r="AB139" i="4"/>
  <c r="AC139" i="4"/>
  <c r="AD139" i="4"/>
  <c r="AA139" i="4"/>
  <c r="Z139" i="4"/>
  <c r="Y139" i="4"/>
  <c r="X139" i="4"/>
  <c r="W139" i="4"/>
  <c r="V139" i="4"/>
  <c r="U139" i="4"/>
  <c r="AL138" i="4"/>
  <c r="AK138" i="4"/>
  <c r="AJ138" i="4"/>
  <c r="AI138" i="4"/>
  <c r="AH138" i="4"/>
  <c r="AG138" i="4"/>
  <c r="AF138" i="4"/>
  <c r="AE138" i="4"/>
  <c r="AB138" i="4"/>
  <c r="AC138" i="4"/>
  <c r="AD138" i="4"/>
  <c r="AA138" i="4"/>
  <c r="Z138" i="4"/>
  <c r="Y138" i="4"/>
  <c r="X138" i="4"/>
  <c r="W138" i="4"/>
  <c r="V138" i="4"/>
  <c r="U138" i="4"/>
  <c r="AL137" i="4"/>
  <c r="AK137" i="4"/>
  <c r="AJ137" i="4"/>
  <c r="AI137" i="4"/>
  <c r="AH137" i="4"/>
  <c r="AG137" i="4"/>
  <c r="AF137" i="4"/>
  <c r="AE137" i="4"/>
  <c r="AB137" i="4"/>
  <c r="AC137" i="4"/>
  <c r="AD137" i="4"/>
  <c r="AA137" i="4"/>
  <c r="Z137" i="4"/>
  <c r="Y137" i="4"/>
  <c r="X137" i="4"/>
  <c r="W137" i="4"/>
  <c r="V137" i="4"/>
  <c r="U137" i="4"/>
  <c r="J137" i="4"/>
  <c r="AL136" i="4"/>
  <c r="AK136" i="4"/>
  <c r="AJ136" i="4"/>
  <c r="AI136" i="4"/>
  <c r="AH136" i="4"/>
  <c r="AG136" i="4"/>
  <c r="AF136" i="4"/>
  <c r="AE136" i="4"/>
  <c r="AB136" i="4"/>
  <c r="AC136" i="4"/>
  <c r="AD136" i="4"/>
  <c r="AA136" i="4"/>
  <c r="Z136" i="4"/>
  <c r="Y136" i="4"/>
  <c r="X136" i="4"/>
  <c r="W136" i="4"/>
  <c r="V136" i="4"/>
  <c r="U136" i="4"/>
  <c r="J136" i="4"/>
  <c r="AL135" i="4"/>
  <c r="AK135" i="4"/>
  <c r="AJ135" i="4"/>
  <c r="AI135" i="4"/>
  <c r="AH135" i="4"/>
  <c r="AG135" i="4"/>
  <c r="AF135" i="4"/>
  <c r="AE135" i="4"/>
  <c r="AB135" i="4"/>
  <c r="AC135" i="4"/>
  <c r="AD135" i="4"/>
  <c r="AA135" i="4"/>
  <c r="Z135" i="4"/>
  <c r="Y135" i="4"/>
  <c r="X135" i="4"/>
  <c r="W135" i="4"/>
  <c r="V135" i="4"/>
  <c r="U135" i="4"/>
  <c r="J135" i="4"/>
  <c r="AL134" i="4"/>
  <c r="AK134" i="4"/>
  <c r="AJ134" i="4"/>
  <c r="AI134" i="4"/>
  <c r="AH134" i="4"/>
  <c r="AG134" i="4"/>
  <c r="AF134" i="4"/>
  <c r="AE134" i="4"/>
  <c r="AB134" i="4"/>
  <c r="AC134" i="4"/>
  <c r="AD134" i="4"/>
  <c r="AA134" i="4"/>
  <c r="Z134" i="4"/>
  <c r="Y134" i="4"/>
  <c r="X134" i="4"/>
  <c r="W134" i="4"/>
  <c r="V134" i="4"/>
  <c r="U134" i="4"/>
  <c r="J134" i="4"/>
  <c r="AL133" i="4"/>
  <c r="AK133" i="4"/>
  <c r="AJ133" i="4"/>
  <c r="AI133" i="4"/>
  <c r="AH133" i="4"/>
  <c r="AG133" i="4"/>
  <c r="AF133" i="4"/>
  <c r="AE133" i="4"/>
  <c r="AB133" i="4"/>
  <c r="AC133" i="4"/>
  <c r="AD133" i="4"/>
  <c r="AA133" i="4"/>
  <c r="Z133" i="4"/>
  <c r="Y133" i="4"/>
  <c r="X133" i="4"/>
  <c r="W133" i="4"/>
  <c r="V133" i="4"/>
  <c r="U133" i="4"/>
  <c r="J133" i="4"/>
  <c r="AL132" i="4"/>
  <c r="AK132" i="4"/>
  <c r="AJ132" i="4"/>
  <c r="AI132" i="4"/>
  <c r="AH132" i="4"/>
  <c r="AG132" i="4"/>
  <c r="AF132" i="4"/>
  <c r="AE132" i="4"/>
  <c r="AB132" i="4"/>
  <c r="AC132" i="4"/>
  <c r="AD132" i="4"/>
  <c r="AA132" i="4"/>
  <c r="Z132" i="4"/>
  <c r="Y132" i="4"/>
  <c r="X132" i="4"/>
  <c r="W132" i="4"/>
  <c r="V132" i="4"/>
  <c r="U132" i="4"/>
  <c r="AL131" i="4"/>
  <c r="AK131" i="4"/>
  <c r="AJ131" i="4"/>
  <c r="AI131" i="4"/>
  <c r="AH131" i="4"/>
  <c r="AG131" i="4"/>
  <c r="AF131" i="4"/>
  <c r="AE131" i="4"/>
  <c r="AB131" i="4"/>
  <c r="AC131" i="4"/>
  <c r="AD131" i="4"/>
  <c r="AA131" i="4"/>
  <c r="Z131" i="4"/>
  <c r="Y131" i="4"/>
  <c r="X131" i="4"/>
  <c r="W131" i="4"/>
  <c r="V131" i="4"/>
  <c r="U131" i="4"/>
  <c r="AL130" i="4"/>
  <c r="AK130" i="4"/>
  <c r="AJ130" i="4"/>
  <c r="AI130" i="4"/>
  <c r="AH130" i="4"/>
  <c r="AG130" i="4"/>
  <c r="AF130" i="4"/>
  <c r="AE130" i="4"/>
  <c r="AB130" i="4"/>
  <c r="AC130" i="4"/>
  <c r="AD130" i="4"/>
  <c r="AA130" i="4"/>
  <c r="Z130" i="4"/>
  <c r="Y130" i="4"/>
  <c r="X130" i="4"/>
  <c r="W130" i="4"/>
  <c r="V130" i="4"/>
  <c r="U130" i="4"/>
  <c r="AL129" i="4"/>
  <c r="AK129" i="4"/>
  <c r="AJ129" i="4"/>
  <c r="AI129" i="4"/>
  <c r="AH129" i="4"/>
  <c r="AG129" i="4"/>
  <c r="AF129" i="4"/>
  <c r="AE129" i="4"/>
  <c r="AB129" i="4"/>
  <c r="AC129" i="4"/>
  <c r="AD129" i="4"/>
  <c r="AA129" i="4"/>
  <c r="Z129" i="4"/>
  <c r="Y129" i="4"/>
  <c r="X129" i="4"/>
  <c r="W129" i="4"/>
  <c r="V129" i="4"/>
  <c r="U129" i="4"/>
  <c r="AL128" i="4"/>
  <c r="AK128" i="4"/>
  <c r="AJ128" i="4"/>
  <c r="AI128" i="4"/>
  <c r="AH128" i="4"/>
  <c r="AG128" i="4"/>
  <c r="AF128" i="4"/>
  <c r="AE128" i="4"/>
  <c r="AB128" i="4"/>
  <c r="AC128" i="4"/>
  <c r="AD128" i="4"/>
  <c r="AA128" i="4"/>
  <c r="Z128" i="4"/>
  <c r="Y128" i="4"/>
  <c r="X128" i="4"/>
  <c r="W128" i="4"/>
  <c r="V128" i="4"/>
  <c r="U128" i="4"/>
  <c r="AL127" i="4"/>
  <c r="AK127" i="4"/>
  <c r="AJ127" i="4"/>
  <c r="AI127" i="4"/>
  <c r="AH127" i="4"/>
  <c r="AG127" i="4"/>
  <c r="AF127" i="4"/>
  <c r="AE127" i="4"/>
  <c r="AB127" i="4"/>
  <c r="AC127" i="4"/>
  <c r="AD127" i="4"/>
  <c r="AA127" i="4"/>
  <c r="Z127" i="4"/>
  <c r="Y127" i="4"/>
  <c r="X127" i="4"/>
  <c r="W127" i="4"/>
  <c r="V127" i="4"/>
  <c r="U127" i="4"/>
  <c r="AL126" i="4"/>
  <c r="AK126" i="4"/>
  <c r="AJ126" i="4"/>
  <c r="AI126" i="4"/>
  <c r="AH126" i="4"/>
  <c r="AG126" i="4"/>
  <c r="AF126" i="4"/>
  <c r="AE126" i="4"/>
  <c r="AB126" i="4"/>
  <c r="AC126" i="4"/>
  <c r="AD126" i="4"/>
  <c r="AA126" i="4"/>
  <c r="Z126" i="4"/>
  <c r="Y126" i="4"/>
  <c r="X126" i="4"/>
  <c r="W126" i="4"/>
  <c r="V126" i="4"/>
  <c r="U126" i="4"/>
  <c r="AL125" i="4"/>
  <c r="AK125" i="4"/>
  <c r="AJ125" i="4"/>
  <c r="AI125" i="4"/>
  <c r="AH125" i="4"/>
  <c r="AG125" i="4"/>
  <c r="AF125" i="4"/>
  <c r="AE125" i="4"/>
  <c r="AB125" i="4"/>
  <c r="AC125" i="4"/>
  <c r="AD125" i="4"/>
  <c r="AA125" i="4"/>
  <c r="Z125" i="4"/>
  <c r="Y125" i="4"/>
  <c r="X125" i="4"/>
  <c r="W125" i="4"/>
  <c r="V125" i="4"/>
  <c r="U125" i="4"/>
  <c r="AL124" i="4"/>
  <c r="AK124" i="4"/>
  <c r="AJ124" i="4"/>
  <c r="AI124" i="4"/>
  <c r="AH124" i="4"/>
  <c r="AG124" i="4"/>
  <c r="AF124" i="4"/>
  <c r="AE124" i="4"/>
  <c r="AB124" i="4"/>
  <c r="AC124" i="4"/>
  <c r="AD124" i="4"/>
  <c r="AA124" i="4"/>
  <c r="Z124" i="4"/>
  <c r="Y124" i="4"/>
  <c r="X124" i="4"/>
  <c r="W124" i="4"/>
  <c r="V124" i="4"/>
  <c r="U124" i="4"/>
  <c r="AL123" i="4"/>
  <c r="AK123" i="4"/>
  <c r="AJ123" i="4"/>
  <c r="AI123" i="4"/>
  <c r="AH123" i="4"/>
  <c r="AG123" i="4"/>
  <c r="AF123" i="4"/>
  <c r="AE123" i="4"/>
  <c r="AB123" i="4"/>
  <c r="AC123" i="4"/>
  <c r="AD123" i="4"/>
  <c r="AA123" i="4"/>
  <c r="Z123" i="4"/>
  <c r="Y123" i="4"/>
  <c r="X123" i="4"/>
  <c r="W123" i="4"/>
  <c r="V123" i="4"/>
  <c r="U123" i="4"/>
  <c r="AL122" i="4"/>
  <c r="AK122" i="4"/>
  <c r="AJ122" i="4"/>
  <c r="AI122" i="4"/>
  <c r="AH122" i="4"/>
  <c r="AG122" i="4"/>
  <c r="AF122" i="4"/>
  <c r="AE122" i="4"/>
  <c r="AB122" i="4"/>
  <c r="AC122" i="4"/>
  <c r="AD122" i="4"/>
  <c r="AA122" i="4"/>
  <c r="Z122" i="4"/>
  <c r="Y122" i="4"/>
  <c r="X122" i="4"/>
  <c r="W122" i="4"/>
  <c r="V122" i="4"/>
  <c r="U122" i="4"/>
  <c r="AL121" i="4"/>
  <c r="AK121" i="4"/>
  <c r="AJ121" i="4"/>
  <c r="AI121" i="4"/>
  <c r="AH121" i="4"/>
  <c r="AG121" i="4"/>
  <c r="AF121" i="4"/>
  <c r="AE121" i="4"/>
  <c r="AB121" i="4"/>
  <c r="AC121" i="4"/>
  <c r="AD121" i="4"/>
  <c r="AA121" i="4"/>
  <c r="Z121" i="4"/>
  <c r="Y121" i="4"/>
  <c r="X121" i="4"/>
  <c r="W121" i="4"/>
  <c r="V121" i="4"/>
  <c r="U121" i="4"/>
  <c r="AL120" i="4"/>
  <c r="AK120" i="4"/>
  <c r="AJ120" i="4"/>
  <c r="AI120" i="4"/>
  <c r="AH120" i="4"/>
  <c r="AG120" i="4"/>
  <c r="AF120" i="4"/>
  <c r="AE120" i="4"/>
  <c r="AB120" i="4"/>
  <c r="AC120" i="4"/>
  <c r="AD120" i="4"/>
  <c r="AA120" i="4"/>
  <c r="Z120" i="4"/>
  <c r="Y120" i="4"/>
  <c r="X120" i="4"/>
  <c r="W120" i="4"/>
  <c r="V120" i="4"/>
  <c r="U120" i="4"/>
  <c r="AL119" i="4"/>
  <c r="AK119" i="4"/>
  <c r="AJ119" i="4"/>
  <c r="AI119" i="4"/>
  <c r="AH119" i="4"/>
  <c r="AG119" i="4"/>
  <c r="AF119" i="4"/>
  <c r="AE119" i="4"/>
  <c r="AB119" i="4"/>
  <c r="AC119" i="4"/>
  <c r="AD119" i="4"/>
  <c r="AA119" i="4"/>
  <c r="Z119" i="4"/>
  <c r="Y119" i="4"/>
  <c r="X119" i="4"/>
  <c r="W119" i="4"/>
  <c r="V119" i="4"/>
  <c r="U119" i="4"/>
  <c r="AL118" i="4"/>
  <c r="AK118" i="4"/>
  <c r="AJ118" i="4"/>
  <c r="AI118" i="4"/>
  <c r="AH118" i="4"/>
  <c r="AG118" i="4"/>
  <c r="AF118" i="4"/>
  <c r="AE118" i="4"/>
  <c r="AB118" i="4"/>
  <c r="AC118" i="4"/>
  <c r="AD118" i="4"/>
  <c r="AA118" i="4"/>
  <c r="Z118" i="4"/>
  <c r="Y118" i="4"/>
  <c r="X118" i="4"/>
  <c r="W118" i="4"/>
  <c r="V118" i="4"/>
  <c r="U118" i="4"/>
  <c r="AL117" i="4"/>
  <c r="AK117" i="4"/>
  <c r="AJ117" i="4"/>
  <c r="AI117" i="4"/>
  <c r="AH117" i="4"/>
  <c r="AG117" i="4"/>
  <c r="AF117" i="4"/>
  <c r="AE117" i="4"/>
  <c r="AB117" i="4"/>
  <c r="AC117" i="4"/>
  <c r="AD117" i="4"/>
  <c r="AA117" i="4"/>
  <c r="Z117" i="4"/>
  <c r="Y117" i="4"/>
  <c r="X117" i="4"/>
  <c r="W117" i="4"/>
  <c r="V117" i="4"/>
  <c r="U117" i="4"/>
  <c r="AL116" i="4"/>
  <c r="AK116" i="4"/>
  <c r="AJ116" i="4"/>
  <c r="AI116" i="4"/>
  <c r="AH116" i="4"/>
  <c r="AG116" i="4"/>
  <c r="AF116" i="4"/>
  <c r="AE116" i="4"/>
  <c r="AB116" i="4"/>
  <c r="AC116" i="4"/>
  <c r="AD116" i="4"/>
  <c r="AA116" i="4"/>
  <c r="Z116" i="4"/>
  <c r="Y116" i="4"/>
  <c r="X116" i="4"/>
  <c r="W116" i="4"/>
  <c r="V116" i="4"/>
  <c r="U116" i="4"/>
  <c r="AL115" i="4"/>
  <c r="AK115" i="4"/>
  <c r="AJ115" i="4"/>
  <c r="AI115" i="4"/>
  <c r="AH115" i="4"/>
  <c r="AG115" i="4"/>
  <c r="AF115" i="4"/>
  <c r="AE115" i="4"/>
  <c r="AB115" i="4"/>
  <c r="AC115" i="4"/>
  <c r="AD115" i="4"/>
  <c r="AA115" i="4"/>
  <c r="Z115" i="4"/>
  <c r="Y115" i="4"/>
  <c r="X115" i="4"/>
  <c r="W115" i="4"/>
  <c r="V115" i="4"/>
  <c r="U115" i="4"/>
  <c r="AL114" i="4"/>
  <c r="AK114" i="4"/>
  <c r="AJ114" i="4"/>
  <c r="AI114" i="4"/>
  <c r="AH114" i="4"/>
  <c r="AG114" i="4"/>
  <c r="AF114" i="4"/>
  <c r="AE114" i="4"/>
  <c r="AB114" i="4"/>
  <c r="AC114" i="4"/>
  <c r="AD114" i="4"/>
  <c r="AA114" i="4"/>
  <c r="Z114" i="4"/>
  <c r="Y114" i="4"/>
  <c r="X114" i="4"/>
  <c r="W114" i="4"/>
  <c r="V114" i="4"/>
  <c r="U114" i="4"/>
  <c r="AL113" i="4"/>
  <c r="AK113" i="4"/>
  <c r="AJ113" i="4"/>
  <c r="AI113" i="4"/>
  <c r="AH113" i="4"/>
  <c r="AG113" i="4"/>
  <c r="AF113" i="4"/>
  <c r="AE113" i="4"/>
  <c r="AB113" i="4"/>
  <c r="AC113" i="4"/>
  <c r="AD113" i="4"/>
  <c r="AA113" i="4"/>
  <c r="Z113" i="4"/>
  <c r="Y113" i="4"/>
  <c r="X113" i="4"/>
  <c r="W113" i="4"/>
  <c r="V113" i="4"/>
  <c r="U113" i="4"/>
  <c r="AL112" i="4"/>
  <c r="AK112" i="4"/>
  <c r="AJ112" i="4"/>
  <c r="AI112" i="4"/>
  <c r="AH112" i="4"/>
  <c r="AG112" i="4"/>
  <c r="AF112" i="4"/>
  <c r="AE112" i="4"/>
  <c r="AB112" i="4"/>
  <c r="AC112" i="4"/>
  <c r="AD112" i="4"/>
  <c r="AA112" i="4"/>
  <c r="Z112" i="4"/>
  <c r="Y112" i="4"/>
  <c r="X112" i="4"/>
  <c r="W112" i="4"/>
  <c r="V112" i="4"/>
  <c r="U112" i="4"/>
  <c r="J112" i="4"/>
  <c r="AL111" i="4"/>
  <c r="AK111" i="4"/>
  <c r="AJ111" i="4"/>
  <c r="AI111" i="4"/>
  <c r="AH111" i="4"/>
  <c r="AG111" i="4"/>
  <c r="AF111" i="4"/>
  <c r="AE111" i="4"/>
  <c r="AB111" i="4"/>
  <c r="AC111" i="4"/>
  <c r="AD111" i="4"/>
  <c r="AA111" i="4"/>
  <c r="Z111" i="4"/>
  <c r="Y111" i="4"/>
  <c r="X111" i="4"/>
  <c r="W111" i="4"/>
  <c r="V111" i="4"/>
  <c r="U111" i="4"/>
  <c r="J111" i="4"/>
  <c r="AL110" i="4"/>
  <c r="AK110" i="4"/>
  <c r="AJ110" i="4"/>
  <c r="AI110" i="4"/>
  <c r="AH110" i="4"/>
  <c r="AG110" i="4"/>
  <c r="AF110" i="4"/>
  <c r="AE110" i="4"/>
  <c r="AB110" i="4"/>
  <c r="AC110" i="4"/>
  <c r="AD110" i="4"/>
  <c r="AA110" i="4"/>
  <c r="Z110" i="4"/>
  <c r="Y110" i="4"/>
  <c r="X110" i="4"/>
  <c r="W110" i="4"/>
  <c r="V110" i="4"/>
  <c r="U110" i="4"/>
  <c r="J110" i="4"/>
  <c r="AL109" i="4"/>
  <c r="AK109" i="4"/>
  <c r="AJ109" i="4"/>
  <c r="AI109" i="4"/>
  <c r="AH109" i="4"/>
  <c r="AG109" i="4"/>
  <c r="AF109" i="4"/>
  <c r="AE109" i="4"/>
  <c r="AB109" i="4"/>
  <c r="AC109" i="4"/>
  <c r="AD109" i="4"/>
  <c r="AA109" i="4"/>
  <c r="Z109" i="4"/>
  <c r="Y109" i="4"/>
  <c r="X109" i="4"/>
  <c r="W109" i="4"/>
  <c r="V109" i="4"/>
  <c r="U109" i="4"/>
  <c r="J109" i="4"/>
  <c r="AL108" i="4"/>
  <c r="AK108" i="4"/>
  <c r="AJ108" i="4"/>
  <c r="AI108" i="4"/>
  <c r="AH108" i="4"/>
  <c r="AG108" i="4"/>
  <c r="AF108" i="4"/>
  <c r="AE108" i="4"/>
  <c r="AB108" i="4"/>
  <c r="AC108" i="4"/>
  <c r="AD108" i="4"/>
  <c r="AA108" i="4"/>
  <c r="Z108" i="4"/>
  <c r="Y108" i="4"/>
  <c r="X108" i="4"/>
  <c r="W108" i="4"/>
  <c r="V108" i="4"/>
  <c r="U108" i="4"/>
  <c r="J108" i="4"/>
  <c r="AL107" i="4"/>
  <c r="AK107" i="4"/>
  <c r="AJ107" i="4"/>
  <c r="AI107" i="4"/>
  <c r="AH107" i="4"/>
  <c r="AG107" i="4"/>
  <c r="AF107" i="4"/>
  <c r="AE107" i="4"/>
  <c r="AB107" i="4"/>
  <c r="AC107" i="4"/>
  <c r="AD107" i="4"/>
  <c r="AA107" i="4"/>
  <c r="Z107" i="4"/>
  <c r="Y107" i="4"/>
  <c r="X107" i="4"/>
  <c r="W107" i="4"/>
  <c r="V107" i="4"/>
  <c r="U107" i="4"/>
  <c r="J107" i="4"/>
  <c r="AL106" i="4"/>
  <c r="AK106" i="4"/>
  <c r="AJ106" i="4"/>
  <c r="AI106" i="4"/>
  <c r="AH106" i="4"/>
  <c r="AG106" i="4"/>
  <c r="AF106" i="4"/>
  <c r="AE106" i="4"/>
  <c r="AB106" i="4"/>
  <c r="AC106" i="4"/>
  <c r="AD106" i="4"/>
  <c r="AA106" i="4"/>
  <c r="Z106" i="4"/>
  <c r="Y106" i="4"/>
  <c r="X106" i="4"/>
  <c r="W106" i="4"/>
  <c r="V106" i="4"/>
  <c r="U106" i="4"/>
  <c r="J106" i="4"/>
  <c r="AL105" i="4"/>
  <c r="AK105" i="4"/>
  <c r="AJ105" i="4"/>
  <c r="AI105" i="4"/>
  <c r="AH105" i="4"/>
  <c r="AG105" i="4"/>
  <c r="AF105" i="4"/>
  <c r="AE105" i="4"/>
  <c r="AB105" i="4"/>
  <c r="AC105" i="4"/>
  <c r="AD105" i="4"/>
  <c r="AA105" i="4"/>
  <c r="Z105" i="4"/>
  <c r="Y105" i="4"/>
  <c r="X105" i="4"/>
  <c r="W105" i="4"/>
  <c r="V105" i="4"/>
  <c r="U105" i="4"/>
  <c r="J105" i="4"/>
  <c r="AL104" i="4"/>
  <c r="AK104" i="4"/>
  <c r="AJ104" i="4"/>
  <c r="AI104" i="4"/>
  <c r="AH104" i="4"/>
  <c r="AG104" i="4"/>
  <c r="AF104" i="4"/>
  <c r="AE104" i="4"/>
  <c r="AB104" i="4"/>
  <c r="AC104" i="4"/>
  <c r="AD104" i="4"/>
  <c r="AA104" i="4"/>
  <c r="Z104" i="4"/>
  <c r="Y104" i="4"/>
  <c r="X104" i="4"/>
  <c r="W104" i="4"/>
  <c r="V104" i="4"/>
  <c r="U104" i="4"/>
  <c r="J104" i="4"/>
  <c r="AL103" i="4"/>
  <c r="AK103" i="4"/>
  <c r="AJ103" i="4"/>
  <c r="AI103" i="4"/>
  <c r="AH103" i="4"/>
  <c r="AG103" i="4"/>
  <c r="AF103" i="4"/>
  <c r="AE103" i="4"/>
  <c r="AB103" i="4"/>
  <c r="AC103" i="4"/>
  <c r="AD103" i="4"/>
  <c r="AA103" i="4"/>
  <c r="Z103" i="4"/>
  <c r="Y103" i="4"/>
  <c r="X103" i="4"/>
  <c r="W103" i="4"/>
  <c r="V103" i="4"/>
  <c r="U103" i="4"/>
  <c r="J103" i="4"/>
  <c r="AL102" i="4"/>
  <c r="AK102" i="4"/>
  <c r="AJ102" i="4"/>
  <c r="AI102" i="4"/>
  <c r="AH102" i="4"/>
  <c r="AG102" i="4"/>
  <c r="AF102" i="4"/>
  <c r="AE102" i="4"/>
  <c r="AB102" i="4"/>
  <c r="AC102" i="4"/>
  <c r="AD102" i="4"/>
  <c r="AA102" i="4"/>
  <c r="Z102" i="4"/>
  <c r="Y102" i="4"/>
  <c r="X102" i="4"/>
  <c r="W102" i="4"/>
  <c r="V102" i="4"/>
  <c r="U102" i="4"/>
  <c r="AL101" i="4"/>
  <c r="AK101" i="4"/>
  <c r="AJ101" i="4"/>
  <c r="AI101" i="4"/>
  <c r="AH101" i="4"/>
  <c r="AG101" i="4"/>
  <c r="AF101" i="4"/>
  <c r="AE101" i="4"/>
  <c r="AB101" i="4"/>
  <c r="AC101" i="4"/>
  <c r="AD101" i="4"/>
  <c r="AA101" i="4"/>
  <c r="Z101" i="4"/>
  <c r="Y101" i="4"/>
  <c r="X101" i="4"/>
  <c r="W101" i="4"/>
  <c r="V101" i="4"/>
  <c r="U101" i="4"/>
  <c r="AL100" i="4"/>
  <c r="AK100" i="4"/>
  <c r="AJ100" i="4"/>
  <c r="AI100" i="4"/>
  <c r="AH100" i="4"/>
  <c r="AG100" i="4"/>
  <c r="AF100" i="4"/>
  <c r="AE100" i="4"/>
  <c r="AB100" i="4"/>
  <c r="AC100" i="4"/>
  <c r="AD100" i="4"/>
  <c r="AA100" i="4"/>
  <c r="Z100" i="4"/>
  <c r="Y100" i="4"/>
  <c r="X100" i="4"/>
  <c r="W100" i="4"/>
  <c r="V100" i="4"/>
  <c r="U100" i="4"/>
  <c r="AL99" i="4"/>
  <c r="AK99" i="4"/>
  <c r="AJ99" i="4"/>
  <c r="AI99" i="4"/>
  <c r="AH99" i="4"/>
  <c r="AG99" i="4"/>
  <c r="AF99" i="4"/>
  <c r="AE99" i="4"/>
  <c r="AB99" i="4"/>
  <c r="AC99" i="4"/>
  <c r="AD99" i="4"/>
  <c r="AA99" i="4"/>
  <c r="Z99" i="4"/>
  <c r="Y99" i="4"/>
  <c r="X99" i="4"/>
  <c r="W99" i="4"/>
  <c r="V99" i="4"/>
  <c r="U99" i="4"/>
  <c r="AL98" i="4"/>
  <c r="AK98" i="4"/>
  <c r="AJ98" i="4"/>
  <c r="AI98" i="4"/>
  <c r="AH98" i="4"/>
  <c r="AG98" i="4"/>
  <c r="AF98" i="4"/>
  <c r="AE98" i="4"/>
  <c r="AB98" i="4"/>
  <c r="AC98" i="4"/>
  <c r="AD98" i="4"/>
  <c r="AA98" i="4"/>
  <c r="Z98" i="4"/>
  <c r="Y98" i="4"/>
  <c r="X98" i="4"/>
  <c r="W98" i="4"/>
  <c r="V98" i="4"/>
  <c r="U98" i="4"/>
  <c r="AL97" i="4"/>
  <c r="AK97" i="4"/>
  <c r="AJ97" i="4"/>
  <c r="AI97" i="4"/>
  <c r="AH97" i="4"/>
  <c r="AG97" i="4"/>
  <c r="AF97" i="4"/>
  <c r="AE97" i="4"/>
  <c r="AB97" i="4"/>
  <c r="AC97" i="4"/>
  <c r="AD97" i="4"/>
  <c r="AA97" i="4"/>
  <c r="Z97" i="4"/>
  <c r="Y97" i="4"/>
  <c r="X97" i="4"/>
  <c r="W97" i="4"/>
  <c r="V97" i="4"/>
  <c r="U97" i="4"/>
  <c r="AL96" i="4"/>
  <c r="AK96" i="4"/>
  <c r="AJ96" i="4"/>
  <c r="AI96" i="4"/>
  <c r="AH96" i="4"/>
  <c r="AG96" i="4"/>
  <c r="AF96" i="4"/>
  <c r="AE96" i="4"/>
  <c r="AB96" i="4"/>
  <c r="AC96" i="4"/>
  <c r="AD96" i="4"/>
  <c r="AA96" i="4"/>
  <c r="Z96" i="4"/>
  <c r="Y96" i="4"/>
  <c r="X96" i="4"/>
  <c r="W96" i="4"/>
  <c r="V96" i="4"/>
  <c r="U96" i="4"/>
  <c r="AL95" i="4"/>
  <c r="AK95" i="4"/>
  <c r="AJ95" i="4"/>
  <c r="AI95" i="4"/>
  <c r="AH95" i="4"/>
  <c r="AG95" i="4"/>
  <c r="AF95" i="4"/>
  <c r="AE95" i="4"/>
  <c r="AB95" i="4"/>
  <c r="AC95" i="4"/>
  <c r="AD95" i="4"/>
  <c r="AA95" i="4"/>
  <c r="Z95" i="4"/>
  <c r="Y95" i="4"/>
  <c r="X95" i="4"/>
  <c r="W95" i="4"/>
  <c r="V95" i="4"/>
  <c r="U95" i="4"/>
  <c r="AL94" i="4"/>
  <c r="AK94" i="4"/>
  <c r="AJ94" i="4"/>
  <c r="AI94" i="4"/>
  <c r="AH94" i="4"/>
  <c r="AG94" i="4"/>
  <c r="AF94" i="4"/>
  <c r="AE94" i="4"/>
  <c r="AB94" i="4"/>
  <c r="AC94" i="4"/>
  <c r="AD94" i="4"/>
  <c r="AA94" i="4"/>
  <c r="Z94" i="4"/>
  <c r="Y94" i="4"/>
  <c r="X94" i="4"/>
  <c r="W94" i="4"/>
  <c r="V94" i="4"/>
  <c r="U94" i="4"/>
  <c r="AL93" i="4"/>
  <c r="AK93" i="4"/>
  <c r="AJ93" i="4"/>
  <c r="AI93" i="4"/>
  <c r="AH93" i="4"/>
  <c r="AG93" i="4"/>
  <c r="AF93" i="4"/>
  <c r="AE93" i="4"/>
  <c r="AB93" i="4"/>
  <c r="AC93" i="4"/>
  <c r="AD93" i="4"/>
  <c r="AA93" i="4"/>
  <c r="Z93" i="4"/>
  <c r="Y93" i="4"/>
  <c r="X93" i="4"/>
  <c r="W93" i="4"/>
  <c r="V93" i="4"/>
  <c r="U93" i="4"/>
  <c r="AL92" i="4"/>
  <c r="AK92" i="4"/>
  <c r="AJ92" i="4"/>
  <c r="AI92" i="4"/>
  <c r="AH92" i="4"/>
  <c r="AG92" i="4"/>
  <c r="AF92" i="4"/>
  <c r="AE92" i="4"/>
  <c r="AB92" i="4"/>
  <c r="AC92" i="4"/>
  <c r="AD92" i="4"/>
  <c r="AA92" i="4"/>
  <c r="Z92" i="4"/>
  <c r="Y92" i="4"/>
  <c r="X92" i="4"/>
  <c r="W92" i="4"/>
  <c r="V92" i="4"/>
  <c r="U92" i="4"/>
  <c r="J92" i="4"/>
  <c r="AL91" i="4"/>
  <c r="AK91" i="4"/>
  <c r="AJ91" i="4"/>
  <c r="AI91" i="4"/>
  <c r="AH91" i="4"/>
  <c r="AG91" i="4"/>
  <c r="AF91" i="4"/>
  <c r="AE91" i="4"/>
  <c r="AB91" i="4"/>
  <c r="AC91" i="4"/>
  <c r="AD91" i="4"/>
  <c r="AA91" i="4"/>
  <c r="Z91" i="4"/>
  <c r="Y91" i="4"/>
  <c r="X91" i="4"/>
  <c r="W91" i="4"/>
  <c r="V91" i="4"/>
  <c r="U91" i="4"/>
  <c r="J91" i="4"/>
  <c r="AL90" i="4"/>
  <c r="AK90" i="4"/>
  <c r="AJ90" i="4"/>
  <c r="AI90" i="4"/>
  <c r="AH90" i="4"/>
  <c r="AG90" i="4"/>
  <c r="AF90" i="4"/>
  <c r="AE90" i="4"/>
  <c r="AB90" i="4"/>
  <c r="AC90" i="4"/>
  <c r="AD90" i="4"/>
  <c r="AA90" i="4"/>
  <c r="Z90" i="4"/>
  <c r="Y90" i="4"/>
  <c r="X90" i="4"/>
  <c r="W90" i="4"/>
  <c r="V90" i="4"/>
  <c r="U90" i="4"/>
  <c r="J90" i="4"/>
  <c r="AL89" i="4"/>
  <c r="AK89" i="4"/>
  <c r="AJ89" i="4"/>
  <c r="AI89" i="4"/>
  <c r="AH89" i="4"/>
  <c r="AG89" i="4"/>
  <c r="AF89" i="4"/>
  <c r="AE89" i="4"/>
  <c r="AB89" i="4"/>
  <c r="AC89" i="4"/>
  <c r="AD89" i="4"/>
  <c r="AA89" i="4"/>
  <c r="Z89" i="4"/>
  <c r="Y89" i="4"/>
  <c r="X89" i="4"/>
  <c r="W89" i="4"/>
  <c r="V89" i="4"/>
  <c r="U89" i="4"/>
  <c r="J89" i="4"/>
  <c r="AL88" i="4"/>
  <c r="AK88" i="4"/>
  <c r="AJ88" i="4"/>
  <c r="AI88" i="4"/>
  <c r="AH88" i="4"/>
  <c r="AG88" i="4"/>
  <c r="AF88" i="4"/>
  <c r="AE88" i="4"/>
  <c r="AB88" i="4"/>
  <c r="AC88" i="4"/>
  <c r="AD88" i="4"/>
  <c r="AA88" i="4"/>
  <c r="Z88" i="4"/>
  <c r="Y88" i="4"/>
  <c r="X88" i="4"/>
  <c r="W88" i="4"/>
  <c r="V88" i="4"/>
  <c r="U88" i="4"/>
  <c r="J88" i="4"/>
  <c r="AL87" i="4"/>
  <c r="AK87" i="4"/>
  <c r="AJ87" i="4"/>
  <c r="AI87" i="4"/>
  <c r="AH87" i="4"/>
  <c r="AG87" i="4"/>
  <c r="AF87" i="4"/>
  <c r="AE87" i="4"/>
  <c r="AB87" i="4"/>
  <c r="AC87" i="4"/>
  <c r="AD87" i="4"/>
  <c r="AA87" i="4"/>
  <c r="Z87" i="4"/>
  <c r="Y87" i="4"/>
  <c r="X87" i="4"/>
  <c r="W87" i="4"/>
  <c r="V87" i="4"/>
  <c r="U87" i="4"/>
  <c r="AL86" i="4"/>
  <c r="AK86" i="4"/>
  <c r="AJ86" i="4"/>
  <c r="AI86" i="4"/>
  <c r="AH86" i="4"/>
  <c r="AG86" i="4"/>
  <c r="AF86" i="4"/>
  <c r="AE86" i="4"/>
  <c r="AB86" i="4"/>
  <c r="AC86" i="4"/>
  <c r="AD86" i="4"/>
  <c r="AA86" i="4"/>
  <c r="Z86" i="4"/>
  <c r="Y86" i="4"/>
  <c r="X86" i="4"/>
  <c r="W86" i="4"/>
  <c r="V86" i="4"/>
  <c r="U86" i="4"/>
  <c r="AL85" i="4"/>
  <c r="AK85" i="4"/>
  <c r="AJ85" i="4"/>
  <c r="AI85" i="4"/>
  <c r="AH85" i="4"/>
  <c r="AG85" i="4"/>
  <c r="AF85" i="4"/>
  <c r="AE85" i="4"/>
  <c r="AB85" i="4"/>
  <c r="AC85" i="4"/>
  <c r="AD85" i="4"/>
  <c r="AA85" i="4"/>
  <c r="Z85" i="4"/>
  <c r="Y85" i="4"/>
  <c r="X85" i="4"/>
  <c r="W85" i="4"/>
  <c r="V85" i="4"/>
  <c r="U85" i="4"/>
  <c r="AL84" i="4"/>
  <c r="AK84" i="4"/>
  <c r="AJ84" i="4"/>
  <c r="AI84" i="4"/>
  <c r="AH84" i="4"/>
  <c r="AG84" i="4"/>
  <c r="AF84" i="4"/>
  <c r="AE84" i="4"/>
  <c r="AB84" i="4"/>
  <c r="AC84" i="4"/>
  <c r="AD84" i="4"/>
  <c r="AA84" i="4"/>
  <c r="Z84" i="4"/>
  <c r="Y84" i="4"/>
  <c r="X84" i="4"/>
  <c r="W84" i="4"/>
  <c r="V84" i="4"/>
  <c r="U84" i="4"/>
  <c r="AL83" i="4"/>
  <c r="AK83" i="4"/>
  <c r="AJ83" i="4"/>
  <c r="AI83" i="4"/>
  <c r="AH83" i="4"/>
  <c r="AG83" i="4"/>
  <c r="AF83" i="4"/>
  <c r="AE83" i="4"/>
  <c r="AB83" i="4"/>
  <c r="AC83" i="4"/>
  <c r="AD83" i="4"/>
  <c r="AA83" i="4"/>
  <c r="Z83" i="4"/>
  <c r="Y83" i="4"/>
  <c r="X83" i="4"/>
  <c r="W83" i="4"/>
  <c r="V83" i="4"/>
  <c r="U83" i="4"/>
  <c r="AL82" i="4"/>
  <c r="AK82" i="4"/>
  <c r="AJ82" i="4"/>
  <c r="AI82" i="4"/>
  <c r="AH82" i="4"/>
  <c r="AG82" i="4"/>
  <c r="AF82" i="4"/>
  <c r="AE82" i="4"/>
  <c r="AB82" i="4"/>
  <c r="AC82" i="4"/>
  <c r="AD82" i="4"/>
  <c r="AA82" i="4"/>
  <c r="Z82" i="4"/>
  <c r="Y82" i="4"/>
  <c r="X82" i="4"/>
  <c r="W82" i="4"/>
  <c r="V82" i="4"/>
  <c r="U82" i="4"/>
  <c r="J82" i="4"/>
  <c r="AL81" i="4"/>
  <c r="AK81" i="4"/>
  <c r="AJ81" i="4"/>
  <c r="AI81" i="4"/>
  <c r="AH81" i="4"/>
  <c r="AG81" i="4"/>
  <c r="AF81" i="4"/>
  <c r="AE81" i="4"/>
  <c r="AB81" i="4"/>
  <c r="AC81" i="4"/>
  <c r="AD81" i="4"/>
  <c r="AA81" i="4"/>
  <c r="Z81" i="4"/>
  <c r="Y81" i="4"/>
  <c r="X81" i="4"/>
  <c r="W81" i="4"/>
  <c r="V81" i="4"/>
  <c r="U81" i="4"/>
  <c r="J81" i="4"/>
  <c r="AL80" i="4"/>
  <c r="AK80" i="4"/>
  <c r="AJ80" i="4"/>
  <c r="AI80" i="4"/>
  <c r="AH80" i="4"/>
  <c r="AG80" i="4"/>
  <c r="AF80" i="4"/>
  <c r="AE80" i="4"/>
  <c r="AB80" i="4"/>
  <c r="AC80" i="4"/>
  <c r="AD80" i="4"/>
  <c r="AA80" i="4"/>
  <c r="Z80" i="4"/>
  <c r="Y80" i="4"/>
  <c r="X80" i="4"/>
  <c r="W80" i="4"/>
  <c r="V80" i="4"/>
  <c r="U80" i="4"/>
  <c r="J80" i="4"/>
  <c r="AL79" i="4"/>
  <c r="AK79" i="4"/>
  <c r="AJ79" i="4"/>
  <c r="AI79" i="4"/>
  <c r="AH79" i="4"/>
  <c r="AG79" i="4"/>
  <c r="AF79" i="4"/>
  <c r="AE79" i="4"/>
  <c r="AB79" i="4"/>
  <c r="AC79" i="4"/>
  <c r="AD79" i="4"/>
  <c r="AA79" i="4"/>
  <c r="Z79" i="4"/>
  <c r="Y79" i="4"/>
  <c r="X79" i="4"/>
  <c r="W79" i="4"/>
  <c r="V79" i="4"/>
  <c r="U79" i="4"/>
  <c r="J79" i="4"/>
  <c r="AL78" i="4"/>
  <c r="AK78" i="4"/>
  <c r="AJ78" i="4"/>
  <c r="AI78" i="4"/>
  <c r="AH78" i="4"/>
  <c r="AG78" i="4"/>
  <c r="AF78" i="4"/>
  <c r="AE78" i="4"/>
  <c r="AB78" i="4"/>
  <c r="AC78" i="4"/>
  <c r="AD78" i="4"/>
  <c r="AA78" i="4"/>
  <c r="Z78" i="4"/>
  <c r="Y78" i="4"/>
  <c r="X78" i="4"/>
  <c r="W78" i="4"/>
  <c r="V78" i="4"/>
  <c r="U78" i="4"/>
  <c r="J78" i="4"/>
  <c r="AL77" i="4"/>
  <c r="AK77" i="4"/>
  <c r="AJ77" i="4"/>
  <c r="AI77" i="4"/>
  <c r="AH77" i="4"/>
  <c r="AG77" i="4"/>
  <c r="AF77" i="4"/>
  <c r="AE77" i="4"/>
  <c r="AB77" i="4"/>
  <c r="AC77" i="4"/>
  <c r="AD77" i="4"/>
  <c r="AA77" i="4"/>
  <c r="Z77" i="4"/>
  <c r="Y77" i="4"/>
  <c r="X77" i="4"/>
  <c r="W77" i="4"/>
  <c r="V77" i="4"/>
  <c r="U77" i="4"/>
  <c r="AL76" i="4"/>
  <c r="AK76" i="4"/>
  <c r="AJ76" i="4"/>
  <c r="AI76" i="4"/>
  <c r="AH76" i="4"/>
  <c r="AG76" i="4"/>
  <c r="AF76" i="4"/>
  <c r="AE76" i="4"/>
  <c r="AB76" i="4"/>
  <c r="AC76" i="4"/>
  <c r="AD76" i="4"/>
  <c r="AA76" i="4"/>
  <c r="Z76" i="4"/>
  <c r="Y76" i="4"/>
  <c r="X76" i="4"/>
  <c r="W76" i="4"/>
  <c r="V76" i="4"/>
  <c r="U76" i="4"/>
  <c r="AL75" i="4"/>
  <c r="AK75" i="4"/>
  <c r="AJ75" i="4"/>
  <c r="AI75" i="4"/>
  <c r="AH75" i="4"/>
  <c r="AG75" i="4"/>
  <c r="AF75" i="4"/>
  <c r="AE75" i="4"/>
  <c r="AB75" i="4"/>
  <c r="AC75" i="4"/>
  <c r="AD75" i="4"/>
  <c r="AA75" i="4"/>
  <c r="Z75" i="4"/>
  <c r="Y75" i="4"/>
  <c r="X75" i="4"/>
  <c r="W75" i="4"/>
  <c r="V75" i="4"/>
  <c r="U75" i="4"/>
  <c r="AL74" i="4"/>
  <c r="AK74" i="4"/>
  <c r="AJ74" i="4"/>
  <c r="AI74" i="4"/>
  <c r="AH74" i="4"/>
  <c r="AG74" i="4"/>
  <c r="AF74" i="4"/>
  <c r="AE74" i="4"/>
  <c r="AB74" i="4"/>
  <c r="AC74" i="4"/>
  <c r="AD74" i="4"/>
  <c r="AA74" i="4"/>
  <c r="Z74" i="4"/>
  <c r="Y74" i="4"/>
  <c r="X74" i="4"/>
  <c r="W74" i="4"/>
  <c r="V74" i="4"/>
  <c r="U74" i="4"/>
  <c r="AL73" i="4"/>
  <c r="AK73" i="4"/>
  <c r="AJ73" i="4"/>
  <c r="AI73" i="4"/>
  <c r="AH73" i="4"/>
  <c r="AG73" i="4"/>
  <c r="AF73" i="4"/>
  <c r="AE73" i="4"/>
  <c r="AB73" i="4"/>
  <c r="AC73" i="4"/>
  <c r="AD73" i="4"/>
  <c r="AA73" i="4"/>
  <c r="Z73" i="4"/>
  <c r="Y73" i="4"/>
  <c r="X73" i="4"/>
  <c r="W73" i="4"/>
  <c r="V73" i="4"/>
  <c r="U73" i="4"/>
  <c r="AL72" i="4"/>
  <c r="AK72" i="4"/>
  <c r="AJ72" i="4"/>
  <c r="AI72" i="4"/>
  <c r="AH72" i="4"/>
  <c r="AG72" i="4"/>
  <c r="AF72" i="4"/>
  <c r="AE72" i="4"/>
  <c r="AB72" i="4"/>
  <c r="AC72" i="4"/>
  <c r="AD72" i="4"/>
  <c r="AA72" i="4"/>
  <c r="Z72" i="4"/>
  <c r="Y72" i="4"/>
  <c r="X72" i="4"/>
  <c r="W72" i="4"/>
  <c r="V72" i="4"/>
  <c r="U72" i="4"/>
  <c r="AL71" i="4"/>
  <c r="AK71" i="4"/>
  <c r="AJ71" i="4"/>
  <c r="AI71" i="4"/>
  <c r="AH71" i="4"/>
  <c r="AG71" i="4"/>
  <c r="AF71" i="4"/>
  <c r="AE71" i="4"/>
  <c r="AB71" i="4"/>
  <c r="AC71" i="4"/>
  <c r="AD71" i="4"/>
  <c r="AA71" i="4"/>
  <c r="Z71" i="4"/>
  <c r="Y71" i="4"/>
  <c r="X71" i="4"/>
  <c r="W71" i="4"/>
  <c r="V71" i="4"/>
  <c r="U71" i="4"/>
  <c r="AL70" i="4"/>
  <c r="AK70" i="4"/>
  <c r="AJ70" i="4"/>
  <c r="AI70" i="4"/>
  <c r="AH70" i="4"/>
  <c r="AG70" i="4"/>
  <c r="AF70" i="4"/>
  <c r="AE70" i="4"/>
  <c r="AB70" i="4"/>
  <c r="AC70" i="4"/>
  <c r="AD70" i="4"/>
  <c r="AA70" i="4"/>
  <c r="Z70" i="4"/>
  <c r="Y70" i="4"/>
  <c r="X70" i="4"/>
  <c r="W70" i="4"/>
  <c r="V70" i="4"/>
  <c r="U70" i="4"/>
  <c r="AL69" i="4"/>
  <c r="AK69" i="4"/>
  <c r="AJ69" i="4"/>
  <c r="AI69" i="4"/>
  <c r="AH69" i="4"/>
  <c r="AG69" i="4"/>
  <c r="AF69" i="4"/>
  <c r="AE69" i="4"/>
  <c r="AB69" i="4"/>
  <c r="AC69" i="4"/>
  <c r="AD69" i="4"/>
  <c r="AA69" i="4"/>
  <c r="Z69" i="4"/>
  <c r="Y69" i="4"/>
  <c r="X69" i="4"/>
  <c r="W69" i="4"/>
  <c r="V69" i="4"/>
  <c r="U69" i="4"/>
  <c r="AL68" i="4"/>
  <c r="AK68" i="4"/>
  <c r="AJ68" i="4"/>
  <c r="AI68" i="4"/>
  <c r="AH68" i="4"/>
  <c r="AG68" i="4"/>
  <c r="AF68" i="4"/>
  <c r="AE68" i="4"/>
  <c r="AB68" i="4"/>
  <c r="AC68" i="4"/>
  <c r="AD68" i="4"/>
  <c r="AA68" i="4"/>
  <c r="Z68" i="4"/>
  <c r="Y68" i="4"/>
  <c r="X68" i="4"/>
  <c r="W68" i="4"/>
  <c r="V68" i="4"/>
  <c r="U68" i="4"/>
  <c r="AL67" i="4"/>
  <c r="AK67" i="4"/>
  <c r="AJ67" i="4"/>
  <c r="AI67" i="4"/>
  <c r="AH67" i="4"/>
  <c r="AG67" i="4"/>
  <c r="AF67" i="4"/>
  <c r="AE67" i="4"/>
  <c r="AB67" i="4"/>
  <c r="AC67" i="4"/>
  <c r="AD67" i="4"/>
  <c r="AA67" i="4"/>
  <c r="Z67" i="4"/>
  <c r="Y67" i="4"/>
  <c r="X67" i="4"/>
  <c r="W67" i="4"/>
  <c r="V67" i="4"/>
  <c r="U67" i="4"/>
  <c r="J67" i="4"/>
  <c r="AL66" i="4"/>
  <c r="AK66" i="4"/>
  <c r="AJ66" i="4"/>
  <c r="AI66" i="4"/>
  <c r="AH66" i="4"/>
  <c r="AG66" i="4"/>
  <c r="AF66" i="4"/>
  <c r="AE66" i="4"/>
  <c r="AB66" i="4"/>
  <c r="AC66" i="4"/>
  <c r="AD66" i="4"/>
  <c r="AA66" i="4"/>
  <c r="Z66" i="4"/>
  <c r="Y66" i="4"/>
  <c r="X66" i="4"/>
  <c r="W66" i="4"/>
  <c r="V66" i="4"/>
  <c r="U66" i="4"/>
  <c r="J66" i="4"/>
  <c r="AL65" i="4"/>
  <c r="AK65" i="4"/>
  <c r="AJ65" i="4"/>
  <c r="AI65" i="4"/>
  <c r="AH65" i="4"/>
  <c r="AG65" i="4"/>
  <c r="AF65" i="4"/>
  <c r="AE65" i="4"/>
  <c r="AB65" i="4"/>
  <c r="AC65" i="4"/>
  <c r="AD65" i="4"/>
  <c r="AA65" i="4"/>
  <c r="Z65" i="4"/>
  <c r="Y65" i="4"/>
  <c r="X65" i="4"/>
  <c r="W65" i="4"/>
  <c r="V65" i="4"/>
  <c r="U65" i="4"/>
  <c r="J65" i="4"/>
  <c r="AL64" i="4"/>
  <c r="AK64" i="4"/>
  <c r="AJ64" i="4"/>
  <c r="AI64" i="4"/>
  <c r="AH64" i="4"/>
  <c r="AG64" i="4"/>
  <c r="AF64" i="4"/>
  <c r="AE64" i="4"/>
  <c r="AB64" i="4"/>
  <c r="AC64" i="4"/>
  <c r="AD64" i="4"/>
  <c r="AA64" i="4"/>
  <c r="Z64" i="4"/>
  <c r="Y64" i="4"/>
  <c r="X64" i="4"/>
  <c r="W64" i="4"/>
  <c r="V64" i="4"/>
  <c r="U64" i="4"/>
  <c r="J64" i="4"/>
  <c r="AL63" i="4"/>
  <c r="AK63" i="4"/>
  <c r="AJ63" i="4"/>
  <c r="AI63" i="4"/>
  <c r="AH63" i="4"/>
  <c r="AG63" i="4"/>
  <c r="AF63" i="4"/>
  <c r="AE63" i="4"/>
  <c r="AB63" i="4"/>
  <c r="AC63" i="4"/>
  <c r="AD63" i="4"/>
  <c r="AA63" i="4"/>
  <c r="Z63" i="4"/>
  <c r="Y63" i="4"/>
  <c r="X63" i="4"/>
  <c r="W63" i="4"/>
  <c r="V63" i="4"/>
  <c r="U63" i="4"/>
  <c r="J63" i="4"/>
  <c r="AL62" i="4"/>
  <c r="AK62" i="4"/>
  <c r="AJ62" i="4"/>
  <c r="AI62" i="4"/>
  <c r="AH62" i="4"/>
  <c r="AG62" i="4"/>
  <c r="AF62" i="4"/>
  <c r="AE62" i="4"/>
  <c r="AB62" i="4"/>
  <c r="AC62" i="4"/>
  <c r="AD62" i="4"/>
  <c r="AA62" i="4"/>
  <c r="Z62" i="4"/>
  <c r="Y62" i="4"/>
  <c r="X62" i="4"/>
  <c r="W62" i="4"/>
  <c r="V62" i="4"/>
  <c r="U62" i="4"/>
  <c r="AL61" i="4"/>
  <c r="AK61" i="4"/>
  <c r="AJ61" i="4"/>
  <c r="AI61" i="4"/>
  <c r="AH61" i="4"/>
  <c r="AG61" i="4"/>
  <c r="AF61" i="4"/>
  <c r="AE61" i="4"/>
  <c r="AB61" i="4"/>
  <c r="AC61" i="4"/>
  <c r="AD61" i="4"/>
  <c r="AA61" i="4"/>
  <c r="Z61" i="4"/>
  <c r="Y61" i="4"/>
  <c r="X61" i="4"/>
  <c r="W61" i="4"/>
  <c r="V61" i="4"/>
  <c r="U61" i="4"/>
  <c r="AL60" i="4"/>
  <c r="AK60" i="4"/>
  <c r="AJ60" i="4"/>
  <c r="AI60" i="4"/>
  <c r="AH60" i="4"/>
  <c r="AG60" i="4"/>
  <c r="AF60" i="4"/>
  <c r="AE60" i="4"/>
  <c r="AB60" i="4"/>
  <c r="AC60" i="4"/>
  <c r="AD60" i="4"/>
  <c r="AA60" i="4"/>
  <c r="Z60" i="4"/>
  <c r="Y60" i="4"/>
  <c r="X60" i="4"/>
  <c r="W60" i="4"/>
  <c r="V60" i="4"/>
  <c r="U60" i="4"/>
  <c r="AL59" i="4"/>
  <c r="AK59" i="4"/>
  <c r="AJ59" i="4"/>
  <c r="AI59" i="4"/>
  <c r="AH59" i="4"/>
  <c r="AG59" i="4"/>
  <c r="AF59" i="4"/>
  <c r="AE59" i="4"/>
  <c r="AB59" i="4"/>
  <c r="AC59" i="4"/>
  <c r="AD59" i="4"/>
  <c r="AA59" i="4"/>
  <c r="Z59" i="4"/>
  <c r="Y59" i="4"/>
  <c r="X59" i="4"/>
  <c r="W59" i="4"/>
  <c r="V59" i="4"/>
  <c r="U59" i="4"/>
  <c r="AL58" i="4"/>
  <c r="AK58" i="4"/>
  <c r="AJ58" i="4"/>
  <c r="AI58" i="4"/>
  <c r="AH58" i="4"/>
  <c r="AG58" i="4"/>
  <c r="AF58" i="4"/>
  <c r="AE58" i="4"/>
  <c r="AB58" i="4"/>
  <c r="AC58" i="4"/>
  <c r="AD58" i="4"/>
  <c r="AA58" i="4"/>
  <c r="Z58" i="4"/>
  <c r="Y58" i="4"/>
  <c r="X58" i="4"/>
  <c r="W58" i="4"/>
  <c r="V58" i="4"/>
  <c r="U58" i="4"/>
  <c r="AL57" i="4"/>
  <c r="AK57" i="4"/>
  <c r="AJ57" i="4"/>
  <c r="AI57" i="4"/>
  <c r="AH57" i="4"/>
  <c r="AG57" i="4"/>
  <c r="AF57" i="4"/>
  <c r="AE57" i="4"/>
  <c r="AB57" i="4"/>
  <c r="AC57" i="4"/>
  <c r="AD57" i="4"/>
  <c r="AA57" i="4"/>
  <c r="Z57" i="4"/>
  <c r="Y57" i="4"/>
  <c r="X57" i="4"/>
  <c r="W57" i="4"/>
  <c r="V57" i="4"/>
  <c r="U57" i="4"/>
  <c r="J57" i="4"/>
  <c r="AL56" i="4"/>
  <c r="AK56" i="4"/>
  <c r="AJ56" i="4"/>
  <c r="AI56" i="4"/>
  <c r="AH56" i="4"/>
  <c r="AG56" i="4"/>
  <c r="AF56" i="4"/>
  <c r="AE56" i="4"/>
  <c r="AB56" i="4"/>
  <c r="AC56" i="4"/>
  <c r="AD56" i="4"/>
  <c r="AA56" i="4"/>
  <c r="Z56" i="4"/>
  <c r="Y56" i="4"/>
  <c r="X56" i="4"/>
  <c r="W56" i="4"/>
  <c r="V56" i="4"/>
  <c r="U56" i="4"/>
  <c r="J56" i="4"/>
  <c r="AL55" i="4"/>
  <c r="AK55" i="4"/>
  <c r="AJ55" i="4"/>
  <c r="AI55" i="4"/>
  <c r="AH55" i="4"/>
  <c r="AG55" i="4"/>
  <c r="AF55" i="4"/>
  <c r="AE55" i="4"/>
  <c r="AB55" i="4"/>
  <c r="AC55" i="4"/>
  <c r="AD55" i="4"/>
  <c r="AA55" i="4"/>
  <c r="Z55" i="4"/>
  <c r="Y55" i="4"/>
  <c r="X55" i="4"/>
  <c r="W55" i="4"/>
  <c r="V55" i="4"/>
  <c r="U55" i="4"/>
  <c r="J55" i="4"/>
  <c r="AL54" i="4"/>
  <c r="AK54" i="4"/>
  <c r="AJ54" i="4"/>
  <c r="AI54" i="4"/>
  <c r="AH54" i="4"/>
  <c r="AG54" i="4"/>
  <c r="AF54" i="4"/>
  <c r="AE54" i="4"/>
  <c r="AB54" i="4"/>
  <c r="AC54" i="4"/>
  <c r="AD54" i="4"/>
  <c r="AA54" i="4"/>
  <c r="Z54" i="4"/>
  <c r="Y54" i="4"/>
  <c r="X54" i="4"/>
  <c r="W54" i="4"/>
  <c r="V54" i="4"/>
  <c r="U54" i="4"/>
  <c r="J54" i="4"/>
  <c r="AL53" i="4"/>
  <c r="AK53" i="4"/>
  <c r="AJ53" i="4"/>
  <c r="AI53" i="4"/>
  <c r="AH53" i="4"/>
  <c r="AG53" i="4"/>
  <c r="AF53" i="4"/>
  <c r="AE53" i="4"/>
  <c r="AB53" i="4"/>
  <c r="AC53" i="4"/>
  <c r="AD53" i="4"/>
  <c r="AA53" i="4"/>
  <c r="Z53" i="4"/>
  <c r="Y53" i="4"/>
  <c r="X53" i="4"/>
  <c r="W53" i="4"/>
  <c r="V53" i="4"/>
  <c r="U53" i="4"/>
  <c r="J53" i="4"/>
  <c r="AL52" i="4"/>
  <c r="AK52" i="4"/>
  <c r="AJ52" i="4"/>
  <c r="AI52" i="4"/>
  <c r="AH52" i="4"/>
  <c r="AG52" i="4"/>
  <c r="AF52" i="4"/>
  <c r="AE52" i="4"/>
  <c r="AB52" i="4"/>
  <c r="AC52" i="4"/>
  <c r="AD52" i="4"/>
  <c r="AA52" i="4"/>
  <c r="Z52" i="4"/>
  <c r="Y52" i="4"/>
  <c r="X52" i="4"/>
  <c r="W52" i="4"/>
  <c r="V52" i="4"/>
  <c r="U52" i="4"/>
  <c r="J52" i="4"/>
  <c r="AL51" i="4"/>
  <c r="AK51" i="4"/>
  <c r="AJ51" i="4"/>
  <c r="AI51" i="4"/>
  <c r="AH51" i="4"/>
  <c r="AG51" i="4"/>
  <c r="AF51" i="4"/>
  <c r="AE51" i="4"/>
  <c r="AB51" i="4"/>
  <c r="AC51" i="4"/>
  <c r="AD51" i="4"/>
  <c r="AA51" i="4"/>
  <c r="Z51" i="4"/>
  <c r="Y51" i="4"/>
  <c r="X51" i="4"/>
  <c r="W51" i="4"/>
  <c r="V51" i="4"/>
  <c r="U51" i="4"/>
  <c r="J51" i="4"/>
  <c r="AL50" i="4"/>
  <c r="AK50" i="4"/>
  <c r="AJ50" i="4"/>
  <c r="AI50" i="4"/>
  <c r="AH50" i="4"/>
  <c r="AG50" i="4"/>
  <c r="AF50" i="4"/>
  <c r="AE50" i="4"/>
  <c r="AB50" i="4"/>
  <c r="AC50" i="4"/>
  <c r="AD50" i="4"/>
  <c r="AA50" i="4"/>
  <c r="Z50" i="4"/>
  <c r="Y50" i="4"/>
  <c r="X50" i="4"/>
  <c r="W50" i="4"/>
  <c r="V50" i="4"/>
  <c r="U50" i="4"/>
  <c r="J50" i="4"/>
  <c r="AL49" i="4"/>
  <c r="AK49" i="4"/>
  <c r="AJ49" i="4"/>
  <c r="AI49" i="4"/>
  <c r="AH49" i="4"/>
  <c r="AG49" i="4"/>
  <c r="AF49" i="4"/>
  <c r="AE49" i="4"/>
  <c r="AB49" i="4"/>
  <c r="AC49" i="4"/>
  <c r="AD49" i="4"/>
  <c r="AA49" i="4"/>
  <c r="Z49" i="4"/>
  <c r="Y49" i="4"/>
  <c r="X49" i="4"/>
  <c r="W49" i="4"/>
  <c r="V49" i="4"/>
  <c r="U49" i="4"/>
  <c r="J49" i="4"/>
  <c r="AL48" i="4"/>
  <c r="AK48" i="4"/>
  <c r="AJ48" i="4"/>
  <c r="AI48" i="4"/>
  <c r="AH48" i="4"/>
  <c r="AG48" i="4"/>
  <c r="AF48" i="4"/>
  <c r="AE48" i="4"/>
  <c r="AB48" i="4"/>
  <c r="AC48" i="4"/>
  <c r="AD48" i="4"/>
  <c r="AA48" i="4"/>
  <c r="Z48" i="4"/>
  <c r="Y48" i="4"/>
  <c r="X48" i="4"/>
  <c r="W48" i="4"/>
  <c r="V48" i="4"/>
  <c r="U48" i="4"/>
  <c r="J48" i="4"/>
  <c r="AL47" i="4"/>
  <c r="AK47" i="4"/>
  <c r="AJ47" i="4"/>
  <c r="AI47" i="4"/>
  <c r="AH47" i="4"/>
  <c r="AG47" i="4"/>
  <c r="AF47" i="4"/>
  <c r="AE47" i="4"/>
  <c r="AB47" i="4"/>
  <c r="AC47" i="4"/>
  <c r="AD47" i="4"/>
  <c r="AA47" i="4"/>
  <c r="Z47" i="4"/>
  <c r="Y47" i="4"/>
  <c r="X47" i="4"/>
  <c r="W47" i="4"/>
  <c r="V47" i="4"/>
  <c r="U47" i="4"/>
  <c r="J47" i="4"/>
  <c r="AL46" i="4"/>
  <c r="AK46" i="4"/>
  <c r="AJ46" i="4"/>
  <c r="AI46" i="4"/>
  <c r="AH46" i="4"/>
  <c r="AG46" i="4"/>
  <c r="AF46" i="4"/>
  <c r="AE46" i="4"/>
  <c r="AB46" i="4"/>
  <c r="AC46" i="4"/>
  <c r="AD46" i="4"/>
  <c r="AA46" i="4"/>
  <c r="Z46" i="4"/>
  <c r="Y46" i="4"/>
  <c r="X46" i="4"/>
  <c r="W46" i="4"/>
  <c r="V46" i="4"/>
  <c r="U46" i="4"/>
  <c r="J46" i="4"/>
  <c r="AL45" i="4"/>
  <c r="AK45" i="4"/>
  <c r="AJ45" i="4"/>
  <c r="AI45" i="4"/>
  <c r="AH45" i="4"/>
  <c r="AG45" i="4"/>
  <c r="AF45" i="4"/>
  <c r="AE45" i="4"/>
  <c r="AB45" i="4"/>
  <c r="AC45" i="4"/>
  <c r="AD45" i="4"/>
  <c r="AA45" i="4"/>
  <c r="Z45" i="4"/>
  <c r="Y45" i="4"/>
  <c r="X45" i="4"/>
  <c r="W45" i="4"/>
  <c r="V45" i="4"/>
  <c r="U45" i="4"/>
  <c r="J45" i="4"/>
  <c r="AL44" i="4"/>
  <c r="AK44" i="4"/>
  <c r="AJ44" i="4"/>
  <c r="AI44" i="4"/>
  <c r="AH44" i="4"/>
  <c r="AG44" i="4"/>
  <c r="AF44" i="4"/>
  <c r="AE44" i="4"/>
  <c r="AB44" i="4"/>
  <c r="AC44" i="4"/>
  <c r="AD44" i="4"/>
  <c r="AA44" i="4"/>
  <c r="Z44" i="4"/>
  <c r="Y44" i="4"/>
  <c r="X44" i="4"/>
  <c r="W44" i="4"/>
  <c r="V44" i="4"/>
  <c r="U44" i="4"/>
  <c r="J44" i="4"/>
  <c r="AL43" i="4"/>
  <c r="AK43" i="4"/>
  <c r="AJ43" i="4"/>
  <c r="AI43" i="4"/>
  <c r="AH43" i="4"/>
  <c r="AG43" i="4"/>
  <c r="AF43" i="4"/>
  <c r="AE43" i="4"/>
  <c r="AB43" i="4"/>
  <c r="AC43" i="4"/>
  <c r="AD43" i="4"/>
  <c r="AA43" i="4"/>
  <c r="Z43" i="4"/>
  <c r="Y43" i="4"/>
  <c r="X43" i="4"/>
  <c r="W43" i="4"/>
  <c r="V43" i="4"/>
  <c r="U43" i="4"/>
  <c r="J43" i="4"/>
  <c r="AL42" i="4"/>
  <c r="AK42" i="4"/>
  <c r="AJ42" i="4"/>
  <c r="AI42" i="4"/>
  <c r="AH42" i="4"/>
  <c r="AG42" i="4"/>
  <c r="AF42" i="4"/>
  <c r="AE42" i="4"/>
  <c r="AB42" i="4"/>
  <c r="AC42" i="4"/>
  <c r="AD42" i="4"/>
  <c r="AA42" i="4"/>
  <c r="Z42" i="4"/>
  <c r="Y42" i="4"/>
  <c r="X42" i="4"/>
  <c r="W42" i="4"/>
  <c r="V42" i="4"/>
  <c r="U42" i="4"/>
  <c r="J42" i="4"/>
  <c r="AL41" i="4"/>
  <c r="AK41" i="4"/>
  <c r="AJ41" i="4"/>
  <c r="AI41" i="4"/>
  <c r="AH41" i="4"/>
  <c r="AG41" i="4"/>
  <c r="AF41" i="4"/>
  <c r="AE41" i="4"/>
  <c r="AB41" i="4"/>
  <c r="AC41" i="4"/>
  <c r="AD41" i="4"/>
  <c r="AA41" i="4"/>
  <c r="Z41" i="4"/>
  <c r="Y41" i="4"/>
  <c r="X41" i="4"/>
  <c r="W41" i="4"/>
  <c r="V41" i="4"/>
  <c r="U41" i="4"/>
  <c r="J41" i="4"/>
  <c r="AL40" i="4"/>
  <c r="AK40" i="4"/>
  <c r="AJ40" i="4"/>
  <c r="AI40" i="4"/>
  <c r="AH40" i="4"/>
  <c r="AG40" i="4"/>
  <c r="AF40" i="4"/>
  <c r="AE40" i="4"/>
  <c r="AB40" i="4"/>
  <c r="AC40" i="4"/>
  <c r="AD40" i="4"/>
  <c r="AA40" i="4"/>
  <c r="Z40" i="4"/>
  <c r="Y40" i="4"/>
  <c r="X40" i="4"/>
  <c r="W40" i="4"/>
  <c r="V40" i="4"/>
  <c r="U40" i="4"/>
  <c r="J40" i="4"/>
  <c r="AL39" i="4"/>
  <c r="AK39" i="4"/>
  <c r="AJ39" i="4"/>
  <c r="AI39" i="4"/>
  <c r="AH39" i="4"/>
  <c r="AG39" i="4"/>
  <c r="AF39" i="4"/>
  <c r="AE39" i="4"/>
  <c r="AB39" i="4"/>
  <c r="AC39" i="4"/>
  <c r="AD39" i="4"/>
  <c r="AA39" i="4"/>
  <c r="Z39" i="4"/>
  <c r="Y39" i="4"/>
  <c r="X39" i="4"/>
  <c r="W39" i="4"/>
  <c r="V39" i="4"/>
  <c r="U39" i="4"/>
  <c r="J39" i="4"/>
  <c r="AL38" i="4"/>
  <c r="AK38" i="4"/>
  <c r="AJ38" i="4"/>
  <c r="AI38" i="4"/>
  <c r="AH38" i="4"/>
  <c r="AG38" i="4"/>
  <c r="AF38" i="4"/>
  <c r="AE38" i="4"/>
  <c r="AB38" i="4"/>
  <c r="AC38" i="4"/>
  <c r="AD38" i="4"/>
  <c r="AA38" i="4"/>
  <c r="Z38" i="4"/>
  <c r="Y38" i="4"/>
  <c r="X38" i="4"/>
  <c r="W38" i="4"/>
  <c r="V38" i="4"/>
  <c r="U38" i="4"/>
  <c r="J38" i="4"/>
  <c r="AL37" i="4"/>
  <c r="AK37" i="4"/>
  <c r="AJ37" i="4"/>
  <c r="AI37" i="4"/>
  <c r="AH37" i="4"/>
  <c r="AG37" i="4"/>
  <c r="AF37" i="4"/>
  <c r="AE37" i="4"/>
  <c r="AB37" i="4"/>
  <c r="AC37" i="4"/>
  <c r="AD37" i="4"/>
  <c r="AA37" i="4"/>
  <c r="Z37" i="4"/>
  <c r="Y37" i="4"/>
  <c r="X37" i="4"/>
  <c r="W37" i="4"/>
  <c r="V37" i="4"/>
  <c r="U37" i="4"/>
  <c r="AL36" i="4"/>
  <c r="AK36" i="4"/>
  <c r="AJ36" i="4"/>
  <c r="AI36" i="4"/>
  <c r="AH36" i="4"/>
  <c r="AG36" i="4"/>
  <c r="AF36" i="4"/>
  <c r="AE36" i="4"/>
  <c r="AB36" i="4"/>
  <c r="AC36" i="4"/>
  <c r="AD36" i="4"/>
  <c r="AA36" i="4"/>
  <c r="Z36" i="4"/>
  <c r="Y36" i="4"/>
  <c r="X36" i="4"/>
  <c r="W36" i="4"/>
  <c r="V36" i="4"/>
  <c r="U36" i="4"/>
  <c r="AL35" i="4"/>
  <c r="AK35" i="4"/>
  <c r="AJ35" i="4"/>
  <c r="AI35" i="4"/>
  <c r="AH35" i="4"/>
  <c r="AG35" i="4"/>
  <c r="AF35" i="4"/>
  <c r="AE35" i="4"/>
  <c r="AB35" i="4"/>
  <c r="AC35" i="4"/>
  <c r="AD35" i="4"/>
  <c r="AA35" i="4"/>
  <c r="Z35" i="4"/>
  <c r="Y35" i="4"/>
  <c r="X35" i="4"/>
  <c r="W35" i="4"/>
  <c r="V35" i="4"/>
  <c r="U35" i="4"/>
  <c r="AL34" i="4"/>
  <c r="AK34" i="4"/>
  <c r="AJ34" i="4"/>
  <c r="AI34" i="4"/>
  <c r="AH34" i="4"/>
  <c r="AG34" i="4"/>
  <c r="AF34" i="4"/>
  <c r="AE34" i="4"/>
  <c r="AB34" i="4"/>
  <c r="AC34" i="4"/>
  <c r="AD34" i="4"/>
  <c r="AA34" i="4"/>
  <c r="Z34" i="4"/>
  <c r="Y34" i="4"/>
  <c r="X34" i="4"/>
  <c r="W34" i="4"/>
  <c r="V34" i="4"/>
  <c r="U34" i="4"/>
  <c r="AL33" i="4"/>
  <c r="AK33" i="4"/>
  <c r="AJ33" i="4"/>
  <c r="AI33" i="4"/>
  <c r="AH33" i="4"/>
  <c r="AG33" i="4"/>
  <c r="AF33" i="4"/>
  <c r="AE33" i="4"/>
  <c r="AB33" i="4"/>
  <c r="AC33" i="4"/>
  <c r="AD33" i="4"/>
  <c r="AA33" i="4"/>
  <c r="Z33" i="4"/>
  <c r="Y33" i="4"/>
  <c r="X33" i="4"/>
  <c r="W33" i="4"/>
  <c r="V33" i="4"/>
  <c r="U33" i="4"/>
  <c r="AL32" i="4"/>
  <c r="AK32" i="4"/>
  <c r="AJ32" i="4"/>
  <c r="AI32" i="4"/>
  <c r="AH32" i="4"/>
  <c r="AG32" i="4"/>
  <c r="AF32" i="4"/>
  <c r="AE32" i="4"/>
  <c r="AB32" i="4"/>
  <c r="AC32" i="4"/>
  <c r="AD32" i="4"/>
  <c r="AA32" i="4"/>
  <c r="Z32" i="4"/>
  <c r="Y32" i="4"/>
  <c r="X32" i="4"/>
  <c r="W32" i="4"/>
  <c r="V32" i="4"/>
  <c r="U32" i="4"/>
  <c r="J32" i="4"/>
  <c r="AL31" i="4"/>
  <c r="AK31" i="4"/>
  <c r="AJ31" i="4"/>
  <c r="AI31" i="4"/>
  <c r="AH31" i="4"/>
  <c r="AG31" i="4"/>
  <c r="AF31" i="4"/>
  <c r="AE31" i="4"/>
  <c r="AB31" i="4"/>
  <c r="AC31" i="4"/>
  <c r="AD31" i="4"/>
  <c r="AA31" i="4"/>
  <c r="Z31" i="4"/>
  <c r="Y31" i="4"/>
  <c r="X31" i="4"/>
  <c r="W31" i="4"/>
  <c r="V31" i="4"/>
  <c r="U31" i="4"/>
  <c r="J31" i="4"/>
  <c r="AL30" i="4"/>
  <c r="AK30" i="4"/>
  <c r="AJ30" i="4"/>
  <c r="AI30" i="4"/>
  <c r="AH30" i="4"/>
  <c r="AG30" i="4"/>
  <c r="AF30" i="4"/>
  <c r="AE30" i="4"/>
  <c r="AB30" i="4"/>
  <c r="AC30" i="4"/>
  <c r="AD30" i="4"/>
  <c r="AA30" i="4"/>
  <c r="Z30" i="4"/>
  <c r="Y30" i="4"/>
  <c r="X30" i="4"/>
  <c r="W30" i="4"/>
  <c r="V30" i="4"/>
  <c r="U30" i="4"/>
  <c r="J30" i="4"/>
  <c r="AL29" i="4"/>
  <c r="AK29" i="4"/>
  <c r="AJ29" i="4"/>
  <c r="AI29" i="4"/>
  <c r="AH29" i="4"/>
  <c r="AG29" i="4"/>
  <c r="AF29" i="4"/>
  <c r="AE29" i="4"/>
  <c r="AB29" i="4"/>
  <c r="AC29" i="4"/>
  <c r="AD29" i="4"/>
  <c r="AA29" i="4"/>
  <c r="Z29" i="4"/>
  <c r="Y29" i="4"/>
  <c r="X29" i="4"/>
  <c r="W29" i="4"/>
  <c r="V29" i="4"/>
  <c r="U29" i="4"/>
  <c r="J29" i="4"/>
  <c r="AL28" i="4"/>
  <c r="AK28" i="4"/>
  <c r="AJ28" i="4"/>
  <c r="AI28" i="4"/>
  <c r="AH28" i="4"/>
  <c r="AG28" i="4"/>
  <c r="AF28" i="4"/>
  <c r="AE28" i="4"/>
  <c r="AB28" i="4"/>
  <c r="AC28" i="4"/>
  <c r="AD28" i="4"/>
  <c r="AA28" i="4"/>
  <c r="Z28" i="4"/>
  <c r="Y28" i="4"/>
  <c r="X28" i="4"/>
  <c r="W28" i="4"/>
  <c r="V28" i="4"/>
  <c r="U28" i="4"/>
  <c r="J28" i="4"/>
  <c r="AL27" i="4"/>
  <c r="AK27" i="4"/>
  <c r="AJ27" i="4"/>
  <c r="AI27" i="4"/>
  <c r="AH27" i="4"/>
  <c r="AG27" i="4"/>
  <c r="AF27" i="4"/>
  <c r="AE27" i="4"/>
  <c r="AB27" i="4"/>
  <c r="AC27" i="4"/>
  <c r="AD27" i="4"/>
  <c r="AA27" i="4"/>
  <c r="Z27" i="4"/>
  <c r="Y27" i="4"/>
  <c r="X27" i="4"/>
  <c r="W27" i="4"/>
  <c r="V27" i="4"/>
  <c r="U27" i="4"/>
  <c r="AL26" i="4"/>
  <c r="AK26" i="4"/>
  <c r="AJ26" i="4"/>
  <c r="AI26" i="4"/>
  <c r="AH26" i="4"/>
  <c r="AG26" i="4"/>
  <c r="AF26" i="4"/>
  <c r="AE26" i="4"/>
  <c r="AB26" i="4"/>
  <c r="AC26" i="4"/>
  <c r="AD26" i="4"/>
  <c r="AA26" i="4"/>
  <c r="Z26" i="4"/>
  <c r="Y26" i="4"/>
  <c r="X26" i="4"/>
  <c r="W26" i="4"/>
  <c r="V26" i="4"/>
  <c r="U26" i="4"/>
  <c r="AL25" i="4"/>
  <c r="AK25" i="4"/>
  <c r="AJ25" i="4"/>
  <c r="AI25" i="4"/>
  <c r="AH25" i="4"/>
  <c r="AG25" i="4"/>
  <c r="AF25" i="4"/>
  <c r="AE25" i="4"/>
  <c r="AB25" i="4"/>
  <c r="AC25" i="4"/>
  <c r="AD25" i="4"/>
  <c r="AA25" i="4"/>
  <c r="Z25" i="4"/>
  <c r="Y25" i="4"/>
  <c r="X25" i="4"/>
  <c r="W25" i="4"/>
  <c r="V25" i="4"/>
  <c r="U25" i="4"/>
  <c r="AL24" i="4"/>
  <c r="AK24" i="4"/>
  <c r="AJ24" i="4"/>
  <c r="AI24" i="4"/>
  <c r="AH24" i="4"/>
  <c r="AG24" i="4"/>
  <c r="AF24" i="4"/>
  <c r="AE24" i="4"/>
  <c r="AB24" i="4"/>
  <c r="AC24" i="4"/>
  <c r="AD24" i="4"/>
  <c r="AA24" i="4"/>
  <c r="Z24" i="4"/>
  <c r="Y24" i="4"/>
  <c r="X24" i="4"/>
  <c r="W24" i="4"/>
  <c r="V24" i="4"/>
  <c r="U24" i="4"/>
  <c r="AL23" i="4"/>
  <c r="AK23" i="4"/>
  <c r="AJ23" i="4"/>
  <c r="AI23" i="4"/>
  <c r="AH23" i="4"/>
  <c r="AG23" i="4"/>
  <c r="AF23" i="4"/>
  <c r="AE23" i="4"/>
  <c r="AB23" i="4"/>
  <c r="AC23" i="4"/>
  <c r="AD23" i="4"/>
  <c r="AA23" i="4"/>
  <c r="Z23" i="4"/>
  <c r="Y23" i="4"/>
  <c r="X23" i="4"/>
  <c r="W23" i="4"/>
  <c r="V23" i="4"/>
  <c r="U23" i="4"/>
  <c r="AL22" i="4"/>
  <c r="AK22" i="4"/>
  <c r="AJ22" i="4"/>
  <c r="AI22" i="4"/>
  <c r="AH22" i="4"/>
  <c r="AG22" i="4"/>
  <c r="AF22" i="4"/>
  <c r="AE22" i="4"/>
  <c r="AB22" i="4"/>
  <c r="AC22" i="4"/>
  <c r="AD22" i="4"/>
  <c r="AA22" i="4"/>
  <c r="Z22" i="4"/>
  <c r="Y22" i="4"/>
  <c r="X22" i="4"/>
  <c r="W22" i="4"/>
  <c r="V22" i="4"/>
  <c r="U22" i="4"/>
  <c r="J22" i="4"/>
  <c r="AL21" i="4"/>
  <c r="AK21" i="4"/>
  <c r="AJ21" i="4"/>
  <c r="AI21" i="4"/>
  <c r="AH21" i="4"/>
  <c r="AG21" i="4"/>
  <c r="AF21" i="4"/>
  <c r="AE21" i="4"/>
  <c r="AB21" i="4"/>
  <c r="AC21" i="4"/>
  <c r="AD21" i="4"/>
  <c r="AA21" i="4"/>
  <c r="Z21" i="4"/>
  <c r="Y21" i="4"/>
  <c r="X21" i="4"/>
  <c r="W21" i="4"/>
  <c r="V21" i="4"/>
  <c r="U21" i="4"/>
  <c r="J21" i="4"/>
  <c r="AL20" i="4"/>
  <c r="AK20" i="4"/>
  <c r="AJ20" i="4"/>
  <c r="AI20" i="4"/>
  <c r="AH20" i="4"/>
  <c r="AG20" i="4"/>
  <c r="AF20" i="4"/>
  <c r="AE20" i="4"/>
  <c r="AB20" i="4"/>
  <c r="AC20" i="4"/>
  <c r="AD20" i="4"/>
  <c r="AA20" i="4"/>
  <c r="Z20" i="4"/>
  <c r="Y20" i="4"/>
  <c r="X20" i="4"/>
  <c r="W20" i="4"/>
  <c r="V20" i="4"/>
  <c r="U20" i="4"/>
  <c r="J20" i="4"/>
  <c r="AL19" i="4"/>
  <c r="AK19" i="4"/>
  <c r="AJ19" i="4"/>
  <c r="AI19" i="4"/>
  <c r="AH19" i="4"/>
  <c r="AG19" i="4"/>
  <c r="AF19" i="4"/>
  <c r="AE19" i="4"/>
  <c r="AB19" i="4"/>
  <c r="AC19" i="4"/>
  <c r="AD19" i="4"/>
  <c r="AA19" i="4"/>
  <c r="Z19" i="4"/>
  <c r="Y19" i="4"/>
  <c r="X19" i="4"/>
  <c r="W19" i="4"/>
  <c r="V19" i="4"/>
  <c r="U19" i="4"/>
  <c r="J19" i="4"/>
  <c r="AL18" i="4"/>
  <c r="AK18" i="4"/>
  <c r="AJ18" i="4"/>
  <c r="AI18" i="4"/>
  <c r="AH18" i="4"/>
  <c r="AG18" i="4"/>
  <c r="AF18" i="4"/>
  <c r="AE18" i="4"/>
  <c r="AB18" i="4"/>
  <c r="AC18" i="4"/>
  <c r="AD18" i="4"/>
  <c r="AA18" i="4"/>
  <c r="Z18" i="4"/>
  <c r="Y18" i="4"/>
  <c r="X18" i="4"/>
  <c r="W18" i="4"/>
  <c r="V18" i="4"/>
  <c r="U18" i="4"/>
  <c r="J18" i="4"/>
  <c r="AL17" i="4"/>
  <c r="AK17" i="4"/>
  <c r="AJ17" i="4"/>
  <c r="AI17" i="4"/>
  <c r="AH17" i="4"/>
  <c r="AG17" i="4"/>
  <c r="AF17" i="4"/>
  <c r="AE17" i="4"/>
  <c r="AB17" i="4"/>
  <c r="AC17" i="4"/>
  <c r="AD17" i="4"/>
  <c r="AA17" i="4"/>
  <c r="Z17" i="4"/>
  <c r="Y17" i="4"/>
  <c r="X17" i="4"/>
  <c r="W17" i="4"/>
  <c r="V17" i="4"/>
  <c r="U17" i="4"/>
  <c r="J17" i="4"/>
  <c r="AL16" i="4"/>
  <c r="AK16" i="4"/>
  <c r="AJ16" i="4"/>
  <c r="AI16" i="4"/>
  <c r="AH16" i="4"/>
  <c r="AG16" i="4"/>
  <c r="AF16" i="4"/>
  <c r="AE16" i="4"/>
  <c r="AB16" i="4"/>
  <c r="AC16" i="4"/>
  <c r="AD16" i="4"/>
  <c r="AA16" i="4"/>
  <c r="Z16" i="4"/>
  <c r="Y16" i="4"/>
  <c r="X16" i="4"/>
  <c r="W16" i="4"/>
  <c r="V16" i="4"/>
  <c r="U16" i="4"/>
  <c r="J16" i="4"/>
  <c r="AL15" i="4"/>
  <c r="AK15" i="4"/>
  <c r="AJ15" i="4"/>
  <c r="AI15" i="4"/>
  <c r="AH15" i="4"/>
  <c r="AG15" i="4"/>
  <c r="AF15" i="4"/>
  <c r="AE15" i="4"/>
  <c r="AB15" i="4"/>
  <c r="AC15" i="4"/>
  <c r="AD15" i="4"/>
  <c r="AA15" i="4"/>
  <c r="Z15" i="4"/>
  <c r="Y15" i="4"/>
  <c r="X15" i="4"/>
  <c r="W15" i="4"/>
  <c r="V15" i="4"/>
  <c r="U15" i="4"/>
  <c r="J15" i="4"/>
  <c r="AL14" i="4"/>
  <c r="AK14" i="4"/>
  <c r="AJ14" i="4"/>
  <c r="AI14" i="4"/>
  <c r="AH14" i="4"/>
  <c r="AG14" i="4"/>
  <c r="AF14" i="4"/>
  <c r="AE14" i="4"/>
  <c r="AB14" i="4"/>
  <c r="AC14" i="4"/>
  <c r="AD14" i="4"/>
  <c r="AA14" i="4"/>
  <c r="Z14" i="4"/>
  <c r="Y14" i="4"/>
  <c r="X14" i="4"/>
  <c r="W14" i="4"/>
  <c r="V14" i="4"/>
  <c r="U14" i="4"/>
  <c r="J14" i="4"/>
  <c r="AL13" i="4"/>
  <c r="AK13" i="4"/>
  <c r="AJ13" i="4"/>
  <c r="AI13" i="4"/>
  <c r="AH13" i="4"/>
  <c r="AG13" i="4"/>
  <c r="AF13" i="4"/>
  <c r="AE13" i="4"/>
  <c r="AB13" i="4"/>
  <c r="AC13" i="4"/>
  <c r="AD13" i="4"/>
  <c r="AA13" i="4"/>
  <c r="Z13" i="4"/>
  <c r="Y13" i="4"/>
  <c r="X13" i="4"/>
  <c r="W13" i="4"/>
  <c r="V13" i="4"/>
  <c r="U13" i="4"/>
  <c r="J13" i="4"/>
  <c r="AL12" i="4"/>
  <c r="AK12" i="4"/>
  <c r="AJ12" i="4"/>
  <c r="AI12" i="4"/>
  <c r="AH12" i="4"/>
  <c r="AG12" i="4"/>
  <c r="AF12" i="4"/>
  <c r="AE12" i="4"/>
  <c r="AB12" i="4"/>
  <c r="AC12" i="4"/>
  <c r="AD12" i="4"/>
  <c r="AA12" i="4"/>
  <c r="Z12" i="4"/>
  <c r="Y12" i="4"/>
  <c r="X12" i="4"/>
  <c r="W12" i="4"/>
  <c r="V12" i="4"/>
  <c r="U12" i="4"/>
  <c r="AL11" i="4"/>
  <c r="AK11" i="4"/>
  <c r="AJ11" i="4"/>
  <c r="AI11" i="4"/>
  <c r="AH11" i="4"/>
  <c r="AG11" i="4"/>
  <c r="AF11" i="4"/>
  <c r="AE11" i="4"/>
  <c r="AB11" i="4"/>
  <c r="AC11" i="4"/>
  <c r="AD11" i="4"/>
  <c r="AA11" i="4"/>
  <c r="Z11" i="4"/>
  <c r="Y11" i="4"/>
  <c r="X11" i="4"/>
  <c r="W11" i="4"/>
  <c r="V11" i="4"/>
  <c r="U11" i="4"/>
  <c r="AL10" i="4"/>
  <c r="AK10" i="4"/>
  <c r="AJ10" i="4"/>
  <c r="AI10" i="4"/>
  <c r="AH10" i="4"/>
  <c r="AG10" i="4"/>
  <c r="AF10" i="4"/>
  <c r="AE10" i="4"/>
  <c r="AB10" i="4"/>
  <c r="AC10" i="4"/>
  <c r="AD10" i="4"/>
  <c r="AA10" i="4"/>
  <c r="Z10" i="4"/>
  <c r="Y10" i="4"/>
  <c r="X10" i="4"/>
  <c r="W10" i="4"/>
  <c r="V10" i="4"/>
  <c r="U10" i="4"/>
  <c r="AL9" i="4"/>
  <c r="AK9" i="4"/>
  <c r="AJ9" i="4"/>
  <c r="AI9" i="4"/>
  <c r="AH9" i="4"/>
  <c r="AG9" i="4"/>
  <c r="AF9" i="4"/>
  <c r="AE9" i="4"/>
  <c r="AB9" i="4"/>
  <c r="AC9" i="4"/>
  <c r="AD9" i="4"/>
  <c r="AA9" i="4"/>
  <c r="Z9" i="4"/>
  <c r="Y9" i="4"/>
  <c r="X9" i="4"/>
  <c r="W9" i="4"/>
  <c r="V9" i="4"/>
  <c r="U9" i="4"/>
  <c r="AL8" i="4"/>
  <c r="AK8" i="4"/>
  <c r="AJ8" i="4"/>
  <c r="AI8" i="4"/>
  <c r="AH8" i="4"/>
  <c r="AG8" i="4"/>
  <c r="AF8" i="4"/>
  <c r="AE8" i="4"/>
  <c r="AB8" i="4"/>
  <c r="AC8" i="4"/>
  <c r="AD8" i="4"/>
  <c r="AA8" i="4"/>
  <c r="Z8" i="4"/>
  <c r="Y8" i="4"/>
  <c r="X8" i="4"/>
  <c r="W8" i="4"/>
  <c r="V8" i="4"/>
  <c r="U8" i="4"/>
  <c r="AL7" i="4"/>
  <c r="AK7" i="4"/>
  <c r="AJ7" i="4"/>
  <c r="AI7" i="4"/>
  <c r="AH7" i="4"/>
  <c r="AG7" i="4"/>
  <c r="AF7" i="4"/>
  <c r="AE7" i="4"/>
  <c r="AB7" i="4"/>
  <c r="AC7" i="4"/>
  <c r="AD7" i="4"/>
  <c r="AA7" i="4"/>
  <c r="Z7" i="4"/>
  <c r="Y7" i="4"/>
  <c r="X7" i="4"/>
  <c r="W7" i="4"/>
  <c r="V7" i="4"/>
  <c r="U7" i="4"/>
  <c r="J7" i="4"/>
  <c r="AL6" i="4"/>
  <c r="AK6" i="4"/>
  <c r="AJ6" i="4"/>
  <c r="AI6" i="4"/>
  <c r="AH6" i="4"/>
  <c r="AG6" i="4"/>
  <c r="AF6" i="4"/>
  <c r="AE6" i="4"/>
  <c r="AB6" i="4"/>
  <c r="AC6" i="4"/>
  <c r="AD6" i="4"/>
  <c r="AA6" i="4"/>
  <c r="Z6" i="4"/>
  <c r="Y6" i="4"/>
  <c r="X6" i="4"/>
  <c r="W6" i="4"/>
  <c r="V6" i="4"/>
  <c r="U6" i="4"/>
  <c r="J6" i="4"/>
  <c r="AL5" i="4"/>
  <c r="AK5" i="4"/>
  <c r="AJ5" i="4"/>
  <c r="AI5" i="4"/>
  <c r="AH5" i="4"/>
  <c r="AG5" i="4"/>
  <c r="AF5" i="4"/>
  <c r="AE5" i="4"/>
  <c r="AB5" i="4"/>
  <c r="AC5" i="4"/>
  <c r="AD5" i="4"/>
  <c r="AA5" i="4"/>
  <c r="Z5" i="4"/>
  <c r="Y5" i="4"/>
  <c r="X5" i="4"/>
  <c r="W5" i="4"/>
  <c r="V5" i="4"/>
  <c r="U5" i="4"/>
  <c r="J5" i="4"/>
  <c r="AL4" i="4"/>
  <c r="AK4" i="4"/>
  <c r="AJ4" i="4"/>
  <c r="AI4" i="4"/>
  <c r="AH4" i="4"/>
  <c r="AG4" i="4"/>
  <c r="AF4" i="4"/>
  <c r="AE4" i="4"/>
  <c r="AB4" i="4"/>
  <c r="AC4" i="4"/>
  <c r="AD4" i="4"/>
  <c r="AA4" i="4"/>
  <c r="Z4" i="4"/>
  <c r="Y4" i="4"/>
  <c r="X4" i="4"/>
  <c r="W4" i="4"/>
  <c r="V4" i="4"/>
  <c r="U4" i="4"/>
  <c r="J4" i="4"/>
  <c r="AL3" i="4"/>
  <c r="AK3" i="4"/>
  <c r="AJ3" i="4"/>
  <c r="AI3" i="4"/>
  <c r="AH3" i="4"/>
  <c r="AG3" i="4"/>
  <c r="AF3" i="4"/>
  <c r="AE3" i="4"/>
  <c r="AB3" i="4"/>
  <c r="AC3" i="4"/>
  <c r="AD3" i="4"/>
  <c r="J3" i="4"/>
  <c r="AA3" i="4"/>
  <c r="Z3" i="4"/>
  <c r="Y3" i="4"/>
  <c r="X3" i="4"/>
  <c r="W3" i="4"/>
  <c r="V3" i="4"/>
  <c r="U3" i="4"/>
  <c r="Z480" i="3"/>
  <c r="Y480" i="3"/>
  <c r="Z479" i="3"/>
  <c r="Y479" i="3"/>
  <c r="Z478" i="3"/>
  <c r="Y478" i="3"/>
  <c r="Z477" i="3"/>
  <c r="Y477" i="3"/>
  <c r="Z476" i="3"/>
  <c r="Y476" i="3"/>
  <c r="Z475" i="3"/>
  <c r="Y475" i="3"/>
  <c r="Z474" i="3"/>
  <c r="Y474" i="3"/>
  <c r="Z473" i="3"/>
  <c r="Y473" i="3"/>
  <c r="Z472" i="3"/>
  <c r="Y472" i="3"/>
  <c r="Z471" i="3"/>
  <c r="Y471" i="3"/>
  <c r="W470" i="3"/>
  <c r="Z470" i="3"/>
  <c r="V470" i="3"/>
  <c r="Y470" i="3"/>
  <c r="Q470" i="3"/>
  <c r="N470" i="3"/>
  <c r="W469" i="3"/>
  <c r="Z469" i="3"/>
  <c r="V469" i="3"/>
  <c r="Y469" i="3"/>
  <c r="T469" i="3"/>
  <c r="Q469" i="3"/>
  <c r="N469" i="3"/>
  <c r="W468" i="3"/>
  <c r="Z468" i="3"/>
  <c r="V468" i="3"/>
  <c r="Y468" i="3"/>
  <c r="T468" i="3"/>
  <c r="Q468" i="3"/>
  <c r="N468" i="3"/>
  <c r="W467" i="3"/>
  <c r="Z467" i="3"/>
  <c r="V467" i="3"/>
  <c r="Y467" i="3"/>
  <c r="T467" i="3"/>
  <c r="Q467" i="3"/>
  <c r="N467" i="3"/>
  <c r="W466" i="3"/>
  <c r="Z466" i="3"/>
  <c r="V466" i="3"/>
  <c r="Y466" i="3"/>
  <c r="T466" i="3"/>
  <c r="Q466" i="3"/>
  <c r="N466" i="3"/>
  <c r="W465" i="3"/>
  <c r="Z465" i="3"/>
  <c r="V465" i="3"/>
  <c r="Y465" i="3"/>
  <c r="T465" i="3"/>
  <c r="Q465" i="3"/>
  <c r="N465" i="3"/>
  <c r="W464" i="3"/>
  <c r="Z464" i="3"/>
  <c r="V464" i="3"/>
  <c r="Y464" i="3"/>
  <c r="T464" i="3"/>
  <c r="Q464" i="3"/>
  <c r="N464" i="3"/>
  <c r="W463" i="3"/>
  <c r="Z463" i="3"/>
  <c r="V463" i="3"/>
  <c r="Y463" i="3"/>
  <c r="T463" i="3"/>
  <c r="Q463" i="3"/>
  <c r="N463" i="3"/>
  <c r="W462" i="3"/>
  <c r="Z462" i="3"/>
  <c r="V462" i="3"/>
  <c r="Y462" i="3"/>
  <c r="T462" i="3"/>
  <c r="Q462" i="3"/>
  <c r="N462" i="3"/>
  <c r="W461" i="3"/>
  <c r="Z461" i="3"/>
  <c r="V461" i="3"/>
  <c r="Y461" i="3"/>
  <c r="T461" i="3"/>
  <c r="Q461" i="3"/>
  <c r="N461" i="3"/>
  <c r="W460" i="3"/>
  <c r="Z460" i="3"/>
  <c r="V460" i="3"/>
  <c r="Y460" i="3"/>
  <c r="T460" i="3"/>
  <c r="Q460" i="3"/>
  <c r="N460" i="3"/>
  <c r="W459" i="3"/>
  <c r="Z459" i="3"/>
  <c r="V459" i="3"/>
  <c r="Y459" i="3"/>
  <c r="T459" i="3"/>
  <c r="Q459" i="3"/>
  <c r="N459" i="3"/>
  <c r="W458" i="3"/>
  <c r="Z458" i="3"/>
  <c r="V458" i="3"/>
  <c r="Y458" i="3"/>
  <c r="T458" i="3"/>
  <c r="Q458" i="3"/>
  <c r="N458" i="3"/>
  <c r="W457" i="3"/>
  <c r="Z457" i="3"/>
  <c r="V457" i="3"/>
  <c r="Y457" i="3"/>
  <c r="T457" i="3"/>
  <c r="Q457" i="3"/>
  <c r="N457" i="3"/>
  <c r="W456" i="3"/>
  <c r="Z456" i="3"/>
  <c r="V456" i="3"/>
  <c r="Y456" i="3"/>
  <c r="T456" i="3"/>
  <c r="Q456" i="3"/>
  <c r="N456" i="3"/>
  <c r="W455" i="3"/>
  <c r="Z455" i="3"/>
  <c r="V455" i="3"/>
  <c r="Y455" i="3"/>
  <c r="T455" i="3"/>
  <c r="Q455" i="3"/>
  <c r="N455" i="3"/>
  <c r="W454" i="3"/>
  <c r="Z454" i="3"/>
  <c r="V454" i="3"/>
  <c r="Y454" i="3"/>
  <c r="T454" i="3"/>
  <c r="Q454" i="3"/>
  <c r="N454" i="3"/>
  <c r="W453" i="3"/>
  <c r="Z453" i="3"/>
  <c r="V453" i="3"/>
  <c r="Y453" i="3"/>
  <c r="T453" i="3"/>
  <c r="Q453" i="3"/>
  <c r="N453" i="3"/>
  <c r="W452" i="3"/>
  <c r="Z452" i="3"/>
  <c r="V452" i="3"/>
  <c r="Y452" i="3"/>
  <c r="T452" i="3"/>
  <c r="Q452" i="3"/>
  <c r="N452" i="3"/>
  <c r="W451" i="3"/>
  <c r="Z451" i="3"/>
  <c r="V451" i="3"/>
  <c r="Y451" i="3"/>
  <c r="T451" i="3"/>
  <c r="Q451" i="3"/>
  <c r="N451" i="3"/>
  <c r="W450" i="3"/>
  <c r="Z450" i="3"/>
  <c r="V450" i="3"/>
  <c r="Y450" i="3"/>
  <c r="T450" i="3"/>
  <c r="Q450" i="3"/>
  <c r="N450" i="3"/>
  <c r="W449" i="3"/>
  <c r="Z449" i="3"/>
  <c r="V449" i="3"/>
  <c r="Y449" i="3"/>
  <c r="T449" i="3"/>
  <c r="Q449" i="3"/>
  <c r="N449" i="3"/>
  <c r="W448" i="3"/>
  <c r="Z448" i="3"/>
  <c r="V448" i="3"/>
  <c r="Y448" i="3"/>
  <c r="T448" i="3"/>
  <c r="Q448" i="3"/>
  <c r="N448" i="3"/>
  <c r="W447" i="3"/>
  <c r="Z447" i="3"/>
  <c r="V447" i="3"/>
  <c r="Y447" i="3"/>
  <c r="T447" i="3"/>
  <c r="Q447" i="3"/>
  <c r="N447" i="3"/>
  <c r="W446" i="3"/>
  <c r="Z446" i="3"/>
  <c r="V446" i="3"/>
  <c r="Y446" i="3"/>
  <c r="T446" i="3"/>
  <c r="Q446" i="3"/>
  <c r="N446" i="3"/>
  <c r="W445" i="3"/>
  <c r="Z445" i="3"/>
  <c r="V445" i="3"/>
  <c r="Y445" i="3"/>
  <c r="T445" i="3"/>
  <c r="Q445" i="3"/>
  <c r="N445" i="3"/>
  <c r="W444" i="3"/>
  <c r="Z444" i="3"/>
  <c r="V444" i="3"/>
  <c r="Y444" i="3"/>
  <c r="T444" i="3"/>
  <c r="Q444" i="3"/>
  <c r="N444" i="3"/>
  <c r="W443" i="3"/>
  <c r="Z443" i="3"/>
  <c r="V443" i="3"/>
  <c r="Y443" i="3"/>
  <c r="T443" i="3"/>
  <c r="Q443" i="3"/>
  <c r="N443" i="3"/>
  <c r="W442" i="3"/>
  <c r="Z442" i="3"/>
  <c r="V442" i="3"/>
  <c r="Y442" i="3"/>
  <c r="T442" i="3"/>
  <c r="Q442" i="3"/>
  <c r="N442" i="3"/>
  <c r="W441" i="3"/>
  <c r="Z441" i="3"/>
  <c r="V441" i="3"/>
  <c r="Y441" i="3"/>
  <c r="T441" i="3"/>
  <c r="Q441" i="3"/>
  <c r="N441" i="3"/>
  <c r="W440" i="3"/>
  <c r="Z440" i="3"/>
  <c r="V440" i="3"/>
  <c r="Y440" i="3"/>
  <c r="T440" i="3"/>
  <c r="Q440" i="3"/>
  <c r="N440" i="3"/>
  <c r="W439" i="3"/>
  <c r="Z439" i="3"/>
  <c r="V439" i="3"/>
  <c r="Y439" i="3"/>
  <c r="T439" i="3"/>
  <c r="Q439" i="3"/>
  <c r="N439" i="3"/>
  <c r="W438" i="3"/>
  <c r="Z438" i="3"/>
  <c r="V438" i="3"/>
  <c r="Y438" i="3"/>
  <c r="T438" i="3"/>
  <c r="Q438" i="3"/>
  <c r="N438" i="3"/>
  <c r="W437" i="3"/>
  <c r="Z437" i="3"/>
  <c r="V437" i="3"/>
  <c r="Y437" i="3"/>
  <c r="T437" i="3"/>
  <c r="Q437" i="3"/>
  <c r="N437" i="3"/>
  <c r="W436" i="3"/>
  <c r="Z436" i="3"/>
  <c r="V436" i="3"/>
  <c r="Y436" i="3"/>
  <c r="T436" i="3"/>
  <c r="Q436" i="3"/>
  <c r="N436" i="3"/>
  <c r="W435" i="3"/>
  <c r="Z435" i="3"/>
  <c r="V435" i="3"/>
  <c r="Y435" i="3"/>
  <c r="T435" i="3"/>
  <c r="Q435" i="3"/>
  <c r="N435" i="3"/>
  <c r="W434" i="3"/>
  <c r="Z434" i="3"/>
  <c r="V434" i="3"/>
  <c r="Y434" i="3"/>
  <c r="T434" i="3"/>
  <c r="Q434" i="3"/>
  <c r="N434" i="3"/>
  <c r="W433" i="3"/>
  <c r="Z433" i="3"/>
  <c r="V433" i="3"/>
  <c r="Y433" i="3"/>
  <c r="T433" i="3"/>
  <c r="Q433" i="3"/>
  <c r="N433" i="3"/>
  <c r="W432" i="3"/>
  <c r="Z432" i="3"/>
  <c r="V432" i="3"/>
  <c r="Y432" i="3"/>
  <c r="T432" i="3"/>
  <c r="Q432" i="3"/>
  <c r="N432" i="3"/>
  <c r="W431" i="3"/>
  <c r="Z431" i="3"/>
  <c r="V431" i="3"/>
  <c r="Y431" i="3"/>
  <c r="T431" i="3"/>
  <c r="Q431" i="3"/>
  <c r="N431" i="3"/>
  <c r="W430" i="3"/>
  <c r="Z430" i="3"/>
  <c r="V430" i="3"/>
  <c r="Y430" i="3"/>
  <c r="T430" i="3"/>
  <c r="Q430" i="3"/>
  <c r="N430" i="3"/>
  <c r="W429" i="3"/>
  <c r="Z429" i="3"/>
  <c r="V429" i="3"/>
  <c r="Y429" i="3"/>
  <c r="T429" i="3"/>
  <c r="Q429" i="3"/>
  <c r="N429" i="3"/>
  <c r="W428" i="3"/>
  <c r="Z428" i="3"/>
  <c r="V428" i="3"/>
  <c r="Y428" i="3"/>
  <c r="T428" i="3"/>
  <c r="Q428" i="3"/>
  <c r="N428" i="3"/>
  <c r="W427" i="3"/>
  <c r="Z427" i="3"/>
  <c r="V427" i="3"/>
  <c r="Y427" i="3"/>
  <c r="T427" i="3"/>
  <c r="Q427" i="3"/>
  <c r="N427" i="3"/>
  <c r="W426" i="3"/>
  <c r="Z426" i="3"/>
  <c r="V426" i="3"/>
  <c r="Y426" i="3"/>
  <c r="T426" i="3"/>
  <c r="Q426" i="3"/>
  <c r="N426" i="3"/>
  <c r="W425" i="3"/>
  <c r="Z425" i="3"/>
  <c r="V425" i="3"/>
  <c r="Y425" i="3"/>
  <c r="T425" i="3"/>
  <c r="Q425" i="3"/>
  <c r="N425" i="3"/>
  <c r="W424" i="3"/>
  <c r="Z424" i="3"/>
  <c r="V424" i="3"/>
  <c r="Y424" i="3"/>
  <c r="T424" i="3"/>
  <c r="Q424" i="3"/>
  <c r="N424" i="3"/>
  <c r="W423" i="3"/>
  <c r="Z423" i="3"/>
  <c r="V423" i="3"/>
  <c r="Y423" i="3"/>
  <c r="T423" i="3"/>
  <c r="Q423" i="3"/>
  <c r="N423" i="3"/>
  <c r="W422" i="3"/>
  <c r="Z422" i="3"/>
  <c r="V422" i="3"/>
  <c r="Y422" i="3"/>
  <c r="T422" i="3"/>
  <c r="Q422" i="3"/>
  <c r="N422" i="3"/>
  <c r="W421" i="3"/>
  <c r="Z421" i="3"/>
  <c r="V421" i="3"/>
  <c r="Y421" i="3"/>
  <c r="T421" i="3"/>
  <c r="Q421" i="3"/>
  <c r="N421" i="3"/>
  <c r="W420" i="3"/>
  <c r="Z420" i="3"/>
  <c r="V420" i="3"/>
  <c r="Y420" i="3"/>
  <c r="T420" i="3"/>
  <c r="Q420" i="3"/>
  <c r="N420" i="3"/>
  <c r="W419" i="3"/>
  <c r="Z419" i="3"/>
  <c r="V419" i="3"/>
  <c r="Y419" i="3"/>
  <c r="T419" i="3"/>
  <c r="Q419" i="3"/>
  <c r="N419" i="3"/>
  <c r="W418" i="3"/>
  <c r="Z418" i="3"/>
  <c r="V418" i="3"/>
  <c r="Y418" i="3"/>
  <c r="T418" i="3"/>
  <c r="Q418" i="3"/>
  <c r="N418" i="3"/>
  <c r="W417" i="3"/>
  <c r="Z417" i="3"/>
  <c r="V417" i="3"/>
  <c r="Y417" i="3"/>
  <c r="T417" i="3"/>
  <c r="Q417" i="3"/>
  <c r="N417" i="3"/>
  <c r="W416" i="3"/>
  <c r="Z416" i="3"/>
  <c r="V416" i="3"/>
  <c r="Y416" i="3"/>
  <c r="T416" i="3"/>
  <c r="Q416" i="3"/>
  <c r="N416" i="3"/>
  <c r="W415" i="3"/>
  <c r="Z415" i="3"/>
  <c r="V415" i="3"/>
  <c r="Y415" i="3"/>
  <c r="T415" i="3"/>
  <c r="Q415" i="3"/>
  <c r="N415" i="3"/>
  <c r="W414" i="3"/>
  <c r="Z414" i="3"/>
  <c r="V414" i="3"/>
  <c r="Y414" i="3"/>
  <c r="T414" i="3"/>
  <c r="Q414" i="3"/>
  <c r="N414" i="3"/>
  <c r="W413" i="3"/>
  <c r="Z413" i="3"/>
  <c r="V413" i="3"/>
  <c r="Y413" i="3"/>
  <c r="T413" i="3"/>
  <c r="Q413" i="3"/>
  <c r="N413" i="3"/>
  <c r="W412" i="3"/>
  <c r="Z412" i="3"/>
  <c r="V412" i="3"/>
  <c r="Y412" i="3"/>
  <c r="T412" i="3"/>
  <c r="Q412" i="3"/>
  <c r="N412" i="3"/>
  <c r="W411" i="3"/>
  <c r="Z411" i="3"/>
  <c r="V411" i="3"/>
  <c r="Y411" i="3"/>
  <c r="T411" i="3"/>
  <c r="Q411" i="3"/>
  <c r="N411" i="3"/>
  <c r="W410" i="3"/>
  <c r="Z410" i="3"/>
  <c r="V410" i="3"/>
  <c r="Y410" i="3"/>
  <c r="T410" i="3"/>
  <c r="Q410" i="3"/>
  <c r="N410" i="3"/>
  <c r="W409" i="3"/>
  <c r="Z409" i="3"/>
  <c r="V409" i="3"/>
  <c r="Y409" i="3"/>
  <c r="T409" i="3"/>
  <c r="Q409" i="3"/>
  <c r="N409" i="3"/>
  <c r="W408" i="3"/>
  <c r="Z408" i="3"/>
  <c r="V408" i="3"/>
  <c r="Y408" i="3"/>
  <c r="T408" i="3"/>
  <c r="Q408" i="3"/>
  <c r="N408" i="3"/>
  <c r="W407" i="3"/>
  <c r="Z407" i="3"/>
  <c r="V407" i="3"/>
  <c r="Y407" i="3"/>
  <c r="T407" i="3"/>
  <c r="Q407" i="3"/>
  <c r="N407" i="3"/>
  <c r="W406" i="3"/>
  <c r="Z406" i="3"/>
  <c r="V406" i="3"/>
  <c r="Y406" i="3"/>
  <c r="T406" i="3"/>
  <c r="Q406" i="3"/>
  <c r="N406" i="3"/>
  <c r="W405" i="3"/>
  <c r="Z405" i="3"/>
  <c r="V405" i="3"/>
  <c r="Y405" i="3"/>
  <c r="T405" i="3"/>
  <c r="Q405" i="3"/>
  <c r="N405" i="3"/>
  <c r="W404" i="3"/>
  <c r="Z404" i="3"/>
  <c r="V404" i="3"/>
  <c r="Y404" i="3"/>
  <c r="T404" i="3"/>
  <c r="Q404" i="3"/>
  <c r="N404" i="3"/>
  <c r="W403" i="3"/>
  <c r="Z403" i="3"/>
  <c r="V403" i="3"/>
  <c r="Y403" i="3"/>
  <c r="T403" i="3"/>
  <c r="Q403" i="3"/>
  <c r="N403" i="3"/>
  <c r="W402" i="3"/>
  <c r="Z402" i="3"/>
  <c r="V402" i="3"/>
  <c r="Y402" i="3"/>
  <c r="T402" i="3"/>
  <c r="Q402" i="3"/>
  <c r="N402" i="3"/>
  <c r="W401" i="3"/>
  <c r="Z401" i="3"/>
  <c r="V401" i="3"/>
  <c r="Y401" i="3"/>
  <c r="T401" i="3"/>
  <c r="Q401" i="3"/>
  <c r="N401" i="3"/>
  <c r="W400" i="3"/>
  <c r="Z400" i="3"/>
  <c r="V400" i="3"/>
  <c r="Y400" i="3"/>
  <c r="T400" i="3"/>
  <c r="Q400" i="3"/>
  <c r="N400" i="3"/>
  <c r="W399" i="3"/>
  <c r="Z399" i="3"/>
  <c r="V399" i="3"/>
  <c r="Y399" i="3"/>
  <c r="T399" i="3"/>
  <c r="Q399" i="3"/>
  <c r="N399" i="3"/>
  <c r="W398" i="3"/>
  <c r="Z398" i="3"/>
  <c r="V398" i="3"/>
  <c r="Y398" i="3"/>
  <c r="T398" i="3"/>
  <c r="Q398" i="3"/>
  <c r="N398" i="3"/>
  <c r="W397" i="3"/>
  <c r="Z397" i="3"/>
  <c r="V397" i="3"/>
  <c r="Y397" i="3"/>
  <c r="T397" i="3"/>
  <c r="Q397" i="3"/>
  <c r="N397" i="3"/>
  <c r="W396" i="3"/>
  <c r="Z396" i="3"/>
  <c r="V396" i="3"/>
  <c r="Y396" i="3"/>
  <c r="T396" i="3"/>
  <c r="Q396" i="3"/>
  <c r="N396" i="3"/>
  <c r="W395" i="3"/>
  <c r="Z395" i="3"/>
  <c r="V395" i="3"/>
  <c r="Y395" i="3"/>
  <c r="T395" i="3"/>
  <c r="Q395" i="3"/>
  <c r="N395" i="3"/>
  <c r="W394" i="3"/>
  <c r="Z394" i="3"/>
  <c r="V394" i="3"/>
  <c r="Y394" i="3"/>
  <c r="T394" i="3"/>
  <c r="Q394" i="3"/>
  <c r="N394" i="3"/>
  <c r="W393" i="3"/>
  <c r="Z393" i="3"/>
  <c r="V393" i="3"/>
  <c r="Y393" i="3"/>
  <c r="T393" i="3"/>
  <c r="Q393" i="3"/>
  <c r="N393" i="3"/>
  <c r="W392" i="3"/>
  <c r="Z392" i="3"/>
  <c r="V392" i="3"/>
  <c r="Y392" i="3"/>
  <c r="T392" i="3"/>
  <c r="Q392" i="3"/>
  <c r="N392" i="3"/>
  <c r="W391" i="3"/>
  <c r="Z391" i="3"/>
  <c r="V391" i="3"/>
  <c r="Y391" i="3"/>
  <c r="T391" i="3"/>
  <c r="Q391" i="3"/>
  <c r="N391" i="3"/>
  <c r="W390" i="3"/>
  <c r="Z390" i="3"/>
  <c r="V390" i="3"/>
  <c r="Y390" i="3"/>
  <c r="T390" i="3"/>
  <c r="Q390" i="3"/>
  <c r="N390" i="3"/>
  <c r="W389" i="3"/>
  <c r="Z389" i="3"/>
  <c r="V389" i="3"/>
  <c r="Y389" i="3"/>
  <c r="T389" i="3"/>
  <c r="Q389" i="3"/>
  <c r="N389" i="3"/>
  <c r="W388" i="3"/>
  <c r="Z388" i="3"/>
  <c r="V388" i="3"/>
  <c r="Y388" i="3"/>
  <c r="T388" i="3"/>
  <c r="Q388" i="3"/>
  <c r="N388" i="3"/>
  <c r="W387" i="3"/>
  <c r="Z387" i="3"/>
  <c r="V387" i="3"/>
  <c r="Y387" i="3"/>
  <c r="T387" i="3"/>
  <c r="Q387" i="3"/>
  <c r="N387" i="3"/>
  <c r="W386" i="3"/>
  <c r="Z386" i="3"/>
  <c r="V386" i="3"/>
  <c r="Y386" i="3"/>
  <c r="T386" i="3"/>
  <c r="Q386" i="3"/>
  <c r="N386" i="3"/>
  <c r="W385" i="3"/>
  <c r="Z385" i="3"/>
  <c r="V385" i="3"/>
  <c r="Y385" i="3"/>
  <c r="T385" i="3"/>
  <c r="Q385" i="3"/>
  <c r="N385" i="3"/>
  <c r="W384" i="3"/>
  <c r="Z384" i="3"/>
  <c r="V384" i="3"/>
  <c r="Y384" i="3"/>
  <c r="T384" i="3"/>
  <c r="Q384" i="3"/>
  <c r="N384" i="3"/>
  <c r="W383" i="3"/>
  <c r="Z383" i="3"/>
  <c r="V383" i="3"/>
  <c r="Y383" i="3"/>
  <c r="T383" i="3"/>
  <c r="Q383" i="3"/>
  <c r="N383" i="3"/>
  <c r="W382" i="3"/>
  <c r="Z382" i="3"/>
  <c r="V382" i="3"/>
  <c r="Y382" i="3"/>
  <c r="T382" i="3"/>
  <c r="Q382" i="3"/>
  <c r="N382" i="3"/>
  <c r="W381" i="3"/>
  <c r="Z381" i="3"/>
  <c r="V381" i="3"/>
  <c r="Y381" i="3"/>
  <c r="T381" i="3"/>
  <c r="Q381" i="3"/>
  <c r="N381" i="3"/>
  <c r="W380" i="3"/>
  <c r="Z380" i="3"/>
  <c r="V380" i="3"/>
  <c r="Y380" i="3"/>
  <c r="T380" i="3"/>
  <c r="Q380" i="3"/>
  <c r="N380" i="3"/>
  <c r="W379" i="3"/>
  <c r="Z379" i="3"/>
  <c r="V379" i="3"/>
  <c r="Y379" i="3"/>
  <c r="T379" i="3"/>
  <c r="Q379" i="3"/>
  <c r="N379" i="3"/>
  <c r="W378" i="3"/>
  <c r="Z378" i="3"/>
  <c r="V378" i="3"/>
  <c r="Y378" i="3"/>
  <c r="T378" i="3"/>
  <c r="Q378" i="3"/>
  <c r="N378" i="3"/>
  <c r="W377" i="3"/>
  <c r="Z377" i="3"/>
  <c r="V377" i="3"/>
  <c r="Y377" i="3"/>
  <c r="T377" i="3"/>
  <c r="Q377" i="3"/>
  <c r="N377" i="3"/>
  <c r="W376" i="3"/>
  <c r="Z376" i="3"/>
  <c r="V376" i="3"/>
  <c r="Y376" i="3"/>
  <c r="T376" i="3"/>
  <c r="Q376" i="3"/>
  <c r="N376" i="3"/>
  <c r="W375" i="3"/>
  <c r="Z375" i="3"/>
  <c r="V375" i="3"/>
  <c r="Y375" i="3"/>
  <c r="T375" i="3"/>
  <c r="Q375" i="3"/>
  <c r="N375" i="3"/>
  <c r="W374" i="3"/>
  <c r="Z374" i="3"/>
  <c r="V374" i="3"/>
  <c r="Y374" i="3"/>
  <c r="T374" i="3"/>
  <c r="Q374" i="3"/>
  <c r="N374" i="3"/>
  <c r="W373" i="3"/>
  <c r="Z373" i="3"/>
  <c r="V373" i="3"/>
  <c r="Y373" i="3"/>
  <c r="T373" i="3"/>
  <c r="Q373" i="3"/>
  <c r="N373" i="3"/>
  <c r="W372" i="3"/>
  <c r="Z372" i="3"/>
  <c r="V372" i="3"/>
  <c r="Y372" i="3"/>
  <c r="T372" i="3"/>
  <c r="Q372" i="3"/>
  <c r="N372" i="3"/>
  <c r="W371" i="3"/>
  <c r="Z371" i="3"/>
  <c r="V371" i="3"/>
  <c r="Y371" i="3"/>
  <c r="T371" i="3"/>
  <c r="Q371" i="3"/>
  <c r="N371" i="3"/>
  <c r="W370" i="3"/>
  <c r="Z370" i="3"/>
  <c r="V370" i="3"/>
  <c r="Y370" i="3"/>
  <c r="T370" i="3"/>
  <c r="Q370" i="3"/>
  <c r="N370" i="3"/>
  <c r="W369" i="3"/>
  <c r="Z369" i="3"/>
  <c r="V369" i="3"/>
  <c r="Y369" i="3"/>
  <c r="T369" i="3"/>
  <c r="Q369" i="3"/>
  <c r="N369" i="3"/>
  <c r="W368" i="3"/>
  <c r="Z368" i="3"/>
  <c r="V368" i="3"/>
  <c r="Y368" i="3"/>
  <c r="T368" i="3"/>
  <c r="Q368" i="3"/>
  <c r="N368" i="3"/>
  <c r="W367" i="3"/>
  <c r="Z367" i="3"/>
  <c r="V367" i="3"/>
  <c r="Y367" i="3"/>
  <c r="T367" i="3"/>
  <c r="Q367" i="3"/>
  <c r="N367" i="3"/>
  <c r="W366" i="3"/>
  <c r="Z366" i="3"/>
  <c r="V366" i="3"/>
  <c r="Y366" i="3"/>
  <c r="T366" i="3"/>
  <c r="Q366" i="3"/>
  <c r="N366" i="3"/>
  <c r="W365" i="3"/>
  <c r="Z365" i="3"/>
  <c r="V365" i="3"/>
  <c r="Y365" i="3"/>
  <c r="T365" i="3"/>
  <c r="Q365" i="3"/>
  <c r="N365" i="3"/>
  <c r="W364" i="3"/>
  <c r="Z364" i="3"/>
  <c r="V364" i="3"/>
  <c r="Y364" i="3"/>
  <c r="T364" i="3"/>
  <c r="Q364" i="3"/>
  <c r="N364" i="3"/>
  <c r="W363" i="3"/>
  <c r="Z363" i="3"/>
  <c r="V363" i="3"/>
  <c r="Y363" i="3"/>
  <c r="T363" i="3"/>
  <c r="Q363" i="3"/>
  <c r="N363" i="3"/>
  <c r="W362" i="3"/>
  <c r="Z362" i="3"/>
  <c r="V362" i="3"/>
  <c r="Y362" i="3"/>
  <c r="T362" i="3"/>
  <c r="Q362" i="3"/>
  <c r="N362" i="3"/>
  <c r="W361" i="3"/>
  <c r="Z361" i="3"/>
  <c r="V361" i="3"/>
  <c r="Y361" i="3"/>
  <c r="T361" i="3"/>
  <c r="Q361" i="3"/>
  <c r="N361" i="3"/>
  <c r="W360" i="3"/>
  <c r="Z360" i="3"/>
  <c r="V360" i="3"/>
  <c r="Y360" i="3"/>
  <c r="T360" i="3"/>
  <c r="Q360" i="3"/>
  <c r="N360" i="3"/>
  <c r="W359" i="3"/>
  <c r="Z359" i="3"/>
  <c r="V359" i="3"/>
  <c r="Y359" i="3"/>
  <c r="T359" i="3"/>
  <c r="Q359" i="3"/>
  <c r="N359" i="3"/>
  <c r="W358" i="3"/>
  <c r="Z358" i="3"/>
  <c r="V358" i="3"/>
  <c r="Y358" i="3"/>
  <c r="T358" i="3"/>
  <c r="Q358" i="3"/>
  <c r="N358" i="3"/>
  <c r="W357" i="3"/>
  <c r="Z357" i="3"/>
  <c r="V357" i="3"/>
  <c r="Y357" i="3"/>
  <c r="T357" i="3"/>
  <c r="Q357" i="3"/>
  <c r="N357" i="3"/>
  <c r="W356" i="3"/>
  <c r="Z356" i="3"/>
  <c r="V356" i="3"/>
  <c r="Y356" i="3"/>
  <c r="T356" i="3"/>
  <c r="Q356" i="3"/>
  <c r="N356" i="3"/>
  <c r="W355" i="3"/>
  <c r="Z355" i="3"/>
  <c r="V355" i="3"/>
  <c r="Y355" i="3"/>
  <c r="T355" i="3"/>
  <c r="Q355" i="3"/>
  <c r="N355" i="3"/>
  <c r="W354" i="3"/>
  <c r="Z354" i="3"/>
  <c r="V354" i="3"/>
  <c r="Y354" i="3"/>
  <c r="T354" i="3"/>
  <c r="Q354" i="3"/>
  <c r="N354" i="3"/>
  <c r="W353" i="3"/>
  <c r="Z353" i="3"/>
  <c r="V353" i="3"/>
  <c r="Y353" i="3"/>
  <c r="T353" i="3"/>
  <c r="Q353" i="3"/>
  <c r="N353" i="3"/>
  <c r="W352" i="3"/>
  <c r="Z352" i="3"/>
  <c r="V352" i="3"/>
  <c r="Y352" i="3"/>
  <c r="T352" i="3"/>
  <c r="Q352" i="3"/>
  <c r="N352" i="3"/>
  <c r="W351" i="3"/>
  <c r="Z351" i="3"/>
  <c r="V351" i="3"/>
  <c r="Y351" i="3"/>
  <c r="T351" i="3"/>
  <c r="Q351" i="3"/>
  <c r="N351" i="3"/>
  <c r="W350" i="3"/>
  <c r="Z350" i="3"/>
  <c r="V350" i="3"/>
  <c r="Y350" i="3"/>
  <c r="T350" i="3"/>
  <c r="Q350" i="3"/>
  <c r="N350" i="3"/>
  <c r="W349" i="3"/>
  <c r="Z349" i="3"/>
  <c r="V349" i="3"/>
  <c r="Y349" i="3"/>
  <c r="T349" i="3"/>
  <c r="Q349" i="3"/>
  <c r="N349" i="3"/>
  <c r="W348" i="3"/>
  <c r="Z348" i="3"/>
  <c r="V348" i="3"/>
  <c r="Y348" i="3"/>
  <c r="T348" i="3"/>
  <c r="Q348" i="3"/>
  <c r="N348" i="3"/>
  <c r="W347" i="3"/>
  <c r="Z347" i="3"/>
  <c r="V347" i="3"/>
  <c r="Y347" i="3"/>
  <c r="T347" i="3"/>
  <c r="Q347" i="3"/>
  <c r="N347" i="3"/>
  <c r="W346" i="3"/>
  <c r="Z346" i="3"/>
  <c r="V346" i="3"/>
  <c r="Y346" i="3"/>
  <c r="N346" i="3"/>
  <c r="Q346" i="3"/>
  <c r="T346" i="3"/>
  <c r="U346" i="3"/>
  <c r="W345" i="3"/>
  <c r="Z345" i="3"/>
  <c r="V345" i="3"/>
  <c r="Y345" i="3"/>
  <c r="T345" i="3"/>
  <c r="Q345" i="3"/>
  <c r="N345" i="3"/>
  <c r="W344" i="3"/>
  <c r="Z344" i="3"/>
  <c r="V344" i="3"/>
  <c r="Y344" i="3"/>
  <c r="T344" i="3"/>
  <c r="Q344" i="3"/>
  <c r="N344" i="3"/>
  <c r="W343" i="3"/>
  <c r="Z343" i="3"/>
  <c r="V343" i="3"/>
  <c r="Y343" i="3"/>
  <c r="N343" i="3"/>
  <c r="Q343" i="3"/>
  <c r="T343" i="3"/>
  <c r="U343" i="3"/>
  <c r="W342" i="3"/>
  <c r="Z342" i="3"/>
  <c r="V342" i="3"/>
  <c r="Y342" i="3"/>
  <c r="N342" i="3"/>
  <c r="Q342" i="3"/>
  <c r="T342" i="3"/>
  <c r="U342" i="3"/>
  <c r="W341" i="3"/>
  <c r="Z341" i="3"/>
  <c r="V341" i="3"/>
  <c r="Y341" i="3"/>
  <c r="T341" i="3"/>
  <c r="Q341" i="3"/>
  <c r="N341" i="3"/>
  <c r="W340" i="3"/>
  <c r="Z340" i="3"/>
  <c r="V340" i="3"/>
  <c r="Y340" i="3"/>
  <c r="N340" i="3"/>
  <c r="Q340" i="3"/>
  <c r="T340" i="3"/>
  <c r="U340" i="3"/>
  <c r="W339" i="3"/>
  <c r="Z339" i="3"/>
  <c r="V339" i="3"/>
  <c r="Y339" i="3"/>
  <c r="T339" i="3"/>
  <c r="Q339" i="3"/>
  <c r="N339" i="3"/>
  <c r="W338" i="3"/>
  <c r="Z338" i="3"/>
  <c r="V338" i="3"/>
  <c r="Y338" i="3"/>
  <c r="T338" i="3"/>
  <c r="Q338" i="3"/>
  <c r="N338" i="3"/>
  <c r="W337" i="3"/>
  <c r="Z337" i="3"/>
  <c r="V337" i="3"/>
  <c r="Y337" i="3"/>
  <c r="T337" i="3"/>
  <c r="Q337" i="3"/>
  <c r="N337" i="3"/>
  <c r="W336" i="3"/>
  <c r="Z336" i="3"/>
  <c r="V336" i="3"/>
  <c r="Y336" i="3"/>
  <c r="N336" i="3"/>
  <c r="Q336" i="3"/>
  <c r="T336" i="3"/>
  <c r="U336" i="3"/>
  <c r="W335" i="3"/>
  <c r="Z335" i="3"/>
  <c r="V335" i="3"/>
  <c r="Y335" i="3"/>
  <c r="T335" i="3"/>
  <c r="Q335" i="3"/>
  <c r="N335" i="3"/>
  <c r="W334" i="3"/>
  <c r="Z334" i="3"/>
  <c r="V334" i="3"/>
  <c r="Y334" i="3"/>
  <c r="N334" i="3"/>
  <c r="Q334" i="3"/>
  <c r="T334" i="3"/>
  <c r="U334" i="3"/>
  <c r="W333" i="3"/>
  <c r="Z333" i="3"/>
  <c r="V333" i="3"/>
  <c r="Y333" i="3"/>
  <c r="T333" i="3"/>
  <c r="Q333" i="3"/>
  <c r="N333" i="3"/>
  <c r="W332" i="3"/>
  <c r="Z332" i="3"/>
  <c r="V332" i="3"/>
  <c r="Y332" i="3"/>
  <c r="T332" i="3"/>
  <c r="Q332" i="3"/>
  <c r="N332" i="3"/>
  <c r="W331" i="3"/>
  <c r="Z331" i="3"/>
  <c r="V331" i="3"/>
  <c r="Y331" i="3"/>
  <c r="T331" i="3"/>
  <c r="Q331" i="3"/>
  <c r="N331" i="3"/>
  <c r="W330" i="3"/>
  <c r="Z330" i="3"/>
  <c r="V330" i="3"/>
  <c r="Y330" i="3"/>
  <c r="T330" i="3"/>
  <c r="Q330" i="3"/>
  <c r="N330" i="3"/>
  <c r="W329" i="3"/>
  <c r="Z329" i="3"/>
  <c r="V329" i="3"/>
  <c r="Y329" i="3"/>
  <c r="T329" i="3"/>
  <c r="Q329" i="3"/>
  <c r="N329" i="3"/>
  <c r="W328" i="3"/>
  <c r="Z328" i="3"/>
  <c r="V328" i="3"/>
  <c r="Y328" i="3"/>
  <c r="T328" i="3"/>
  <c r="Q328" i="3"/>
  <c r="N328" i="3"/>
  <c r="W327" i="3"/>
  <c r="Z327" i="3"/>
  <c r="V327" i="3"/>
  <c r="Y327" i="3"/>
  <c r="T327" i="3"/>
  <c r="Q327" i="3"/>
  <c r="N327" i="3"/>
  <c r="W326" i="3"/>
  <c r="Z326" i="3"/>
  <c r="V326" i="3"/>
  <c r="Y326" i="3"/>
  <c r="T326" i="3"/>
  <c r="Q326" i="3"/>
  <c r="N326" i="3"/>
  <c r="W325" i="3"/>
  <c r="Z325" i="3"/>
  <c r="V325" i="3"/>
  <c r="Y325" i="3"/>
  <c r="T325" i="3"/>
  <c r="Q325" i="3"/>
  <c r="N325" i="3"/>
  <c r="W324" i="3"/>
  <c r="Z324" i="3"/>
  <c r="V324" i="3"/>
  <c r="Y324" i="3"/>
  <c r="T324" i="3"/>
  <c r="Q324" i="3"/>
  <c r="N324" i="3"/>
  <c r="W323" i="3"/>
  <c r="Z323" i="3"/>
  <c r="V323" i="3"/>
  <c r="Y323" i="3"/>
  <c r="N323" i="3"/>
  <c r="Q323" i="3"/>
  <c r="T323" i="3"/>
  <c r="U323" i="3"/>
  <c r="W322" i="3"/>
  <c r="Z322" i="3"/>
  <c r="V322" i="3"/>
  <c r="Y322" i="3"/>
  <c r="T322" i="3"/>
  <c r="Q322" i="3"/>
  <c r="N322" i="3"/>
  <c r="W321" i="3"/>
  <c r="Z321" i="3"/>
  <c r="V321" i="3"/>
  <c r="Y321" i="3"/>
  <c r="T321" i="3"/>
  <c r="Q321" i="3"/>
  <c r="N321" i="3"/>
  <c r="W320" i="3"/>
  <c r="Z320" i="3"/>
  <c r="V320" i="3"/>
  <c r="Y320" i="3"/>
  <c r="T320" i="3"/>
  <c r="Q320" i="3"/>
  <c r="N320" i="3"/>
  <c r="W319" i="3"/>
  <c r="Z319" i="3"/>
  <c r="V319" i="3"/>
  <c r="Y319" i="3"/>
  <c r="T319" i="3"/>
  <c r="Q319" i="3"/>
  <c r="N319" i="3"/>
  <c r="W318" i="3"/>
  <c r="Z318" i="3"/>
  <c r="V318" i="3"/>
  <c r="Y318" i="3"/>
  <c r="N318" i="3"/>
  <c r="Q318" i="3"/>
  <c r="T318" i="3"/>
  <c r="U318" i="3"/>
  <c r="W317" i="3"/>
  <c r="Z317" i="3"/>
  <c r="V317" i="3"/>
  <c r="Y317" i="3"/>
  <c r="T317" i="3"/>
  <c r="Q317" i="3"/>
  <c r="N317" i="3"/>
  <c r="W316" i="3"/>
  <c r="Z316" i="3"/>
  <c r="V316" i="3"/>
  <c r="Y316" i="3"/>
  <c r="T316" i="3"/>
  <c r="Q316" i="3"/>
  <c r="N316" i="3"/>
  <c r="W315" i="3"/>
  <c r="Z315" i="3"/>
  <c r="V315" i="3"/>
  <c r="Y315" i="3"/>
  <c r="T315" i="3"/>
  <c r="Q315" i="3"/>
  <c r="N315" i="3"/>
  <c r="W314" i="3"/>
  <c r="Z314" i="3"/>
  <c r="V314" i="3"/>
  <c r="Y314" i="3"/>
  <c r="T314" i="3"/>
  <c r="Q314" i="3"/>
  <c r="N314" i="3"/>
  <c r="W313" i="3"/>
  <c r="Z313" i="3"/>
  <c r="V313" i="3"/>
  <c r="Y313" i="3"/>
  <c r="T313" i="3"/>
  <c r="Q313" i="3"/>
  <c r="N313" i="3"/>
  <c r="W312" i="3"/>
  <c r="Z312" i="3"/>
  <c r="V312" i="3"/>
  <c r="Y312" i="3"/>
  <c r="N312" i="3"/>
  <c r="Q312" i="3"/>
  <c r="T312" i="3"/>
  <c r="U312" i="3"/>
  <c r="W311" i="3"/>
  <c r="Z311" i="3"/>
  <c r="V311" i="3"/>
  <c r="Y311" i="3"/>
  <c r="N311" i="3"/>
  <c r="Q311" i="3"/>
  <c r="T311" i="3"/>
  <c r="U311" i="3"/>
  <c r="W310" i="3"/>
  <c r="Z310" i="3"/>
  <c r="V310" i="3"/>
  <c r="Y310" i="3"/>
  <c r="N310" i="3"/>
  <c r="Q310" i="3"/>
  <c r="T310" i="3"/>
  <c r="U310" i="3"/>
  <c r="W309" i="3"/>
  <c r="Z309" i="3"/>
  <c r="V309" i="3"/>
  <c r="Y309" i="3"/>
  <c r="N309" i="3"/>
  <c r="Q309" i="3"/>
  <c r="T309" i="3"/>
  <c r="U309" i="3"/>
  <c r="W308" i="3"/>
  <c r="Z308" i="3"/>
  <c r="V308" i="3"/>
  <c r="Y308" i="3"/>
  <c r="T308" i="3"/>
  <c r="Q308" i="3"/>
  <c r="N308" i="3"/>
  <c r="W307" i="3"/>
  <c r="Z307" i="3"/>
  <c r="V307" i="3"/>
  <c r="Y307" i="3"/>
  <c r="T307" i="3"/>
  <c r="Q307" i="3"/>
  <c r="N307" i="3"/>
  <c r="W306" i="3"/>
  <c r="Z306" i="3"/>
  <c r="V306" i="3"/>
  <c r="Y306" i="3"/>
  <c r="T306" i="3"/>
  <c r="Q306" i="3"/>
  <c r="N306" i="3"/>
  <c r="W305" i="3"/>
  <c r="Z305" i="3"/>
  <c r="V305" i="3"/>
  <c r="Y305" i="3"/>
  <c r="T305" i="3"/>
  <c r="Q305" i="3"/>
  <c r="N305" i="3"/>
  <c r="W304" i="3"/>
  <c r="Z304" i="3"/>
  <c r="V304" i="3"/>
  <c r="Y304" i="3"/>
  <c r="T304" i="3"/>
  <c r="Q304" i="3"/>
  <c r="N304" i="3"/>
  <c r="W303" i="3"/>
  <c r="Z303" i="3"/>
  <c r="V303" i="3"/>
  <c r="Y303" i="3"/>
  <c r="T303" i="3"/>
  <c r="Q303" i="3"/>
  <c r="N303" i="3"/>
  <c r="W302" i="3"/>
  <c r="Z302" i="3"/>
  <c r="V302" i="3"/>
  <c r="Y302" i="3"/>
  <c r="T302" i="3"/>
  <c r="Q302" i="3"/>
  <c r="N302" i="3"/>
  <c r="W301" i="3"/>
  <c r="Z301" i="3"/>
  <c r="V301" i="3"/>
  <c r="Y301" i="3"/>
  <c r="T301" i="3"/>
  <c r="Q301" i="3"/>
  <c r="N301" i="3"/>
  <c r="W300" i="3"/>
  <c r="Z300" i="3"/>
  <c r="V300" i="3"/>
  <c r="Y300" i="3"/>
  <c r="T300" i="3"/>
  <c r="Q300" i="3"/>
  <c r="N300" i="3"/>
  <c r="W299" i="3"/>
  <c r="Z299" i="3"/>
  <c r="V299" i="3"/>
  <c r="Y299" i="3"/>
  <c r="T299" i="3"/>
  <c r="Q299" i="3"/>
  <c r="N299" i="3"/>
  <c r="W298" i="3"/>
  <c r="Z298" i="3"/>
  <c r="V298" i="3"/>
  <c r="Y298" i="3"/>
  <c r="T298" i="3"/>
  <c r="Q298" i="3"/>
  <c r="N298" i="3"/>
  <c r="W297" i="3"/>
  <c r="Z297" i="3"/>
  <c r="V297" i="3"/>
  <c r="Y297" i="3"/>
  <c r="N297" i="3"/>
  <c r="Q297" i="3"/>
  <c r="T297" i="3"/>
  <c r="U297" i="3"/>
  <c r="W296" i="3"/>
  <c r="Z296" i="3"/>
  <c r="V296" i="3"/>
  <c r="Y296" i="3"/>
  <c r="T296" i="3"/>
  <c r="Q296" i="3"/>
  <c r="N296" i="3"/>
  <c r="W295" i="3"/>
  <c r="Z295" i="3"/>
  <c r="V295" i="3"/>
  <c r="Y295" i="3"/>
  <c r="T295" i="3"/>
  <c r="Q295" i="3"/>
  <c r="N295" i="3"/>
  <c r="W294" i="3"/>
  <c r="Z294" i="3"/>
  <c r="V294" i="3"/>
  <c r="Y294" i="3"/>
  <c r="T294" i="3"/>
  <c r="Q294" i="3"/>
  <c r="N294" i="3"/>
  <c r="W293" i="3"/>
  <c r="Z293" i="3"/>
  <c r="V293" i="3"/>
  <c r="Y293" i="3"/>
  <c r="N293" i="3"/>
  <c r="Q293" i="3"/>
  <c r="T293" i="3"/>
  <c r="U293" i="3"/>
  <c r="W292" i="3"/>
  <c r="Z292" i="3"/>
  <c r="V292" i="3"/>
  <c r="Y292" i="3"/>
  <c r="N292" i="3"/>
  <c r="Q292" i="3"/>
  <c r="T292" i="3"/>
  <c r="U292" i="3"/>
  <c r="W291" i="3"/>
  <c r="Z291" i="3"/>
  <c r="V291" i="3"/>
  <c r="Y291" i="3"/>
  <c r="T291" i="3"/>
  <c r="Q291" i="3"/>
  <c r="N291" i="3"/>
  <c r="W290" i="3"/>
  <c r="Z290" i="3"/>
  <c r="V290" i="3"/>
  <c r="Y290" i="3"/>
  <c r="T290" i="3"/>
  <c r="Q290" i="3"/>
  <c r="N290" i="3"/>
  <c r="W289" i="3"/>
  <c r="Z289" i="3"/>
  <c r="V289" i="3"/>
  <c r="Y289" i="3"/>
  <c r="N289" i="3"/>
  <c r="Q289" i="3"/>
  <c r="T289" i="3"/>
  <c r="U289" i="3"/>
  <c r="W288" i="3"/>
  <c r="Z288" i="3"/>
  <c r="V288" i="3"/>
  <c r="Y288" i="3"/>
  <c r="N288" i="3"/>
  <c r="Q288" i="3"/>
  <c r="T288" i="3"/>
  <c r="U288" i="3"/>
  <c r="W287" i="3"/>
  <c r="Z287" i="3"/>
  <c r="V287" i="3"/>
  <c r="Y287" i="3"/>
  <c r="T287" i="3"/>
  <c r="Q287" i="3"/>
  <c r="N287" i="3"/>
  <c r="W286" i="3"/>
  <c r="Z286" i="3"/>
  <c r="V286" i="3"/>
  <c r="Y286" i="3"/>
  <c r="N286" i="3"/>
  <c r="Q286" i="3"/>
  <c r="T286" i="3"/>
  <c r="U286" i="3"/>
  <c r="W285" i="3"/>
  <c r="Z285" i="3"/>
  <c r="V285" i="3"/>
  <c r="Y285" i="3"/>
  <c r="N285" i="3"/>
  <c r="Q285" i="3"/>
  <c r="T285" i="3"/>
  <c r="U285" i="3"/>
  <c r="W284" i="3"/>
  <c r="Z284" i="3"/>
  <c r="V284" i="3"/>
  <c r="Y284" i="3"/>
  <c r="T284" i="3"/>
  <c r="Q284" i="3"/>
  <c r="N284" i="3"/>
  <c r="W283" i="3"/>
  <c r="Z283" i="3"/>
  <c r="V283" i="3"/>
  <c r="Y283" i="3"/>
  <c r="T283" i="3"/>
  <c r="Q283" i="3"/>
  <c r="N283" i="3"/>
  <c r="W282" i="3"/>
  <c r="Z282" i="3"/>
  <c r="V282" i="3"/>
  <c r="Y282" i="3"/>
  <c r="N282" i="3"/>
  <c r="Q282" i="3"/>
  <c r="T282" i="3"/>
  <c r="U282" i="3"/>
  <c r="W281" i="3"/>
  <c r="Z281" i="3"/>
  <c r="V281" i="3"/>
  <c r="Y281" i="3"/>
  <c r="N281" i="3"/>
  <c r="Q281" i="3"/>
  <c r="T281" i="3"/>
  <c r="U281" i="3"/>
  <c r="W280" i="3"/>
  <c r="Z280" i="3"/>
  <c r="V280" i="3"/>
  <c r="Y280" i="3"/>
  <c r="N280" i="3"/>
  <c r="Q280" i="3"/>
  <c r="T280" i="3"/>
  <c r="U280" i="3"/>
  <c r="W279" i="3"/>
  <c r="Z279" i="3"/>
  <c r="V279" i="3"/>
  <c r="Y279" i="3"/>
  <c r="T279" i="3"/>
  <c r="Q279" i="3"/>
  <c r="N279" i="3"/>
  <c r="W278" i="3"/>
  <c r="Z278" i="3"/>
  <c r="V278" i="3"/>
  <c r="Y278" i="3"/>
  <c r="N278" i="3"/>
  <c r="Q278" i="3"/>
  <c r="T278" i="3"/>
  <c r="U278" i="3"/>
  <c r="W277" i="3"/>
  <c r="Z277" i="3"/>
  <c r="V277" i="3"/>
  <c r="Y277" i="3"/>
  <c r="T277" i="3"/>
  <c r="Q277" i="3"/>
  <c r="N277" i="3"/>
  <c r="W276" i="3"/>
  <c r="Z276" i="3"/>
  <c r="V276" i="3"/>
  <c r="Y276" i="3"/>
  <c r="T276" i="3"/>
  <c r="Q276" i="3"/>
  <c r="N276" i="3"/>
  <c r="W275" i="3"/>
  <c r="Z275" i="3"/>
  <c r="V275" i="3"/>
  <c r="Y275" i="3"/>
  <c r="N275" i="3"/>
  <c r="Q275" i="3"/>
  <c r="T275" i="3"/>
  <c r="U275" i="3"/>
  <c r="W274" i="3"/>
  <c r="Z274" i="3"/>
  <c r="V274" i="3"/>
  <c r="Y274" i="3"/>
  <c r="N274" i="3"/>
  <c r="Q274" i="3"/>
  <c r="T274" i="3"/>
  <c r="U274" i="3"/>
  <c r="W273" i="3"/>
  <c r="Z273" i="3"/>
  <c r="V273" i="3"/>
  <c r="Y273" i="3"/>
  <c r="N273" i="3"/>
  <c r="Q273" i="3"/>
  <c r="T273" i="3"/>
  <c r="U273" i="3"/>
  <c r="W272" i="3"/>
  <c r="Z272" i="3"/>
  <c r="V272" i="3"/>
  <c r="Y272" i="3"/>
  <c r="T272" i="3"/>
  <c r="Q272" i="3"/>
  <c r="N272" i="3"/>
  <c r="W271" i="3"/>
  <c r="Z271" i="3"/>
  <c r="V271" i="3"/>
  <c r="Y271" i="3"/>
  <c r="T271" i="3"/>
  <c r="Q271" i="3"/>
  <c r="N271" i="3"/>
  <c r="W270" i="3"/>
  <c r="Z270" i="3"/>
  <c r="V270" i="3"/>
  <c r="Y270" i="3"/>
  <c r="T270" i="3"/>
  <c r="Q270" i="3"/>
  <c r="N270" i="3"/>
  <c r="W269" i="3"/>
  <c r="Z269" i="3"/>
  <c r="V269" i="3"/>
  <c r="Y269" i="3"/>
  <c r="N269" i="3"/>
  <c r="Q269" i="3"/>
  <c r="T269" i="3"/>
  <c r="U269" i="3"/>
  <c r="W268" i="3"/>
  <c r="Z268" i="3"/>
  <c r="V268" i="3"/>
  <c r="Y268" i="3"/>
  <c r="T268" i="3"/>
  <c r="Q268" i="3"/>
  <c r="N268" i="3"/>
  <c r="W267" i="3"/>
  <c r="Z267" i="3"/>
  <c r="V267" i="3"/>
  <c r="Y267" i="3"/>
  <c r="T267" i="3"/>
  <c r="Q267" i="3"/>
  <c r="N267" i="3"/>
  <c r="W266" i="3"/>
  <c r="Z266" i="3"/>
  <c r="V266" i="3"/>
  <c r="Y266" i="3"/>
  <c r="N266" i="3"/>
  <c r="Q266" i="3"/>
  <c r="T266" i="3"/>
  <c r="U266" i="3"/>
  <c r="W265" i="3"/>
  <c r="Z265" i="3"/>
  <c r="V265" i="3"/>
  <c r="Y265" i="3"/>
  <c r="T265" i="3"/>
  <c r="Q265" i="3"/>
  <c r="N265" i="3"/>
  <c r="W264" i="3"/>
  <c r="Z264" i="3"/>
  <c r="V264" i="3"/>
  <c r="Y264" i="3"/>
  <c r="N264" i="3"/>
  <c r="Q264" i="3"/>
  <c r="T264" i="3"/>
  <c r="U264" i="3"/>
  <c r="W263" i="3"/>
  <c r="Z263" i="3"/>
  <c r="V263" i="3"/>
  <c r="Y263" i="3"/>
  <c r="T263" i="3"/>
  <c r="Q263" i="3"/>
  <c r="N263" i="3"/>
  <c r="W262" i="3"/>
  <c r="Z262" i="3"/>
  <c r="V262" i="3"/>
  <c r="Y262" i="3"/>
  <c r="T262" i="3"/>
  <c r="Q262" i="3"/>
  <c r="N262" i="3"/>
  <c r="W261" i="3"/>
  <c r="Z261" i="3"/>
  <c r="V261" i="3"/>
  <c r="Y261" i="3"/>
  <c r="N261" i="3"/>
  <c r="Q261" i="3"/>
  <c r="T261" i="3"/>
  <c r="U261" i="3"/>
  <c r="W260" i="3"/>
  <c r="Z260" i="3"/>
  <c r="V260" i="3"/>
  <c r="Y260" i="3"/>
  <c r="T260" i="3"/>
  <c r="Q260" i="3"/>
  <c r="N260" i="3"/>
  <c r="W259" i="3"/>
  <c r="Z259" i="3"/>
  <c r="V259" i="3"/>
  <c r="Y259" i="3"/>
  <c r="T259" i="3"/>
  <c r="Q259" i="3"/>
  <c r="N259" i="3"/>
  <c r="W258" i="3"/>
  <c r="Z258" i="3"/>
  <c r="V258" i="3"/>
  <c r="Y258" i="3"/>
  <c r="T258" i="3"/>
  <c r="Q258" i="3"/>
  <c r="N258" i="3"/>
  <c r="W257" i="3"/>
  <c r="Z257" i="3"/>
  <c r="V257" i="3"/>
  <c r="Y257" i="3"/>
  <c r="T257" i="3"/>
  <c r="Q257" i="3"/>
  <c r="N257" i="3"/>
  <c r="W256" i="3"/>
  <c r="Z256" i="3"/>
  <c r="V256" i="3"/>
  <c r="Y256" i="3"/>
  <c r="T256" i="3"/>
  <c r="Q256" i="3"/>
  <c r="N256" i="3"/>
  <c r="W255" i="3"/>
  <c r="Z255" i="3"/>
  <c r="V255" i="3"/>
  <c r="Y255" i="3"/>
  <c r="T255" i="3"/>
  <c r="Q255" i="3"/>
  <c r="N255" i="3"/>
  <c r="W254" i="3"/>
  <c r="Z254" i="3"/>
  <c r="V254" i="3"/>
  <c r="Y254" i="3"/>
  <c r="N254" i="3"/>
  <c r="Q254" i="3"/>
  <c r="T254" i="3"/>
  <c r="U254" i="3"/>
  <c r="W253" i="3"/>
  <c r="Z253" i="3"/>
  <c r="V253" i="3"/>
  <c r="Y253" i="3"/>
  <c r="T253" i="3"/>
  <c r="Q253" i="3"/>
  <c r="N253" i="3"/>
  <c r="W252" i="3"/>
  <c r="Z252" i="3"/>
  <c r="V252" i="3"/>
  <c r="Y252" i="3"/>
  <c r="N252" i="3"/>
  <c r="Q252" i="3"/>
  <c r="T252" i="3"/>
  <c r="U252" i="3"/>
  <c r="W251" i="3"/>
  <c r="Z251" i="3"/>
  <c r="V251" i="3"/>
  <c r="Y251" i="3"/>
  <c r="T251" i="3"/>
  <c r="Q251" i="3"/>
  <c r="N251" i="3"/>
  <c r="W250" i="3"/>
  <c r="Z250" i="3"/>
  <c r="V250" i="3"/>
  <c r="Y250" i="3"/>
  <c r="T250" i="3"/>
  <c r="Q250" i="3"/>
  <c r="N250" i="3"/>
  <c r="W249" i="3"/>
  <c r="Z249" i="3"/>
  <c r="V249" i="3"/>
  <c r="Y249" i="3"/>
  <c r="N249" i="3"/>
  <c r="Q249" i="3"/>
  <c r="T249" i="3"/>
  <c r="U249" i="3"/>
  <c r="W248" i="3"/>
  <c r="Z248" i="3"/>
  <c r="V248" i="3"/>
  <c r="Y248" i="3"/>
  <c r="N248" i="3"/>
  <c r="Q248" i="3"/>
  <c r="T248" i="3"/>
  <c r="U248" i="3"/>
  <c r="W247" i="3"/>
  <c r="Z247" i="3"/>
  <c r="V247" i="3"/>
  <c r="Y247" i="3"/>
  <c r="T247" i="3"/>
  <c r="Q247" i="3"/>
  <c r="N247" i="3"/>
  <c r="W246" i="3"/>
  <c r="Z246" i="3"/>
  <c r="V246" i="3"/>
  <c r="Y246" i="3"/>
  <c r="T246" i="3"/>
  <c r="Q246" i="3"/>
  <c r="N246" i="3"/>
  <c r="W245" i="3"/>
  <c r="Z245" i="3"/>
  <c r="V245" i="3"/>
  <c r="Y245" i="3"/>
  <c r="T245" i="3"/>
  <c r="Q245" i="3"/>
  <c r="N245" i="3"/>
  <c r="W244" i="3"/>
  <c r="Z244" i="3"/>
  <c r="V244" i="3"/>
  <c r="Y244" i="3"/>
  <c r="T244" i="3"/>
  <c r="Q244" i="3"/>
  <c r="N244" i="3"/>
  <c r="W243" i="3"/>
  <c r="Z243" i="3"/>
  <c r="V243" i="3"/>
  <c r="Y243" i="3"/>
  <c r="N243" i="3"/>
  <c r="Q243" i="3"/>
  <c r="T243" i="3"/>
  <c r="U243" i="3"/>
  <c r="W242" i="3"/>
  <c r="Z242" i="3"/>
  <c r="V242" i="3"/>
  <c r="Y242" i="3"/>
  <c r="T242" i="3"/>
  <c r="Q242" i="3"/>
  <c r="N242" i="3"/>
  <c r="W241" i="3"/>
  <c r="Z241" i="3"/>
  <c r="V241" i="3"/>
  <c r="Y241" i="3"/>
  <c r="N241" i="3"/>
  <c r="Q241" i="3"/>
  <c r="T241" i="3"/>
  <c r="U241" i="3"/>
  <c r="W240" i="3"/>
  <c r="Z240" i="3"/>
  <c r="V240" i="3"/>
  <c r="Y240" i="3"/>
  <c r="T240" i="3"/>
  <c r="Q240" i="3"/>
  <c r="N240" i="3"/>
  <c r="W239" i="3"/>
  <c r="Z239" i="3"/>
  <c r="V239" i="3"/>
  <c r="Y239" i="3"/>
  <c r="T239" i="3"/>
  <c r="Q239" i="3"/>
  <c r="N239" i="3"/>
  <c r="W238" i="3"/>
  <c r="Z238" i="3"/>
  <c r="V238" i="3"/>
  <c r="Y238" i="3"/>
  <c r="T238" i="3"/>
  <c r="Q238" i="3"/>
  <c r="N238" i="3"/>
  <c r="W237" i="3"/>
  <c r="Z237" i="3"/>
  <c r="V237" i="3"/>
  <c r="Y237" i="3"/>
  <c r="T237" i="3"/>
  <c r="Q237" i="3"/>
  <c r="N237" i="3"/>
  <c r="W236" i="3"/>
  <c r="Z236" i="3"/>
  <c r="V236" i="3"/>
  <c r="Y236" i="3"/>
  <c r="T236" i="3"/>
  <c r="Q236" i="3"/>
  <c r="N236" i="3"/>
  <c r="W235" i="3"/>
  <c r="Z235" i="3"/>
  <c r="V235" i="3"/>
  <c r="Y235" i="3"/>
  <c r="T235" i="3"/>
  <c r="Q235" i="3"/>
  <c r="N235" i="3"/>
  <c r="W234" i="3"/>
  <c r="Z234" i="3"/>
  <c r="V234" i="3"/>
  <c r="Y234" i="3"/>
  <c r="T234" i="3"/>
  <c r="Q234" i="3"/>
  <c r="N234" i="3"/>
  <c r="W233" i="3"/>
  <c r="Z233" i="3"/>
  <c r="V233" i="3"/>
  <c r="Y233" i="3"/>
  <c r="N233" i="3"/>
  <c r="Q233" i="3"/>
  <c r="T233" i="3"/>
  <c r="U233" i="3"/>
  <c r="W232" i="3"/>
  <c r="Z232" i="3"/>
  <c r="V232" i="3"/>
  <c r="Y232" i="3"/>
  <c r="T232" i="3"/>
  <c r="Q232" i="3"/>
  <c r="N232" i="3"/>
  <c r="W231" i="3"/>
  <c r="Z231" i="3"/>
  <c r="V231" i="3"/>
  <c r="Y231" i="3"/>
  <c r="T231" i="3"/>
  <c r="Q231" i="3"/>
  <c r="N231" i="3"/>
  <c r="W230" i="3"/>
  <c r="Z230" i="3"/>
  <c r="V230" i="3"/>
  <c r="Y230" i="3"/>
  <c r="T230" i="3"/>
  <c r="Q230" i="3"/>
  <c r="N230" i="3"/>
  <c r="W229" i="3"/>
  <c r="Z229" i="3"/>
  <c r="V229" i="3"/>
  <c r="Y229" i="3"/>
  <c r="T229" i="3"/>
  <c r="Q229" i="3"/>
  <c r="N229" i="3"/>
  <c r="W228" i="3"/>
  <c r="Z228" i="3"/>
  <c r="V228" i="3"/>
  <c r="Y228" i="3"/>
  <c r="N228" i="3"/>
  <c r="Q228" i="3"/>
  <c r="T228" i="3"/>
  <c r="U228" i="3"/>
  <c r="W227" i="3"/>
  <c r="Z227" i="3"/>
  <c r="V227" i="3"/>
  <c r="Y227" i="3"/>
  <c r="T227" i="3"/>
  <c r="Q227" i="3"/>
  <c r="N227" i="3"/>
  <c r="W226" i="3"/>
  <c r="Z226" i="3"/>
  <c r="V226" i="3"/>
  <c r="Y226" i="3"/>
  <c r="T226" i="3"/>
  <c r="Q226" i="3"/>
  <c r="N226" i="3"/>
  <c r="W225" i="3"/>
  <c r="Z225" i="3"/>
  <c r="V225" i="3"/>
  <c r="Y225" i="3"/>
  <c r="T225" i="3"/>
  <c r="Q225" i="3"/>
  <c r="N225" i="3"/>
  <c r="W224" i="3"/>
  <c r="Z224" i="3"/>
  <c r="V224" i="3"/>
  <c r="Y224" i="3"/>
  <c r="N224" i="3"/>
  <c r="Q224" i="3"/>
  <c r="T224" i="3"/>
  <c r="U224" i="3"/>
  <c r="W223" i="3"/>
  <c r="Z223" i="3"/>
  <c r="V223" i="3"/>
  <c r="Y223" i="3"/>
  <c r="T223" i="3"/>
  <c r="Q223" i="3"/>
  <c r="N223" i="3"/>
  <c r="W222" i="3"/>
  <c r="Z222" i="3"/>
  <c r="V222" i="3"/>
  <c r="Y222" i="3"/>
  <c r="T222" i="3"/>
  <c r="Q222" i="3"/>
  <c r="N222" i="3"/>
  <c r="W221" i="3"/>
  <c r="Z221" i="3"/>
  <c r="V221" i="3"/>
  <c r="Y221" i="3"/>
  <c r="N221" i="3"/>
  <c r="Q221" i="3"/>
  <c r="T221" i="3"/>
  <c r="U221" i="3"/>
  <c r="W220" i="3"/>
  <c r="Z220" i="3"/>
  <c r="V220" i="3"/>
  <c r="Y220" i="3"/>
  <c r="T220" i="3"/>
  <c r="Q220" i="3"/>
  <c r="N220" i="3"/>
  <c r="W219" i="3"/>
  <c r="Z219" i="3"/>
  <c r="V219" i="3"/>
  <c r="Y219" i="3"/>
  <c r="T219" i="3"/>
  <c r="Q219" i="3"/>
  <c r="N219" i="3"/>
  <c r="W218" i="3"/>
  <c r="Z218" i="3"/>
  <c r="V218" i="3"/>
  <c r="Y218" i="3"/>
  <c r="T218" i="3"/>
  <c r="Q218" i="3"/>
  <c r="N218" i="3"/>
  <c r="W217" i="3"/>
  <c r="Z217" i="3"/>
  <c r="V217" i="3"/>
  <c r="Y217" i="3"/>
  <c r="N217" i="3"/>
  <c r="Q217" i="3"/>
  <c r="T217" i="3"/>
  <c r="U217" i="3"/>
  <c r="W216" i="3"/>
  <c r="Z216" i="3"/>
  <c r="V216" i="3"/>
  <c r="Y216" i="3"/>
  <c r="N216" i="3"/>
  <c r="Q216" i="3"/>
  <c r="T216" i="3"/>
  <c r="U216" i="3"/>
  <c r="W215" i="3"/>
  <c r="Z215" i="3"/>
  <c r="V215" i="3"/>
  <c r="Y215" i="3"/>
  <c r="N215" i="3"/>
  <c r="Q215" i="3"/>
  <c r="T215" i="3"/>
  <c r="U215" i="3"/>
  <c r="W214" i="3"/>
  <c r="Z214" i="3"/>
  <c r="V214" i="3"/>
  <c r="Y214" i="3"/>
  <c r="N214" i="3"/>
  <c r="Q214" i="3"/>
  <c r="T214" i="3"/>
  <c r="U214" i="3"/>
  <c r="W213" i="3"/>
  <c r="Z213" i="3"/>
  <c r="V213" i="3"/>
  <c r="Y213" i="3"/>
  <c r="N213" i="3"/>
  <c r="Q213" i="3"/>
  <c r="T213" i="3"/>
  <c r="U213" i="3"/>
  <c r="W212" i="3"/>
  <c r="Z212" i="3"/>
  <c r="V212" i="3"/>
  <c r="Y212" i="3"/>
  <c r="N212" i="3"/>
  <c r="Q212" i="3"/>
  <c r="T212" i="3"/>
  <c r="U212" i="3"/>
  <c r="W211" i="3"/>
  <c r="Z211" i="3"/>
  <c r="V211" i="3"/>
  <c r="Y211" i="3"/>
  <c r="T211" i="3"/>
  <c r="Q211" i="3"/>
  <c r="N211" i="3"/>
  <c r="W210" i="3"/>
  <c r="Z210" i="3"/>
  <c r="V210" i="3"/>
  <c r="Y210" i="3"/>
  <c r="T210" i="3"/>
  <c r="Q210" i="3"/>
  <c r="N210" i="3"/>
  <c r="W209" i="3"/>
  <c r="Z209" i="3"/>
  <c r="V209" i="3"/>
  <c r="Y209" i="3"/>
  <c r="T209" i="3"/>
  <c r="Q209" i="3"/>
  <c r="N209" i="3"/>
  <c r="W208" i="3"/>
  <c r="Z208" i="3"/>
  <c r="V208" i="3"/>
  <c r="Y208" i="3"/>
  <c r="T208" i="3"/>
  <c r="Q208" i="3"/>
  <c r="N208" i="3"/>
  <c r="W207" i="3"/>
  <c r="Z207" i="3"/>
  <c r="V207" i="3"/>
  <c r="Y207" i="3"/>
  <c r="T207" i="3"/>
  <c r="Q207" i="3"/>
  <c r="N207" i="3"/>
  <c r="W206" i="3"/>
  <c r="Z206" i="3"/>
  <c r="V206" i="3"/>
  <c r="Y206" i="3"/>
  <c r="N206" i="3"/>
  <c r="Q206" i="3"/>
  <c r="T206" i="3"/>
  <c r="U206" i="3"/>
  <c r="W205" i="3"/>
  <c r="Z205" i="3"/>
  <c r="V205" i="3"/>
  <c r="Y205" i="3"/>
  <c r="N205" i="3"/>
  <c r="Q205" i="3"/>
  <c r="T205" i="3"/>
  <c r="U205" i="3"/>
  <c r="W204" i="3"/>
  <c r="Z204" i="3"/>
  <c r="V204" i="3"/>
  <c r="Y204" i="3"/>
  <c r="T204" i="3"/>
  <c r="Q204" i="3"/>
  <c r="N204" i="3"/>
  <c r="W203" i="3"/>
  <c r="Z203" i="3"/>
  <c r="V203" i="3"/>
  <c r="Y203" i="3"/>
  <c r="T203" i="3"/>
  <c r="Q203" i="3"/>
  <c r="N203" i="3"/>
  <c r="W202" i="3"/>
  <c r="Z202" i="3"/>
  <c r="V202" i="3"/>
  <c r="Y202" i="3"/>
  <c r="T202" i="3"/>
  <c r="Q202" i="3"/>
  <c r="N202" i="3"/>
  <c r="W201" i="3"/>
  <c r="Z201" i="3"/>
  <c r="V201" i="3"/>
  <c r="Y201" i="3"/>
  <c r="N201" i="3"/>
  <c r="Q201" i="3"/>
  <c r="T201" i="3"/>
  <c r="U201" i="3"/>
  <c r="W200" i="3"/>
  <c r="Z200" i="3"/>
  <c r="V200" i="3"/>
  <c r="Y200" i="3"/>
  <c r="N200" i="3"/>
  <c r="Q200" i="3"/>
  <c r="T200" i="3"/>
  <c r="U200" i="3"/>
  <c r="W199" i="3"/>
  <c r="Z199" i="3"/>
  <c r="V199" i="3"/>
  <c r="Y199" i="3"/>
  <c r="T199" i="3"/>
  <c r="Q199" i="3"/>
  <c r="N199" i="3"/>
  <c r="W198" i="3"/>
  <c r="Z198" i="3"/>
  <c r="V198" i="3"/>
  <c r="Y198" i="3"/>
  <c r="T198" i="3"/>
  <c r="Q198" i="3"/>
  <c r="N198" i="3"/>
  <c r="W197" i="3"/>
  <c r="Z197" i="3"/>
  <c r="V197" i="3"/>
  <c r="Y197" i="3"/>
  <c r="T197" i="3"/>
  <c r="Q197" i="3"/>
  <c r="N197" i="3"/>
  <c r="W196" i="3"/>
  <c r="Z196" i="3"/>
  <c r="V196" i="3"/>
  <c r="Y196" i="3"/>
  <c r="T196" i="3"/>
  <c r="Q196" i="3"/>
  <c r="N196" i="3"/>
  <c r="W195" i="3"/>
  <c r="Z195" i="3"/>
  <c r="V195" i="3"/>
  <c r="Y195" i="3"/>
  <c r="T195" i="3"/>
  <c r="Q195" i="3"/>
  <c r="N195" i="3"/>
  <c r="W194" i="3"/>
  <c r="Z194" i="3"/>
  <c r="V194" i="3"/>
  <c r="Y194" i="3"/>
  <c r="T194" i="3"/>
  <c r="Q194" i="3"/>
  <c r="N194" i="3"/>
  <c r="W193" i="3"/>
  <c r="Z193" i="3"/>
  <c r="V193" i="3"/>
  <c r="Y193" i="3"/>
  <c r="T193" i="3"/>
  <c r="Q193" i="3"/>
  <c r="N193" i="3"/>
  <c r="W192" i="3"/>
  <c r="Z192" i="3"/>
  <c r="V192" i="3"/>
  <c r="Y192" i="3"/>
  <c r="T192" i="3"/>
  <c r="Q192" i="3"/>
  <c r="N192" i="3"/>
  <c r="W191" i="3"/>
  <c r="Z191" i="3"/>
  <c r="V191" i="3"/>
  <c r="Y191" i="3"/>
  <c r="N191" i="3"/>
  <c r="Q191" i="3"/>
  <c r="T191" i="3"/>
  <c r="U191" i="3"/>
  <c r="W190" i="3"/>
  <c r="Z190" i="3"/>
  <c r="V190" i="3"/>
  <c r="Y190" i="3"/>
  <c r="T190" i="3"/>
  <c r="Q190" i="3"/>
  <c r="N190" i="3"/>
  <c r="W189" i="3"/>
  <c r="Z189" i="3"/>
  <c r="V189" i="3"/>
  <c r="Y189" i="3"/>
  <c r="T189" i="3"/>
  <c r="Q189" i="3"/>
  <c r="N189" i="3"/>
  <c r="W188" i="3"/>
  <c r="Z188" i="3"/>
  <c r="V188" i="3"/>
  <c r="Y188" i="3"/>
  <c r="T188" i="3"/>
  <c r="Q188" i="3"/>
  <c r="N188" i="3"/>
  <c r="W187" i="3"/>
  <c r="Z187" i="3"/>
  <c r="V187" i="3"/>
  <c r="Y187" i="3"/>
  <c r="T187" i="3"/>
  <c r="Q187" i="3"/>
  <c r="N187" i="3"/>
  <c r="W186" i="3"/>
  <c r="Z186" i="3"/>
  <c r="V186" i="3"/>
  <c r="Y186" i="3"/>
  <c r="T186" i="3"/>
  <c r="Q186" i="3"/>
  <c r="N186" i="3"/>
  <c r="W185" i="3"/>
  <c r="Z185" i="3"/>
  <c r="V185" i="3"/>
  <c r="Y185" i="3"/>
  <c r="N185" i="3"/>
  <c r="Q185" i="3"/>
  <c r="T185" i="3"/>
  <c r="U185" i="3"/>
  <c r="W184" i="3"/>
  <c r="Z184" i="3"/>
  <c r="V184" i="3"/>
  <c r="Y184" i="3"/>
  <c r="N184" i="3"/>
  <c r="Q184" i="3"/>
  <c r="T184" i="3"/>
  <c r="U184" i="3"/>
  <c r="W183" i="3"/>
  <c r="Z183" i="3"/>
  <c r="V183" i="3"/>
  <c r="Y183" i="3"/>
  <c r="N183" i="3"/>
  <c r="Q183" i="3"/>
  <c r="T183" i="3"/>
  <c r="U183" i="3"/>
  <c r="W182" i="3"/>
  <c r="Z182" i="3"/>
  <c r="V182" i="3"/>
  <c r="Y182" i="3"/>
  <c r="T182" i="3"/>
  <c r="Q182" i="3"/>
  <c r="N182" i="3"/>
  <c r="W181" i="3"/>
  <c r="Z181" i="3"/>
  <c r="V181" i="3"/>
  <c r="Y181" i="3"/>
  <c r="T181" i="3"/>
  <c r="Q181" i="3"/>
  <c r="N181" i="3"/>
  <c r="W180" i="3"/>
  <c r="Z180" i="3"/>
  <c r="V180" i="3"/>
  <c r="Y180" i="3"/>
  <c r="T180" i="3"/>
  <c r="Q180" i="3"/>
  <c r="N180" i="3"/>
  <c r="W179" i="3"/>
  <c r="Z179" i="3"/>
  <c r="V179" i="3"/>
  <c r="Y179" i="3"/>
  <c r="T179" i="3"/>
  <c r="Q179" i="3"/>
  <c r="N179" i="3"/>
  <c r="W178" i="3"/>
  <c r="Z178" i="3"/>
  <c r="V178" i="3"/>
  <c r="Y178" i="3"/>
  <c r="T178" i="3"/>
  <c r="Q178" i="3"/>
  <c r="N178" i="3"/>
  <c r="W177" i="3"/>
  <c r="Z177" i="3"/>
  <c r="V177" i="3"/>
  <c r="Y177" i="3"/>
  <c r="N177" i="3"/>
  <c r="Q177" i="3"/>
  <c r="T177" i="3"/>
  <c r="U177" i="3"/>
  <c r="W176" i="3"/>
  <c r="Z176" i="3"/>
  <c r="V176" i="3"/>
  <c r="Y176" i="3"/>
  <c r="N176" i="3"/>
  <c r="Q176" i="3"/>
  <c r="T176" i="3"/>
  <c r="U176" i="3"/>
  <c r="W175" i="3"/>
  <c r="Z175" i="3"/>
  <c r="V175" i="3"/>
  <c r="Y175" i="3"/>
  <c r="T175" i="3"/>
  <c r="Q175" i="3"/>
  <c r="N175" i="3"/>
  <c r="W174" i="3"/>
  <c r="Z174" i="3"/>
  <c r="V174" i="3"/>
  <c r="Y174" i="3"/>
  <c r="T174" i="3"/>
  <c r="Q174" i="3"/>
  <c r="N174" i="3"/>
  <c r="W173" i="3"/>
  <c r="Z173" i="3"/>
  <c r="V173" i="3"/>
  <c r="Y173" i="3"/>
  <c r="T173" i="3"/>
  <c r="Q173" i="3"/>
  <c r="N173" i="3"/>
  <c r="W172" i="3"/>
  <c r="Z172" i="3"/>
  <c r="V172" i="3"/>
  <c r="Y172" i="3"/>
  <c r="T172" i="3"/>
  <c r="Q172" i="3"/>
  <c r="N172" i="3"/>
  <c r="W171" i="3"/>
  <c r="Z171" i="3"/>
  <c r="V171" i="3"/>
  <c r="Y171" i="3"/>
  <c r="T171" i="3"/>
  <c r="Q171" i="3"/>
  <c r="N171" i="3"/>
  <c r="W170" i="3"/>
  <c r="Z170" i="3"/>
  <c r="V170" i="3"/>
  <c r="Y170" i="3"/>
  <c r="T170" i="3"/>
  <c r="Q170" i="3"/>
  <c r="N170" i="3"/>
  <c r="W169" i="3"/>
  <c r="Z169" i="3"/>
  <c r="V169" i="3"/>
  <c r="Y169" i="3"/>
  <c r="T169" i="3"/>
  <c r="Q169" i="3"/>
  <c r="N169" i="3"/>
  <c r="W168" i="3"/>
  <c r="Z168" i="3"/>
  <c r="V168" i="3"/>
  <c r="Y168" i="3"/>
  <c r="T168" i="3"/>
  <c r="Q168" i="3"/>
  <c r="N168" i="3"/>
  <c r="W167" i="3"/>
  <c r="Z167" i="3"/>
  <c r="V167" i="3"/>
  <c r="Y167" i="3"/>
  <c r="T167" i="3"/>
  <c r="Q167" i="3"/>
  <c r="N167" i="3"/>
  <c r="W166" i="3"/>
  <c r="Z166" i="3"/>
  <c r="V166" i="3"/>
  <c r="Y166" i="3"/>
  <c r="N166" i="3"/>
  <c r="Q166" i="3"/>
  <c r="T166" i="3"/>
  <c r="U166" i="3"/>
  <c r="W165" i="3"/>
  <c r="Z165" i="3"/>
  <c r="V165" i="3"/>
  <c r="Y165" i="3"/>
  <c r="T165" i="3"/>
  <c r="Q165" i="3"/>
  <c r="N165" i="3"/>
  <c r="W164" i="3"/>
  <c r="Z164" i="3"/>
  <c r="V164" i="3"/>
  <c r="Y164" i="3"/>
  <c r="N164" i="3"/>
  <c r="Q164" i="3"/>
  <c r="T164" i="3"/>
  <c r="U164" i="3"/>
  <c r="W163" i="3"/>
  <c r="Z163" i="3"/>
  <c r="V163" i="3"/>
  <c r="Y163" i="3"/>
  <c r="T163" i="3"/>
  <c r="Q163" i="3"/>
  <c r="N163" i="3"/>
  <c r="W162" i="3"/>
  <c r="Z162" i="3"/>
  <c r="V162" i="3"/>
  <c r="Y162" i="3"/>
  <c r="T162" i="3"/>
  <c r="Q162" i="3"/>
  <c r="N162" i="3"/>
  <c r="W161" i="3"/>
  <c r="Z161" i="3"/>
  <c r="V161" i="3"/>
  <c r="Y161" i="3"/>
  <c r="N161" i="3"/>
  <c r="Q161" i="3"/>
  <c r="T161" i="3"/>
  <c r="U161" i="3"/>
  <c r="W160" i="3"/>
  <c r="Z160" i="3"/>
  <c r="V160" i="3"/>
  <c r="Y160" i="3"/>
  <c r="T160" i="3"/>
  <c r="Q160" i="3"/>
  <c r="N160" i="3"/>
  <c r="W159" i="3"/>
  <c r="Z159" i="3"/>
  <c r="V159" i="3"/>
  <c r="Y159" i="3"/>
  <c r="N159" i="3"/>
  <c r="Q159" i="3"/>
  <c r="T159" i="3"/>
  <c r="U159" i="3"/>
  <c r="W158" i="3"/>
  <c r="Z158" i="3"/>
  <c r="V158" i="3"/>
  <c r="Y158" i="3"/>
  <c r="T158" i="3"/>
  <c r="Q158" i="3"/>
  <c r="N158" i="3"/>
  <c r="W157" i="3"/>
  <c r="Z157" i="3"/>
  <c r="V157" i="3"/>
  <c r="Y157" i="3"/>
  <c r="N157" i="3"/>
  <c r="Q157" i="3"/>
  <c r="T157" i="3"/>
  <c r="U157" i="3"/>
  <c r="W156" i="3"/>
  <c r="Z156" i="3"/>
  <c r="V156" i="3"/>
  <c r="Y156" i="3"/>
  <c r="T156" i="3"/>
  <c r="Q156" i="3"/>
  <c r="N156" i="3"/>
  <c r="W155" i="3"/>
  <c r="Z155" i="3"/>
  <c r="V155" i="3"/>
  <c r="Y155" i="3"/>
  <c r="T155" i="3"/>
  <c r="Q155" i="3"/>
  <c r="N155" i="3"/>
  <c r="W154" i="3"/>
  <c r="Z154" i="3"/>
  <c r="V154" i="3"/>
  <c r="Y154" i="3"/>
  <c r="N154" i="3"/>
  <c r="Q154" i="3"/>
  <c r="T154" i="3"/>
  <c r="U154" i="3"/>
  <c r="W153" i="3"/>
  <c r="Z153" i="3"/>
  <c r="V153" i="3"/>
  <c r="Y153" i="3"/>
  <c r="T153" i="3"/>
  <c r="Q153" i="3"/>
  <c r="N153" i="3"/>
  <c r="W152" i="3"/>
  <c r="Z152" i="3"/>
  <c r="V152" i="3"/>
  <c r="Y152" i="3"/>
  <c r="T152" i="3"/>
  <c r="Q152" i="3"/>
  <c r="N152" i="3"/>
  <c r="W151" i="3"/>
  <c r="Z151" i="3"/>
  <c r="V151" i="3"/>
  <c r="Y151" i="3"/>
  <c r="T151" i="3"/>
  <c r="Q151" i="3"/>
  <c r="N151" i="3"/>
  <c r="W150" i="3"/>
  <c r="Z150" i="3"/>
  <c r="V150" i="3"/>
  <c r="Y150" i="3"/>
  <c r="T150" i="3"/>
  <c r="Q150" i="3"/>
  <c r="N150" i="3"/>
  <c r="W149" i="3"/>
  <c r="Z149" i="3"/>
  <c r="V149" i="3"/>
  <c r="Y149" i="3"/>
  <c r="T149" i="3"/>
  <c r="Q149" i="3"/>
  <c r="N149" i="3"/>
  <c r="W148" i="3"/>
  <c r="Z148" i="3"/>
  <c r="V148" i="3"/>
  <c r="Y148" i="3"/>
  <c r="T148" i="3"/>
  <c r="Q148" i="3"/>
  <c r="N148" i="3"/>
  <c r="W147" i="3"/>
  <c r="Z147" i="3"/>
  <c r="V147" i="3"/>
  <c r="Y147" i="3"/>
  <c r="T147" i="3"/>
  <c r="Q147" i="3"/>
  <c r="N147" i="3"/>
  <c r="W146" i="3"/>
  <c r="Z146" i="3"/>
  <c r="V146" i="3"/>
  <c r="Y146" i="3"/>
  <c r="T146" i="3"/>
  <c r="Q146" i="3"/>
  <c r="N146" i="3"/>
  <c r="W145" i="3"/>
  <c r="Z145" i="3"/>
  <c r="V145" i="3"/>
  <c r="Y145" i="3"/>
  <c r="N145" i="3"/>
  <c r="Q145" i="3"/>
  <c r="T145" i="3"/>
  <c r="U145" i="3"/>
  <c r="W144" i="3"/>
  <c r="Z144" i="3"/>
  <c r="V144" i="3"/>
  <c r="Y144" i="3"/>
  <c r="N144" i="3"/>
  <c r="Q144" i="3"/>
  <c r="T144" i="3"/>
  <c r="U144" i="3"/>
  <c r="W143" i="3"/>
  <c r="Z143" i="3"/>
  <c r="V143" i="3"/>
  <c r="Y143" i="3"/>
  <c r="N143" i="3"/>
  <c r="Q143" i="3"/>
  <c r="T143" i="3"/>
  <c r="U143" i="3"/>
  <c r="W142" i="3"/>
  <c r="Z142" i="3"/>
  <c r="V142" i="3"/>
  <c r="Y142" i="3"/>
  <c r="N142" i="3"/>
  <c r="Q142" i="3"/>
  <c r="T142" i="3"/>
  <c r="U142" i="3"/>
  <c r="W141" i="3"/>
  <c r="Z141" i="3"/>
  <c r="V141" i="3"/>
  <c r="Y141" i="3"/>
  <c r="N141" i="3"/>
  <c r="Q141" i="3"/>
  <c r="T141" i="3"/>
  <c r="U141" i="3"/>
  <c r="W140" i="3"/>
  <c r="Z140" i="3"/>
  <c r="V140" i="3"/>
  <c r="Y140" i="3"/>
  <c r="T140" i="3"/>
  <c r="Q140" i="3"/>
  <c r="N140" i="3"/>
  <c r="W139" i="3"/>
  <c r="Z139" i="3"/>
  <c r="V139" i="3"/>
  <c r="Y139" i="3"/>
  <c r="T139" i="3"/>
  <c r="Q139" i="3"/>
  <c r="N139" i="3"/>
  <c r="W138" i="3"/>
  <c r="Z138" i="3"/>
  <c r="V138" i="3"/>
  <c r="Y138" i="3"/>
  <c r="T138" i="3"/>
  <c r="Q138" i="3"/>
  <c r="N138" i="3"/>
  <c r="W137" i="3"/>
  <c r="Z137" i="3"/>
  <c r="V137" i="3"/>
  <c r="Y137" i="3"/>
  <c r="N137" i="3"/>
  <c r="Q137" i="3"/>
  <c r="T137" i="3"/>
  <c r="U137" i="3"/>
  <c r="W136" i="3"/>
  <c r="Z136" i="3"/>
  <c r="V136" i="3"/>
  <c r="Y136" i="3"/>
  <c r="N136" i="3"/>
  <c r="Q136" i="3"/>
  <c r="T136" i="3"/>
  <c r="U136" i="3"/>
  <c r="W135" i="3"/>
  <c r="Z135" i="3"/>
  <c r="V135" i="3"/>
  <c r="Y135" i="3"/>
  <c r="N135" i="3"/>
  <c r="Q135" i="3"/>
  <c r="T135" i="3"/>
  <c r="U135" i="3"/>
  <c r="W134" i="3"/>
  <c r="Z134" i="3"/>
  <c r="V134" i="3"/>
  <c r="Y134" i="3"/>
  <c r="N134" i="3"/>
  <c r="Q134" i="3"/>
  <c r="T134" i="3"/>
  <c r="U134" i="3"/>
  <c r="W133" i="3"/>
  <c r="Z133" i="3"/>
  <c r="V133" i="3"/>
  <c r="Y133" i="3"/>
  <c r="T133" i="3"/>
  <c r="Q133" i="3"/>
  <c r="N133" i="3"/>
  <c r="W132" i="3"/>
  <c r="Z132" i="3"/>
  <c r="V132" i="3"/>
  <c r="Y132" i="3"/>
  <c r="T132" i="3"/>
  <c r="Q132" i="3"/>
  <c r="N132" i="3"/>
  <c r="W131" i="3"/>
  <c r="Z131" i="3"/>
  <c r="V131" i="3"/>
  <c r="Y131" i="3"/>
  <c r="N131" i="3"/>
  <c r="Q131" i="3"/>
  <c r="T131" i="3"/>
  <c r="U131" i="3"/>
  <c r="W130" i="3"/>
  <c r="Z130" i="3"/>
  <c r="V130" i="3"/>
  <c r="Y130" i="3"/>
  <c r="T130" i="3"/>
  <c r="Q130" i="3"/>
  <c r="N130" i="3"/>
  <c r="W129" i="3"/>
  <c r="Z129" i="3"/>
  <c r="V129" i="3"/>
  <c r="Y129" i="3"/>
  <c r="T129" i="3"/>
  <c r="Q129" i="3"/>
  <c r="N129" i="3"/>
  <c r="W128" i="3"/>
  <c r="Z128" i="3"/>
  <c r="V128" i="3"/>
  <c r="Y128" i="3"/>
  <c r="N128" i="3"/>
  <c r="Q128" i="3"/>
  <c r="T128" i="3"/>
  <c r="U128" i="3"/>
  <c r="W127" i="3"/>
  <c r="Z127" i="3"/>
  <c r="V127" i="3"/>
  <c r="Y127" i="3"/>
  <c r="T127" i="3"/>
  <c r="Q127" i="3"/>
  <c r="N127" i="3"/>
  <c r="W126" i="3"/>
  <c r="Z126" i="3"/>
  <c r="V126" i="3"/>
  <c r="Y126" i="3"/>
  <c r="T126" i="3"/>
  <c r="Q126" i="3"/>
  <c r="N126" i="3"/>
  <c r="W125" i="3"/>
  <c r="Z125" i="3"/>
  <c r="V125" i="3"/>
  <c r="Y125" i="3"/>
  <c r="T125" i="3"/>
  <c r="Q125" i="3"/>
  <c r="N125" i="3"/>
  <c r="W124" i="3"/>
  <c r="Z124" i="3"/>
  <c r="V124" i="3"/>
  <c r="Y124" i="3"/>
  <c r="N124" i="3"/>
  <c r="Q124" i="3"/>
  <c r="T124" i="3"/>
  <c r="U124" i="3"/>
  <c r="W123" i="3"/>
  <c r="Z123" i="3"/>
  <c r="V123" i="3"/>
  <c r="Y123" i="3"/>
  <c r="T123" i="3"/>
  <c r="Q123" i="3"/>
  <c r="N123" i="3"/>
  <c r="W122" i="3"/>
  <c r="Z122" i="3"/>
  <c r="V122" i="3"/>
  <c r="Y122" i="3"/>
  <c r="T122" i="3"/>
  <c r="Q122" i="3"/>
  <c r="N122" i="3"/>
  <c r="W121" i="3"/>
  <c r="Z121" i="3"/>
  <c r="V121" i="3"/>
  <c r="Y121" i="3"/>
  <c r="T121" i="3"/>
  <c r="Q121" i="3"/>
  <c r="N121" i="3"/>
  <c r="W120" i="3"/>
  <c r="Z120" i="3"/>
  <c r="V120" i="3"/>
  <c r="Y120" i="3"/>
  <c r="N120" i="3"/>
  <c r="Q120" i="3"/>
  <c r="T120" i="3"/>
  <c r="U120" i="3"/>
  <c r="W119" i="3"/>
  <c r="Z119" i="3"/>
  <c r="V119" i="3"/>
  <c r="Y119" i="3"/>
  <c r="T119" i="3"/>
  <c r="Q119" i="3"/>
  <c r="N119" i="3"/>
  <c r="W118" i="3"/>
  <c r="Z118" i="3"/>
  <c r="V118" i="3"/>
  <c r="Y118" i="3"/>
  <c r="T118" i="3"/>
  <c r="Q118" i="3"/>
  <c r="N118" i="3"/>
  <c r="W117" i="3"/>
  <c r="Z117" i="3"/>
  <c r="V117" i="3"/>
  <c r="Y117" i="3"/>
  <c r="T117" i="3"/>
  <c r="Q117" i="3"/>
  <c r="N117" i="3"/>
  <c r="W116" i="3"/>
  <c r="Z116" i="3"/>
  <c r="V116" i="3"/>
  <c r="Y116" i="3"/>
  <c r="N116" i="3"/>
  <c r="Q116" i="3"/>
  <c r="T116" i="3"/>
  <c r="U116" i="3"/>
  <c r="W115" i="3"/>
  <c r="Z115" i="3"/>
  <c r="V115" i="3"/>
  <c r="Y115" i="3"/>
  <c r="T115" i="3"/>
  <c r="Q115" i="3"/>
  <c r="N115" i="3"/>
  <c r="W114" i="3"/>
  <c r="Z114" i="3"/>
  <c r="V114" i="3"/>
  <c r="Y114" i="3"/>
  <c r="T114" i="3"/>
  <c r="Q114" i="3"/>
  <c r="N114" i="3"/>
  <c r="W113" i="3"/>
  <c r="Z113" i="3"/>
  <c r="V113" i="3"/>
  <c r="Y113" i="3"/>
  <c r="T113" i="3"/>
  <c r="Q113" i="3"/>
  <c r="N113" i="3"/>
  <c r="W112" i="3"/>
  <c r="Z112" i="3"/>
  <c r="V112" i="3"/>
  <c r="Y112" i="3"/>
  <c r="N112" i="3"/>
  <c r="Q112" i="3"/>
  <c r="T112" i="3"/>
  <c r="U112" i="3"/>
  <c r="W111" i="3"/>
  <c r="Z111" i="3"/>
  <c r="V111" i="3"/>
  <c r="Y111" i="3"/>
  <c r="T111" i="3"/>
  <c r="Q111" i="3"/>
  <c r="N111" i="3"/>
  <c r="W110" i="3"/>
  <c r="Z110" i="3"/>
  <c r="V110" i="3"/>
  <c r="Y110" i="3"/>
  <c r="N110" i="3"/>
  <c r="Q110" i="3"/>
  <c r="T110" i="3"/>
  <c r="U110" i="3"/>
  <c r="W109" i="3"/>
  <c r="Z109" i="3"/>
  <c r="V109" i="3"/>
  <c r="Y109" i="3"/>
  <c r="T109" i="3"/>
  <c r="Q109" i="3"/>
  <c r="N109" i="3"/>
  <c r="W108" i="3"/>
  <c r="Z108" i="3"/>
  <c r="V108" i="3"/>
  <c r="Y108" i="3"/>
  <c r="N108" i="3"/>
  <c r="Q108" i="3"/>
  <c r="T108" i="3"/>
  <c r="U108" i="3"/>
  <c r="W107" i="3"/>
  <c r="Z107" i="3"/>
  <c r="V107" i="3"/>
  <c r="Y107" i="3"/>
  <c r="T107" i="3"/>
  <c r="Q107" i="3"/>
  <c r="N107" i="3"/>
  <c r="W106" i="3"/>
  <c r="Z106" i="3"/>
  <c r="V106" i="3"/>
  <c r="Y106" i="3"/>
  <c r="N106" i="3"/>
  <c r="Q106" i="3"/>
  <c r="T106" i="3"/>
  <c r="U106" i="3"/>
  <c r="W105" i="3"/>
  <c r="Z105" i="3"/>
  <c r="V105" i="3"/>
  <c r="Y105" i="3"/>
  <c r="T105" i="3"/>
  <c r="Q105" i="3"/>
  <c r="N105" i="3"/>
  <c r="W104" i="3"/>
  <c r="Z104" i="3"/>
  <c r="V104" i="3"/>
  <c r="Y104" i="3"/>
  <c r="T104" i="3"/>
  <c r="Q104" i="3"/>
  <c r="N104" i="3"/>
  <c r="W103" i="3"/>
  <c r="Z103" i="3"/>
  <c r="V103" i="3"/>
  <c r="Y103" i="3"/>
  <c r="N103" i="3"/>
  <c r="Q103" i="3"/>
  <c r="T103" i="3"/>
  <c r="U103" i="3"/>
  <c r="W102" i="3"/>
  <c r="Z102" i="3"/>
  <c r="V102" i="3"/>
  <c r="Y102" i="3"/>
  <c r="T102" i="3"/>
  <c r="Q102" i="3"/>
  <c r="N102" i="3"/>
  <c r="W101" i="3"/>
  <c r="Z101" i="3"/>
  <c r="V101" i="3"/>
  <c r="Y101" i="3"/>
  <c r="N101" i="3"/>
  <c r="Q101" i="3"/>
  <c r="T101" i="3"/>
  <c r="U101" i="3"/>
  <c r="W100" i="3"/>
  <c r="Z100" i="3"/>
  <c r="V100" i="3"/>
  <c r="Y100" i="3"/>
  <c r="T100" i="3"/>
  <c r="Q100" i="3"/>
  <c r="N100" i="3"/>
  <c r="W99" i="3"/>
  <c r="Z99" i="3"/>
  <c r="V99" i="3"/>
  <c r="Y99" i="3"/>
  <c r="T99" i="3"/>
  <c r="Q99" i="3"/>
  <c r="N99" i="3"/>
  <c r="W98" i="3"/>
  <c r="Z98" i="3"/>
  <c r="V98" i="3"/>
  <c r="Y98" i="3"/>
  <c r="T98" i="3"/>
  <c r="Q98" i="3"/>
  <c r="N98" i="3"/>
  <c r="W97" i="3"/>
  <c r="Z97" i="3"/>
  <c r="V97" i="3"/>
  <c r="Y97" i="3"/>
  <c r="N97" i="3"/>
  <c r="Q97" i="3"/>
  <c r="T97" i="3"/>
  <c r="U97" i="3"/>
  <c r="W96" i="3"/>
  <c r="Z96" i="3"/>
  <c r="V96" i="3"/>
  <c r="Y96" i="3"/>
  <c r="T96" i="3"/>
  <c r="Q96" i="3"/>
  <c r="N96" i="3"/>
  <c r="W95" i="3"/>
  <c r="Z95" i="3"/>
  <c r="V95" i="3"/>
  <c r="Y95" i="3"/>
  <c r="T95" i="3"/>
  <c r="Q95" i="3"/>
  <c r="N95" i="3"/>
  <c r="W94" i="3"/>
  <c r="Z94" i="3"/>
  <c r="V94" i="3"/>
  <c r="Y94" i="3"/>
  <c r="T94" i="3"/>
  <c r="Q94" i="3"/>
  <c r="N94" i="3"/>
  <c r="W93" i="3"/>
  <c r="Z93" i="3"/>
  <c r="V93" i="3"/>
  <c r="Y93" i="3"/>
  <c r="N93" i="3"/>
  <c r="Q93" i="3"/>
  <c r="T93" i="3"/>
  <c r="U93" i="3"/>
  <c r="W92" i="3"/>
  <c r="Z92" i="3"/>
  <c r="V92" i="3"/>
  <c r="Y92" i="3"/>
  <c r="T92" i="3"/>
  <c r="Q92" i="3"/>
  <c r="N92" i="3"/>
  <c r="W91" i="3"/>
  <c r="Z91" i="3"/>
  <c r="V91" i="3"/>
  <c r="Y91" i="3"/>
  <c r="N91" i="3"/>
  <c r="Q91" i="3"/>
  <c r="T91" i="3"/>
  <c r="U91" i="3"/>
  <c r="W90" i="3"/>
  <c r="Z90" i="3"/>
  <c r="V90" i="3"/>
  <c r="Y90" i="3"/>
  <c r="T90" i="3"/>
  <c r="Q90" i="3"/>
  <c r="N90" i="3"/>
  <c r="W89" i="3"/>
  <c r="Z89" i="3"/>
  <c r="V89" i="3"/>
  <c r="Y89" i="3"/>
  <c r="T89" i="3"/>
  <c r="Q89" i="3"/>
  <c r="N89" i="3"/>
  <c r="W88" i="3"/>
  <c r="Z88" i="3"/>
  <c r="V88" i="3"/>
  <c r="Y88" i="3"/>
  <c r="T88" i="3"/>
  <c r="Q88" i="3"/>
  <c r="N88" i="3"/>
  <c r="W87" i="3"/>
  <c r="Z87" i="3"/>
  <c r="V87" i="3"/>
  <c r="Y87" i="3"/>
  <c r="T87" i="3"/>
  <c r="Q87" i="3"/>
  <c r="N87" i="3"/>
  <c r="W86" i="3"/>
  <c r="Z86" i="3"/>
  <c r="V86" i="3"/>
  <c r="Y86" i="3"/>
  <c r="T86" i="3"/>
  <c r="Q86" i="3"/>
  <c r="N86" i="3"/>
  <c r="W85" i="3"/>
  <c r="Z85" i="3"/>
  <c r="V85" i="3"/>
  <c r="Y85" i="3"/>
  <c r="T85" i="3"/>
  <c r="Q85" i="3"/>
  <c r="N85" i="3"/>
  <c r="W84" i="3"/>
  <c r="Z84" i="3"/>
  <c r="V84" i="3"/>
  <c r="Y84" i="3"/>
  <c r="T84" i="3"/>
  <c r="Q84" i="3"/>
  <c r="N84" i="3"/>
  <c r="W83" i="3"/>
  <c r="Z83" i="3"/>
  <c r="V83" i="3"/>
  <c r="Y83" i="3"/>
  <c r="T83" i="3"/>
  <c r="Q83" i="3"/>
  <c r="N83" i="3"/>
  <c r="W82" i="3"/>
  <c r="Z82" i="3"/>
  <c r="V82" i="3"/>
  <c r="Y82" i="3"/>
  <c r="T82" i="3"/>
  <c r="Q82" i="3"/>
  <c r="N82" i="3"/>
  <c r="W81" i="3"/>
  <c r="Z81" i="3"/>
  <c r="V81" i="3"/>
  <c r="Y81" i="3"/>
  <c r="N81" i="3"/>
  <c r="Q81" i="3"/>
  <c r="T81" i="3"/>
  <c r="U81" i="3"/>
  <c r="W80" i="3"/>
  <c r="Z80" i="3"/>
  <c r="V80" i="3"/>
  <c r="Y80" i="3"/>
  <c r="T80" i="3"/>
  <c r="Q80" i="3"/>
  <c r="N80" i="3"/>
  <c r="W79" i="3"/>
  <c r="Z79" i="3"/>
  <c r="V79" i="3"/>
  <c r="Y79" i="3"/>
  <c r="N79" i="3"/>
  <c r="Q79" i="3"/>
  <c r="T79" i="3"/>
  <c r="U79" i="3"/>
  <c r="W78" i="3"/>
  <c r="Z78" i="3"/>
  <c r="V78" i="3"/>
  <c r="Y78" i="3"/>
  <c r="N78" i="3"/>
  <c r="Q78" i="3"/>
  <c r="T78" i="3"/>
  <c r="U78" i="3"/>
  <c r="W77" i="3"/>
  <c r="Z77" i="3"/>
  <c r="V77" i="3"/>
  <c r="Y77" i="3"/>
  <c r="T77" i="3"/>
  <c r="Q77" i="3"/>
  <c r="N77" i="3"/>
  <c r="W76" i="3"/>
  <c r="Z76" i="3"/>
  <c r="V76" i="3"/>
  <c r="Y76" i="3"/>
  <c r="N76" i="3"/>
  <c r="Q76" i="3"/>
  <c r="T76" i="3"/>
  <c r="U76" i="3"/>
  <c r="W75" i="3"/>
  <c r="Z75" i="3"/>
  <c r="V75" i="3"/>
  <c r="Y75" i="3"/>
  <c r="N75" i="3"/>
  <c r="Q75" i="3"/>
  <c r="T75" i="3"/>
  <c r="U75" i="3"/>
  <c r="W74" i="3"/>
  <c r="Z74" i="3"/>
  <c r="V74" i="3"/>
  <c r="Y74" i="3"/>
  <c r="T74" i="3"/>
  <c r="Q74" i="3"/>
  <c r="N74" i="3"/>
  <c r="W73" i="3"/>
  <c r="Z73" i="3"/>
  <c r="V73" i="3"/>
  <c r="Y73" i="3"/>
  <c r="N73" i="3"/>
  <c r="Q73" i="3"/>
  <c r="T73" i="3"/>
  <c r="U73" i="3"/>
  <c r="W72" i="3"/>
  <c r="Z72" i="3"/>
  <c r="V72" i="3"/>
  <c r="Y72" i="3"/>
  <c r="T72" i="3"/>
  <c r="Q72" i="3"/>
  <c r="N72" i="3"/>
  <c r="W71" i="3"/>
  <c r="Z71" i="3"/>
  <c r="V71" i="3"/>
  <c r="Y71" i="3"/>
  <c r="N71" i="3"/>
  <c r="Q71" i="3"/>
  <c r="T71" i="3"/>
  <c r="U71" i="3"/>
  <c r="W70" i="3"/>
  <c r="Z70" i="3"/>
  <c r="V70" i="3"/>
  <c r="Y70" i="3"/>
  <c r="N70" i="3"/>
  <c r="Q70" i="3"/>
  <c r="T70" i="3"/>
  <c r="U70" i="3"/>
  <c r="W69" i="3"/>
  <c r="Z69" i="3"/>
  <c r="V69" i="3"/>
  <c r="Y69" i="3"/>
  <c r="N69" i="3"/>
  <c r="Q69" i="3"/>
  <c r="T69" i="3"/>
  <c r="U69" i="3"/>
  <c r="W68" i="3"/>
  <c r="Z68" i="3"/>
  <c r="V68" i="3"/>
  <c r="Y68" i="3"/>
  <c r="N68" i="3"/>
  <c r="Q68" i="3"/>
  <c r="T68" i="3"/>
  <c r="U68" i="3"/>
  <c r="W67" i="3"/>
  <c r="Z67" i="3"/>
  <c r="V67" i="3"/>
  <c r="Y67" i="3"/>
  <c r="T67" i="3"/>
  <c r="Q67" i="3"/>
  <c r="N67" i="3"/>
  <c r="W66" i="3"/>
  <c r="Z66" i="3"/>
  <c r="V66" i="3"/>
  <c r="Y66" i="3"/>
  <c r="T66" i="3"/>
  <c r="Q66" i="3"/>
  <c r="N66" i="3"/>
  <c r="W65" i="3"/>
  <c r="Z65" i="3"/>
  <c r="V65" i="3"/>
  <c r="Y65" i="3"/>
  <c r="T65" i="3"/>
  <c r="Q65" i="3"/>
  <c r="N65" i="3"/>
  <c r="W64" i="3"/>
  <c r="Z64" i="3"/>
  <c r="V64" i="3"/>
  <c r="Y64" i="3"/>
  <c r="N64" i="3"/>
  <c r="Q64" i="3"/>
  <c r="T64" i="3"/>
  <c r="U64" i="3"/>
  <c r="W63" i="3"/>
  <c r="Z63" i="3"/>
  <c r="V63" i="3"/>
  <c r="Y63" i="3"/>
  <c r="N63" i="3"/>
  <c r="Q63" i="3"/>
  <c r="T63" i="3"/>
  <c r="U63" i="3"/>
  <c r="W62" i="3"/>
  <c r="Z62" i="3"/>
  <c r="V62" i="3"/>
  <c r="Y62" i="3"/>
  <c r="T62" i="3"/>
  <c r="Q62" i="3"/>
  <c r="N62" i="3"/>
  <c r="W61" i="3"/>
  <c r="Z61" i="3"/>
  <c r="V61" i="3"/>
  <c r="Y61" i="3"/>
  <c r="T61" i="3"/>
  <c r="Q61" i="3"/>
  <c r="N61" i="3"/>
  <c r="W60" i="3"/>
  <c r="Z60" i="3"/>
  <c r="V60" i="3"/>
  <c r="Y60" i="3"/>
  <c r="T60" i="3"/>
  <c r="Q60" i="3"/>
  <c r="N60" i="3"/>
  <c r="W59" i="3"/>
  <c r="Z59" i="3"/>
  <c r="V59" i="3"/>
  <c r="Y59" i="3"/>
  <c r="T59" i="3"/>
  <c r="Q59" i="3"/>
  <c r="N59" i="3"/>
  <c r="W58" i="3"/>
  <c r="Z58" i="3"/>
  <c r="V58" i="3"/>
  <c r="Y58" i="3"/>
  <c r="T58" i="3"/>
  <c r="Q58" i="3"/>
  <c r="N58" i="3"/>
  <c r="W57" i="3"/>
  <c r="Z57" i="3"/>
  <c r="V57" i="3"/>
  <c r="Y57" i="3"/>
  <c r="T57" i="3"/>
  <c r="Q57" i="3"/>
  <c r="N57" i="3"/>
  <c r="W56" i="3"/>
  <c r="Z56" i="3"/>
  <c r="V56" i="3"/>
  <c r="Y56" i="3"/>
  <c r="T56" i="3"/>
  <c r="Q56" i="3"/>
  <c r="N56" i="3"/>
  <c r="W55" i="3"/>
  <c r="Z55" i="3"/>
  <c r="V55" i="3"/>
  <c r="Y55" i="3"/>
  <c r="N55" i="3"/>
  <c r="Q55" i="3"/>
  <c r="T55" i="3"/>
  <c r="U55" i="3"/>
  <c r="W54" i="3"/>
  <c r="Z54" i="3"/>
  <c r="V54" i="3"/>
  <c r="Y54" i="3"/>
  <c r="T54" i="3"/>
  <c r="Q54" i="3"/>
  <c r="N54" i="3"/>
  <c r="W53" i="3"/>
  <c r="Z53" i="3"/>
  <c r="V53" i="3"/>
  <c r="Y53" i="3"/>
  <c r="T53" i="3"/>
  <c r="Q53" i="3"/>
  <c r="N53" i="3"/>
  <c r="W52" i="3"/>
  <c r="Z52" i="3"/>
  <c r="V52" i="3"/>
  <c r="Y52" i="3"/>
  <c r="T52" i="3"/>
  <c r="Q52" i="3"/>
  <c r="N52" i="3"/>
  <c r="W51" i="3"/>
  <c r="Z51" i="3"/>
  <c r="V51" i="3"/>
  <c r="Y51" i="3"/>
  <c r="T51" i="3"/>
  <c r="Q51" i="3"/>
  <c r="N51" i="3"/>
  <c r="W50" i="3"/>
  <c r="Z50" i="3"/>
  <c r="V50" i="3"/>
  <c r="Y50" i="3"/>
  <c r="T50" i="3"/>
  <c r="Q50" i="3"/>
  <c r="N50" i="3"/>
  <c r="W49" i="3"/>
  <c r="Z49" i="3"/>
  <c r="V49" i="3"/>
  <c r="Y49" i="3"/>
  <c r="T49" i="3"/>
  <c r="Q49" i="3"/>
  <c r="N49" i="3"/>
  <c r="W48" i="3"/>
  <c r="Z48" i="3"/>
  <c r="V48" i="3"/>
  <c r="Y48" i="3"/>
  <c r="T48" i="3"/>
  <c r="Q48" i="3"/>
  <c r="N48" i="3"/>
  <c r="W47" i="3"/>
  <c r="Z47" i="3"/>
  <c r="V47" i="3"/>
  <c r="Y47" i="3"/>
  <c r="T47" i="3"/>
  <c r="Q47" i="3"/>
  <c r="N47" i="3"/>
  <c r="W46" i="3"/>
  <c r="Z46" i="3"/>
  <c r="V46" i="3"/>
  <c r="Y46" i="3"/>
  <c r="T46" i="3"/>
  <c r="Q46" i="3"/>
  <c r="N46" i="3"/>
  <c r="W45" i="3"/>
  <c r="Z45" i="3"/>
  <c r="V45" i="3"/>
  <c r="Y45" i="3"/>
  <c r="N45" i="3"/>
  <c r="Q45" i="3"/>
  <c r="T45" i="3"/>
  <c r="U45" i="3"/>
  <c r="W44" i="3"/>
  <c r="Z44" i="3"/>
  <c r="V44" i="3"/>
  <c r="Y44" i="3"/>
  <c r="N44" i="3"/>
  <c r="Q44" i="3"/>
  <c r="T44" i="3"/>
  <c r="U44" i="3"/>
  <c r="W43" i="3"/>
  <c r="Z43" i="3"/>
  <c r="V43" i="3"/>
  <c r="Y43" i="3"/>
  <c r="T43" i="3"/>
  <c r="Q43" i="3"/>
  <c r="N43" i="3"/>
  <c r="W42" i="3"/>
  <c r="Z42" i="3"/>
  <c r="V42" i="3"/>
  <c r="Y42" i="3"/>
  <c r="T42" i="3"/>
  <c r="Q42" i="3"/>
  <c r="N42" i="3"/>
  <c r="W41" i="3"/>
  <c r="Z41" i="3"/>
  <c r="V41" i="3"/>
  <c r="Y41" i="3"/>
  <c r="T41" i="3"/>
  <c r="Q41" i="3"/>
  <c r="N41" i="3"/>
  <c r="W40" i="3"/>
  <c r="Z40" i="3"/>
  <c r="V40" i="3"/>
  <c r="Y40" i="3"/>
  <c r="T40" i="3"/>
  <c r="Q40" i="3"/>
  <c r="N40" i="3"/>
  <c r="W39" i="3"/>
  <c r="Z39" i="3"/>
  <c r="V39" i="3"/>
  <c r="Y39" i="3"/>
  <c r="N39" i="3"/>
  <c r="Q39" i="3"/>
  <c r="T39" i="3"/>
  <c r="U39" i="3"/>
  <c r="W38" i="3"/>
  <c r="Z38" i="3"/>
  <c r="V38" i="3"/>
  <c r="Y38" i="3"/>
  <c r="T38" i="3"/>
  <c r="Q38" i="3"/>
  <c r="N38" i="3"/>
  <c r="W37" i="3"/>
  <c r="Z37" i="3"/>
  <c r="V37" i="3"/>
  <c r="Y37" i="3"/>
  <c r="T37" i="3"/>
  <c r="Q37" i="3"/>
  <c r="N37" i="3"/>
  <c r="W36" i="3"/>
  <c r="Z36" i="3"/>
  <c r="V36" i="3"/>
  <c r="Y36" i="3"/>
  <c r="T36" i="3"/>
  <c r="Q36" i="3"/>
  <c r="N36" i="3"/>
  <c r="W35" i="3"/>
  <c r="Z35" i="3"/>
  <c r="V35" i="3"/>
  <c r="Y35" i="3"/>
  <c r="T35" i="3"/>
  <c r="Q35" i="3"/>
  <c r="N35" i="3"/>
  <c r="W34" i="3"/>
  <c r="Z34" i="3"/>
  <c r="V34" i="3"/>
  <c r="Y34" i="3"/>
  <c r="T34" i="3"/>
  <c r="Q34" i="3"/>
  <c r="N34" i="3"/>
  <c r="W33" i="3"/>
  <c r="Z33" i="3"/>
  <c r="V33" i="3"/>
  <c r="Y33" i="3"/>
  <c r="T33" i="3"/>
  <c r="Q33" i="3"/>
  <c r="N33" i="3"/>
  <c r="W32" i="3"/>
  <c r="Z32" i="3"/>
  <c r="V32" i="3"/>
  <c r="Y32" i="3"/>
  <c r="T32" i="3"/>
  <c r="Q32" i="3"/>
  <c r="N32" i="3"/>
  <c r="W31" i="3"/>
  <c r="Z31" i="3"/>
  <c r="V31" i="3"/>
  <c r="Y31" i="3"/>
  <c r="T31" i="3"/>
  <c r="Q31" i="3"/>
  <c r="N31" i="3"/>
  <c r="W30" i="3"/>
  <c r="Z30" i="3"/>
  <c r="V30" i="3"/>
  <c r="Y30" i="3"/>
  <c r="T30" i="3"/>
  <c r="Q30" i="3"/>
  <c r="N30" i="3"/>
  <c r="W29" i="3"/>
  <c r="Z29" i="3"/>
  <c r="V29" i="3"/>
  <c r="Y29" i="3"/>
  <c r="N29" i="3"/>
  <c r="Q29" i="3"/>
  <c r="T29" i="3"/>
  <c r="U29" i="3"/>
  <c r="W28" i="3"/>
  <c r="Z28" i="3"/>
  <c r="V28" i="3"/>
  <c r="Y28" i="3"/>
  <c r="T28" i="3"/>
  <c r="Q28" i="3"/>
  <c r="N28" i="3"/>
  <c r="W27" i="3"/>
  <c r="Z27" i="3"/>
  <c r="V27" i="3"/>
  <c r="Y27" i="3"/>
  <c r="N27" i="3"/>
  <c r="Q27" i="3"/>
  <c r="T27" i="3"/>
  <c r="U27" i="3"/>
  <c r="W26" i="3"/>
  <c r="Z26" i="3"/>
  <c r="V26" i="3"/>
  <c r="Y26" i="3"/>
  <c r="T26" i="3"/>
  <c r="Q26" i="3"/>
  <c r="N26" i="3"/>
  <c r="W25" i="3"/>
  <c r="Z25" i="3"/>
  <c r="V25" i="3"/>
  <c r="Y25" i="3"/>
  <c r="T25" i="3"/>
  <c r="Q25" i="3"/>
  <c r="N25" i="3"/>
  <c r="W24" i="3"/>
  <c r="Z24" i="3"/>
  <c r="V24" i="3"/>
  <c r="Y24" i="3"/>
  <c r="T24" i="3"/>
  <c r="Q24" i="3"/>
  <c r="N24" i="3"/>
  <c r="W23" i="3"/>
  <c r="Z23" i="3"/>
  <c r="V23" i="3"/>
  <c r="Y23" i="3"/>
  <c r="T23" i="3"/>
  <c r="Q23" i="3"/>
  <c r="N23" i="3"/>
  <c r="W22" i="3"/>
  <c r="Z22" i="3"/>
  <c r="V22" i="3"/>
  <c r="Y22" i="3"/>
  <c r="N22" i="3"/>
  <c r="Q22" i="3"/>
  <c r="T22" i="3"/>
  <c r="U22" i="3"/>
  <c r="W21" i="3"/>
  <c r="Z21" i="3"/>
  <c r="V21" i="3"/>
  <c r="Y21" i="3"/>
  <c r="N21" i="3"/>
  <c r="Q21" i="3"/>
  <c r="T21" i="3"/>
  <c r="U21" i="3"/>
  <c r="W20" i="3"/>
  <c r="Z20" i="3"/>
  <c r="V20" i="3"/>
  <c r="Y20" i="3"/>
  <c r="T20" i="3"/>
  <c r="Q20" i="3"/>
  <c r="N20" i="3"/>
  <c r="W19" i="3"/>
  <c r="Z19" i="3"/>
  <c r="V19" i="3"/>
  <c r="Y19" i="3"/>
  <c r="N19" i="3"/>
  <c r="Q19" i="3"/>
  <c r="T19" i="3"/>
  <c r="U19" i="3"/>
  <c r="W18" i="3"/>
  <c r="Z18" i="3"/>
  <c r="V18" i="3"/>
  <c r="Y18" i="3"/>
  <c r="T18" i="3"/>
  <c r="Q18" i="3"/>
  <c r="N18" i="3"/>
  <c r="W17" i="3"/>
  <c r="Z17" i="3"/>
  <c r="V17" i="3"/>
  <c r="Y17" i="3"/>
  <c r="N17" i="3"/>
  <c r="Q17" i="3"/>
  <c r="T17" i="3"/>
  <c r="U17" i="3"/>
  <c r="W16" i="3"/>
  <c r="Z16" i="3"/>
  <c r="V16" i="3"/>
  <c r="Y16" i="3"/>
  <c r="T16" i="3"/>
  <c r="Q16" i="3"/>
  <c r="N16" i="3"/>
  <c r="W15" i="3"/>
  <c r="Z15" i="3"/>
  <c r="V15" i="3"/>
  <c r="Y15" i="3"/>
  <c r="T15" i="3"/>
  <c r="Q15" i="3"/>
  <c r="N15" i="3"/>
  <c r="W14" i="3"/>
  <c r="Z14" i="3"/>
  <c r="V14" i="3"/>
  <c r="Y14" i="3"/>
  <c r="N14" i="3"/>
  <c r="Q14" i="3"/>
  <c r="T14" i="3"/>
  <c r="U14" i="3"/>
  <c r="W13" i="3"/>
  <c r="Z13" i="3"/>
  <c r="V13" i="3"/>
  <c r="Y13" i="3"/>
  <c r="T13" i="3"/>
  <c r="Q13" i="3"/>
  <c r="N13" i="3"/>
  <c r="W12" i="3"/>
  <c r="Z12" i="3"/>
  <c r="V12" i="3"/>
  <c r="Y12" i="3"/>
  <c r="N12" i="3"/>
  <c r="Q12" i="3"/>
  <c r="T12" i="3"/>
  <c r="U12" i="3"/>
  <c r="W11" i="3"/>
  <c r="Z11" i="3"/>
  <c r="V11" i="3"/>
  <c r="Y11" i="3"/>
  <c r="N11" i="3"/>
  <c r="Q11" i="3"/>
  <c r="T11" i="3"/>
  <c r="U11" i="3"/>
  <c r="W10" i="3"/>
  <c r="Z10" i="3"/>
  <c r="V10" i="3"/>
  <c r="Y10" i="3"/>
  <c r="N10" i="3"/>
  <c r="Q10" i="3"/>
  <c r="T10" i="3"/>
  <c r="U10" i="3"/>
  <c r="W9" i="3"/>
  <c r="Z9" i="3"/>
  <c r="V9" i="3"/>
  <c r="Y9" i="3"/>
  <c r="N9" i="3"/>
  <c r="Q9" i="3"/>
  <c r="T9" i="3"/>
  <c r="U9" i="3"/>
  <c r="W8" i="3"/>
  <c r="Z8" i="3"/>
  <c r="V8" i="3"/>
  <c r="Y8" i="3"/>
  <c r="T8" i="3"/>
  <c r="Q8" i="3"/>
  <c r="N8" i="3"/>
  <c r="W7" i="3"/>
  <c r="Z7" i="3"/>
  <c r="V7" i="3"/>
  <c r="Y7" i="3"/>
  <c r="N7" i="3"/>
  <c r="Q7" i="3"/>
  <c r="T7" i="3"/>
  <c r="U7" i="3"/>
  <c r="W6" i="3"/>
  <c r="Z6" i="3"/>
  <c r="V6" i="3"/>
  <c r="Y6" i="3"/>
  <c r="T6" i="3"/>
  <c r="Q6" i="3"/>
  <c r="N6" i="3"/>
  <c r="W5" i="3"/>
  <c r="Z5" i="3"/>
  <c r="V5" i="3"/>
  <c r="Y5" i="3"/>
  <c r="N5" i="3"/>
  <c r="Q5" i="3"/>
  <c r="T5" i="3"/>
  <c r="U5" i="3"/>
  <c r="W4" i="3"/>
  <c r="Z4" i="3"/>
  <c r="V4" i="3"/>
  <c r="Y4" i="3"/>
  <c r="N4" i="3"/>
  <c r="Q4" i="3"/>
  <c r="T4" i="3"/>
  <c r="U4" i="3"/>
  <c r="W3" i="3"/>
  <c r="Z3" i="3"/>
  <c r="V3" i="3"/>
  <c r="Y3" i="3"/>
  <c r="T3" i="3"/>
  <c r="Q3" i="3"/>
  <c r="N3" i="3"/>
  <c r="W2" i="3"/>
  <c r="Z2" i="3"/>
  <c r="V2" i="3"/>
  <c r="Y2" i="3"/>
  <c r="N2" i="3"/>
  <c r="Q2" i="3"/>
  <c r="T2" i="3"/>
  <c r="U2" i="3"/>
  <c r="Y481" i="1"/>
  <c r="AQ480" i="1"/>
  <c r="AP480" i="1"/>
  <c r="AO480" i="1"/>
  <c r="AN480" i="1"/>
  <c r="AM480" i="1"/>
  <c r="AL480" i="1"/>
  <c r="AK480" i="1"/>
  <c r="AJ480" i="1"/>
  <c r="AI480" i="1"/>
  <c r="AH480" i="1"/>
  <c r="AG480" i="1"/>
  <c r="AF480" i="1"/>
  <c r="AE480" i="1"/>
  <c r="AD480" i="1"/>
  <c r="AB480" i="1"/>
  <c r="Z480" i="1"/>
  <c r="Y480" i="1"/>
  <c r="X480" i="1"/>
  <c r="U480" i="1"/>
  <c r="H480" i="1"/>
  <c r="AQ479" i="1"/>
  <c r="AP479" i="1"/>
  <c r="AO479" i="1"/>
  <c r="AN479" i="1"/>
  <c r="AM479" i="1"/>
  <c r="AL479" i="1"/>
  <c r="AK479" i="1"/>
  <c r="AJ479" i="1"/>
  <c r="AI479" i="1"/>
  <c r="AH479" i="1"/>
  <c r="AG479" i="1"/>
  <c r="AF479" i="1"/>
  <c r="AE479" i="1"/>
  <c r="AD479" i="1"/>
  <c r="AB479" i="1"/>
  <c r="Z479" i="1"/>
  <c r="Y479" i="1"/>
  <c r="X479" i="1"/>
  <c r="U479" i="1"/>
  <c r="H479" i="1"/>
  <c r="AQ478" i="1"/>
  <c r="AP478" i="1"/>
  <c r="AO478" i="1"/>
  <c r="AN478" i="1"/>
  <c r="AM478" i="1"/>
  <c r="AL478" i="1"/>
  <c r="AK478" i="1"/>
  <c r="AJ478" i="1"/>
  <c r="AI478" i="1"/>
  <c r="AH478" i="1"/>
  <c r="AG478" i="1"/>
  <c r="AF478" i="1"/>
  <c r="AE478" i="1"/>
  <c r="AD478" i="1"/>
  <c r="AB478" i="1"/>
  <c r="Z478" i="1"/>
  <c r="Y478" i="1"/>
  <c r="X478" i="1"/>
  <c r="U478" i="1"/>
  <c r="H478" i="1"/>
  <c r="AQ477" i="1"/>
  <c r="AP477" i="1"/>
  <c r="AO477" i="1"/>
  <c r="AN477" i="1"/>
  <c r="AM477" i="1"/>
  <c r="AL477" i="1"/>
  <c r="AK477" i="1"/>
  <c r="AJ477" i="1"/>
  <c r="AI477" i="1"/>
  <c r="AH477" i="1"/>
  <c r="AG477" i="1"/>
  <c r="AF477" i="1"/>
  <c r="AE477" i="1"/>
  <c r="AD477" i="1"/>
  <c r="AB477" i="1"/>
  <c r="Z477" i="1"/>
  <c r="Y477" i="1"/>
  <c r="X477" i="1"/>
  <c r="U477" i="1"/>
  <c r="H477" i="1"/>
  <c r="AQ476" i="1"/>
  <c r="AP476" i="1"/>
  <c r="AO476" i="1"/>
  <c r="AN476" i="1"/>
  <c r="AM476" i="1"/>
  <c r="AL476" i="1"/>
  <c r="AK476" i="1"/>
  <c r="AJ476" i="1"/>
  <c r="AI476" i="1"/>
  <c r="AH476" i="1"/>
  <c r="AG476" i="1"/>
  <c r="AF476" i="1"/>
  <c r="AE476" i="1"/>
  <c r="AD476" i="1"/>
  <c r="AB476" i="1"/>
  <c r="Z476" i="1"/>
  <c r="Y476" i="1"/>
  <c r="X476" i="1"/>
  <c r="U476" i="1"/>
  <c r="H476" i="1"/>
  <c r="AQ475" i="1"/>
  <c r="AP475" i="1"/>
  <c r="AO475" i="1"/>
  <c r="AN475" i="1"/>
  <c r="AM475" i="1"/>
  <c r="AL475" i="1"/>
  <c r="AK475" i="1"/>
  <c r="AJ475" i="1"/>
  <c r="AI475" i="1"/>
  <c r="AH475" i="1"/>
  <c r="AG475" i="1"/>
  <c r="AF475" i="1"/>
  <c r="AE475" i="1"/>
  <c r="AD475" i="1"/>
  <c r="AB475" i="1"/>
  <c r="Z475" i="1"/>
  <c r="Y475" i="1"/>
  <c r="X475" i="1"/>
  <c r="U475" i="1"/>
  <c r="H475" i="1"/>
  <c r="AQ474" i="1"/>
  <c r="AP474" i="1"/>
  <c r="AO474" i="1"/>
  <c r="AN474" i="1"/>
  <c r="AM474" i="1"/>
  <c r="AL474" i="1"/>
  <c r="AK474" i="1"/>
  <c r="AJ474" i="1"/>
  <c r="AI474" i="1"/>
  <c r="AH474" i="1"/>
  <c r="AG474" i="1"/>
  <c r="AF474" i="1"/>
  <c r="AE474" i="1"/>
  <c r="AD474" i="1"/>
  <c r="AB474" i="1"/>
  <c r="Z474" i="1"/>
  <c r="Y474" i="1"/>
  <c r="X474" i="1"/>
  <c r="U474" i="1"/>
  <c r="H474" i="1"/>
  <c r="AQ473" i="1"/>
  <c r="AP473" i="1"/>
  <c r="AO473" i="1"/>
  <c r="AN473" i="1"/>
  <c r="AM473" i="1"/>
  <c r="AL473" i="1"/>
  <c r="AK473" i="1"/>
  <c r="AJ473" i="1"/>
  <c r="AI473" i="1"/>
  <c r="AH473" i="1"/>
  <c r="AG473" i="1"/>
  <c r="AF473" i="1"/>
  <c r="AE473" i="1"/>
  <c r="AD473" i="1"/>
  <c r="AB473" i="1"/>
  <c r="Z473" i="1"/>
  <c r="Y473" i="1"/>
  <c r="X473" i="1"/>
  <c r="U473" i="1"/>
  <c r="H473" i="1"/>
  <c r="AQ472" i="1"/>
  <c r="AP472" i="1"/>
  <c r="AO472" i="1"/>
  <c r="AN472" i="1"/>
  <c r="AM472" i="1"/>
  <c r="AL472" i="1"/>
  <c r="AK472" i="1"/>
  <c r="AJ472" i="1"/>
  <c r="AI472" i="1"/>
  <c r="AH472" i="1"/>
  <c r="AG472" i="1"/>
  <c r="AF472" i="1"/>
  <c r="AE472" i="1"/>
  <c r="AD472" i="1"/>
  <c r="AB472" i="1"/>
  <c r="Z472" i="1"/>
  <c r="Y472" i="1"/>
  <c r="X472" i="1"/>
  <c r="U472" i="1"/>
  <c r="H472" i="1"/>
  <c r="AQ471" i="1"/>
  <c r="AP471" i="1"/>
  <c r="AO471" i="1"/>
  <c r="AN471" i="1"/>
  <c r="AM471" i="1"/>
  <c r="AL471" i="1"/>
  <c r="AK471" i="1"/>
  <c r="AJ471" i="1"/>
  <c r="AI471" i="1"/>
  <c r="AH471" i="1"/>
  <c r="AG471" i="1"/>
  <c r="AF471" i="1"/>
  <c r="AE471" i="1"/>
  <c r="AD471" i="1"/>
  <c r="AB471" i="1"/>
  <c r="Z471" i="1"/>
  <c r="Y471" i="1"/>
  <c r="X471" i="1"/>
  <c r="U471" i="1"/>
  <c r="H471" i="1"/>
  <c r="AQ470" i="1"/>
  <c r="AP470" i="1"/>
  <c r="AO470" i="1"/>
  <c r="AN470" i="1"/>
  <c r="AM470" i="1"/>
  <c r="AL470" i="1"/>
  <c r="AK470" i="1"/>
  <c r="AJ470" i="1"/>
  <c r="AI470" i="1"/>
  <c r="AH470" i="1"/>
  <c r="AG470" i="1"/>
  <c r="AF470" i="1"/>
  <c r="AE470" i="1"/>
  <c r="AD470" i="1"/>
  <c r="AB470" i="1"/>
  <c r="Z470" i="1"/>
  <c r="Y470" i="1"/>
  <c r="X470" i="1"/>
  <c r="U470" i="1"/>
  <c r="H470" i="1"/>
  <c r="AQ469" i="1"/>
  <c r="AP469" i="1"/>
  <c r="AO469" i="1"/>
  <c r="AN469" i="1"/>
  <c r="AM469" i="1"/>
  <c r="AL469" i="1"/>
  <c r="AK469" i="1"/>
  <c r="AJ469" i="1"/>
  <c r="AI469" i="1"/>
  <c r="AH469" i="1"/>
  <c r="AG469" i="1"/>
  <c r="AF469" i="1"/>
  <c r="AE469" i="1"/>
  <c r="AD469" i="1"/>
  <c r="AB469" i="1"/>
  <c r="Z469" i="1"/>
  <c r="Y469" i="1"/>
  <c r="X469" i="1"/>
  <c r="U469" i="1"/>
  <c r="H469" i="1"/>
  <c r="AQ468" i="1"/>
  <c r="AP468" i="1"/>
  <c r="AO468" i="1"/>
  <c r="AN468" i="1"/>
  <c r="AM468" i="1"/>
  <c r="AL468" i="1"/>
  <c r="AK468" i="1"/>
  <c r="AJ468" i="1"/>
  <c r="AI468" i="1"/>
  <c r="AH468" i="1"/>
  <c r="AG468" i="1"/>
  <c r="AF468" i="1"/>
  <c r="AE468" i="1"/>
  <c r="AD468" i="1"/>
  <c r="AB468" i="1"/>
  <c r="Z468" i="1"/>
  <c r="Y468" i="1"/>
  <c r="X468" i="1"/>
  <c r="U468" i="1"/>
  <c r="H468" i="1"/>
  <c r="AQ467" i="1"/>
  <c r="AP467" i="1"/>
  <c r="AO467" i="1"/>
  <c r="AN467" i="1"/>
  <c r="AM467" i="1"/>
  <c r="AL467" i="1"/>
  <c r="AK467" i="1"/>
  <c r="AJ467" i="1"/>
  <c r="AI467" i="1"/>
  <c r="AH467" i="1"/>
  <c r="AG467" i="1"/>
  <c r="AF467" i="1"/>
  <c r="AE467" i="1"/>
  <c r="AD467" i="1"/>
  <c r="AB467" i="1"/>
  <c r="Z467" i="1"/>
  <c r="Y467" i="1"/>
  <c r="X467" i="1"/>
  <c r="U467" i="1"/>
  <c r="H467" i="1"/>
  <c r="AQ466" i="1"/>
  <c r="AP466" i="1"/>
  <c r="AO466" i="1"/>
  <c r="AN466" i="1"/>
  <c r="AM466" i="1"/>
  <c r="AL466" i="1"/>
  <c r="AK466" i="1"/>
  <c r="AJ466" i="1"/>
  <c r="AI466" i="1"/>
  <c r="AH466" i="1"/>
  <c r="AG466" i="1"/>
  <c r="AF466" i="1"/>
  <c r="AE466" i="1"/>
  <c r="AD466" i="1"/>
  <c r="AB466" i="1"/>
  <c r="Z466" i="1"/>
  <c r="Y466" i="1"/>
  <c r="X466" i="1"/>
  <c r="U466" i="1"/>
  <c r="H466" i="1"/>
  <c r="AQ465" i="1"/>
  <c r="AP465" i="1"/>
  <c r="AO465" i="1"/>
  <c r="AN465" i="1"/>
  <c r="AM465" i="1"/>
  <c r="AL465" i="1"/>
  <c r="AK465" i="1"/>
  <c r="AJ465" i="1"/>
  <c r="AI465" i="1"/>
  <c r="AH465" i="1"/>
  <c r="AG465" i="1"/>
  <c r="AF465" i="1"/>
  <c r="AE465" i="1"/>
  <c r="AD465" i="1"/>
  <c r="AB465" i="1"/>
  <c r="Z465" i="1"/>
  <c r="Y465" i="1"/>
  <c r="X465" i="1"/>
  <c r="U465" i="1"/>
  <c r="H465" i="1"/>
  <c r="AQ464" i="1"/>
  <c r="AP464" i="1"/>
  <c r="AO464" i="1"/>
  <c r="AN464" i="1"/>
  <c r="AM464" i="1"/>
  <c r="AL464" i="1"/>
  <c r="AK464" i="1"/>
  <c r="AJ464" i="1"/>
  <c r="AI464" i="1"/>
  <c r="AH464" i="1"/>
  <c r="AG464" i="1"/>
  <c r="AF464" i="1"/>
  <c r="AE464" i="1"/>
  <c r="AD464" i="1"/>
  <c r="AB464" i="1"/>
  <c r="Z464" i="1"/>
  <c r="Y464" i="1"/>
  <c r="X464" i="1"/>
  <c r="U464" i="1"/>
  <c r="H464" i="1"/>
  <c r="AQ463" i="1"/>
  <c r="AP463" i="1"/>
  <c r="AO463" i="1"/>
  <c r="AN463" i="1"/>
  <c r="AM463" i="1"/>
  <c r="AL463" i="1"/>
  <c r="AK463" i="1"/>
  <c r="AJ463" i="1"/>
  <c r="AI463" i="1"/>
  <c r="AH463" i="1"/>
  <c r="AG463" i="1"/>
  <c r="AF463" i="1"/>
  <c r="AE463" i="1"/>
  <c r="AD463" i="1"/>
  <c r="AB463" i="1"/>
  <c r="Z463" i="1"/>
  <c r="Y463" i="1"/>
  <c r="X463" i="1"/>
  <c r="U463" i="1"/>
  <c r="H463" i="1"/>
  <c r="AQ462" i="1"/>
  <c r="AP462" i="1"/>
  <c r="AO462" i="1"/>
  <c r="AN462" i="1"/>
  <c r="AM462" i="1"/>
  <c r="AL462" i="1"/>
  <c r="AK462" i="1"/>
  <c r="AJ462" i="1"/>
  <c r="AI462" i="1"/>
  <c r="AH462" i="1"/>
  <c r="AG462" i="1"/>
  <c r="AF462" i="1"/>
  <c r="AE462" i="1"/>
  <c r="AD462" i="1"/>
  <c r="AB462" i="1"/>
  <c r="Z462" i="1"/>
  <c r="Y462" i="1"/>
  <c r="X462" i="1"/>
  <c r="U462" i="1"/>
  <c r="H462" i="1"/>
  <c r="AQ461" i="1"/>
  <c r="AP461" i="1"/>
  <c r="AO461" i="1"/>
  <c r="AN461" i="1"/>
  <c r="AM461" i="1"/>
  <c r="AL461" i="1"/>
  <c r="AK461" i="1"/>
  <c r="AJ461" i="1"/>
  <c r="AI461" i="1"/>
  <c r="AH461" i="1"/>
  <c r="AG461" i="1"/>
  <c r="AF461" i="1"/>
  <c r="AE461" i="1"/>
  <c r="AD461" i="1"/>
  <c r="AB461" i="1"/>
  <c r="Z461" i="1"/>
  <c r="Y461" i="1"/>
  <c r="X461" i="1"/>
  <c r="U461" i="1"/>
  <c r="H461" i="1"/>
  <c r="AQ460" i="1"/>
  <c r="AP460" i="1"/>
  <c r="AO460" i="1"/>
  <c r="AN460" i="1"/>
  <c r="AM460" i="1"/>
  <c r="AL460" i="1"/>
  <c r="AK460" i="1"/>
  <c r="AJ460" i="1"/>
  <c r="AI460" i="1"/>
  <c r="AH460" i="1"/>
  <c r="AG460" i="1"/>
  <c r="AF460" i="1"/>
  <c r="AE460" i="1"/>
  <c r="AD460" i="1"/>
  <c r="AB460" i="1"/>
  <c r="Z460" i="1"/>
  <c r="Y460" i="1"/>
  <c r="X460" i="1"/>
  <c r="U460" i="1"/>
  <c r="H460" i="1"/>
  <c r="AQ459" i="1"/>
  <c r="AP459" i="1"/>
  <c r="AO459" i="1"/>
  <c r="AN459" i="1"/>
  <c r="AM459" i="1"/>
  <c r="AL459" i="1"/>
  <c r="AK459" i="1"/>
  <c r="AJ459" i="1"/>
  <c r="AI459" i="1"/>
  <c r="AH459" i="1"/>
  <c r="AG459" i="1"/>
  <c r="AF459" i="1"/>
  <c r="AE459" i="1"/>
  <c r="AD459" i="1"/>
  <c r="AB459" i="1"/>
  <c r="Z459" i="1"/>
  <c r="Y459" i="1"/>
  <c r="X459" i="1"/>
  <c r="U459" i="1"/>
  <c r="H459" i="1"/>
  <c r="AQ458" i="1"/>
  <c r="AP458" i="1"/>
  <c r="AO458" i="1"/>
  <c r="AN458" i="1"/>
  <c r="AM458" i="1"/>
  <c r="AL458" i="1"/>
  <c r="AK458" i="1"/>
  <c r="AJ458" i="1"/>
  <c r="AI458" i="1"/>
  <c r="AH458" i="1"/>
  <c r="AG458" i="1"/>
  <c r="AF458" i="1"/>
  <c r="AE458" i="1"/>
  <c r="AD458" i="1"/>
  <c r="AB458" i="1"/>
  <c r="Z458" i="1"/>
  <c r="Y458" i="1"/>
  <c r="X458" i="1"/>
  <c r="U458" i="1"/>
  <c r="H458" i="1"/>
  <c r="AQ457" i="1"/>
  <c r="AP457" i="1"/>
  <c r="AO457" i="1"/>
  <c r="AN457" i="1"/>
  <c r="AM457" i="1"/>
  <c r="AL457" i="1"/>
  <c r="AK457" i="1"/>
  <c r="AJ457" i="1"/>
  <c r="AI457" i="1"/>
  <c r="AH457" i="1"/>
  <c r="AG457" i="1"/>
  <c r="AF457" i="1"/>
  <c r="AE457" i="1"/>
  <c r="AD457" i="1"/>
  <c r="AB457" i="1"/>
  <c r="Z457" i="1"/>
  <c r="Y457" i="1"/>
  <c r="X457" i="1"/>
  <c r="U457" i="1"/>
  <c r="H457" i="1"/>
  <c r="AQ456" i="1"/>
  <c r="AP456" i="1"/>
  <c r="AO456" i="1"/>
  <c r="AN456" i="1"/>
  <c r="AM456" i="1"/>
  <c r="AL456" i="1"/>
  <c r="AK456" i="1"/>
  <c r="AJ456" i="1"/>
  <c r="AI456" i="1"/>
  <c r="AH456" i="1"/>
  <c r="AG456" i="1"/>
  <c r="AF456" i="1"/>
  <c r="AE456" i="1"/>
  <c r="AD456" i="1"/>
  <c r="AB456" i="1"/>
  <c r="Z456" i="1"/>
  <c r="Y456" i="1"/>
  <c r="X456" i="1"/>
  <c r="U456" i="1"/>
  <c r="H456" i="1"/>
  <c r="AQ455" i="1"/>
  <c r="AP455" i="1"/>
  <c r="AO455" i="1"/>
  <c r="AN455" i="1"/>
  <c r="AM455" i="1"/>
  <c r="AL455" i="1"/>
  <c r="AK455" i="1"/>
  <c r="AJ455" i="1"/>
  <c r="AI455" i="1"/>
  <c r="AH455" i="1"/>
  <c r="AG455" i="1"/>
  <c r="AF455" i="1"/>
  <c r="AE455" i="1"/>
  <c r="AD455" i="1"/>
  <c r="AB455" i="1"/>
  <c r="Z455" i="1"/>
  <c r="Y455" i="1"/>
  <c r="X455" i="1"/>
  <c r="U455" i="1"/>
  <c r="H455" i="1"/>
  <c r="AQ454" i="1"/>
  <c r="AP454" i="1"/>
  <c r="AO454" i="1"/>
  <c r="AN454" i="1"/>
  <c r="AM454" i="1"/>
  <c r="AL454" i="1"/>
  <c r="AK454" i="1"/>
  <c r="AJ454" i="1"/>
  <c r="AI454" i="1"/>
  <c r="AH454" i="1"/>
  <c r="AG454" i="1"/>
  <c r="AF454" i="1"/>
  <c r="AE454" i="1"/>
  <c r="AD454" i="1"/>
  <c r="AB454" i="1"/>
  <c r="Z454" i="1"/>
  <c r="Y454" i="1"/>
  <c r="X454" i="1"/>
  <c r="U454" i="1"/>
  <c r="H454" i="1"/>
  <c r="AQ453" i="1"/>
  <c r="AP453" i="1"/>
  <c r="AO453" i="1"/>
  <c r="AN453" i="1"/>
  <c r="AM453" i="1"/>
  <c r="AL453" i="1"/>
  <c r="AK453" i="1"/>
  <c r="AJ453" i="1"/>
  <c r="AI453" i="1"/>
  <c r="AH453" i="1"/>
  <c r="AG453" i="1"/>
  <c r="AF453" i="1"/>
  <c r="AE453" i="1"/>
  <c r="AD453" i="1"/>
  <c r="AB453" i="1"/>
  <c r="Z453" i="1"/>
  <c r="Y453" i="1"/>
  <c r="X453" i="1"/>
  <c r="U453" i="1"/>
  <c r="H453" i="1"/>
  <c r="AQ452" i="1"/>
  <c r="AP452" i="1"/>
  <c r="AO452" i="1"/>
  <c r="AN452" i="1"/>
  <c r="AM452" i="1"/>
  <c r="AL452" i="1"/>
  <c r="AK452" i="1"/>
  <c r="AJ452" i="1"/>
  <c r="AI452" i="1"/>
  <c r="AH452" i="1"/>
  <c r="AG452" i="1"/>
  <c r="AF452" i="1"/>
  <c r="AE452" i="1"/>
  <c r="AD452" i="1"/>
  <c r="AB452" i="1"/>
  <c r="Z452" i="1"/>
  <c r="Y452" i="1"/>
  <c r="X452" i="1"/>
  <c r="U452" i="1"/>
  <c r="H452" i="1"/>
  <c r="AQ451" i="1"/>
  <c r="AP451" i="1"/>
  <c r="AO451" i="1"/>
  <c r="AN451" i="1"/>
  <c r="AM451" i="1"/>
  <c r="AL451" i="1"/>
  <c r="AK451" i="1"/>
  <c r="AJ451" i="1"/>
  <c r="AI451" i="1"/>
  <c r="AH451" i="1"/>
  <c r="AG451" i="1"/>
  <c r="AF451" i="1"/>
  <c r="AE451" i="1"/>
  <c r="AD451" i="1"/>
  <c r="AB451" i="1"/>
  <c r="Z451" i="1"/>
  <c r="Y451" i="1"/>
  <c r="X451" i="1"/>
  <c r="U451" i="1"/>
  <c r="H451" i="1"/>
  <c r="AQ450" i="1"/>
  <c r="AP450" i="1"/>
  <c r="AO450" i="1"/>
  <c r="AN450" i="1"/>
  <c r="AM450" i="1"/>
  <c r="AL450" i="1"/>
  <c r="AK450" i="1"/>
  <c r="AJ450" i="1"/>
  <c r="AI450" i="1"/>
  <c r="AH450" i="1"/>
  <c r="AG450" i="1"/>
  <c r="AF450" i="1"/>
  <c r="AE450" i="1"/>
  <c r="AD450" i="1"/>
  <c r="AB450" i="1"/>
  <c r="Z450" i="1"/>
  <c r="Y450" i="1"/>
  <c r="X450" i="1"/>
  <c r="U450" i="1"/>
  <c r="H450" i="1"/>
  <c r="AQ449" i="1"/>
  <c r="AP449" i="1"/>
  <c r="AO449" i="1"/>
  <c r="AN449" i="1"/>
  <c r="AM449" i="1"/>
  <c r="AL449" i="1"/>
  <c r="AK449" i="1"/>
  <c r="AJ449" i="1"/>
  <c r="AI449" i="1"/>
  <c r="AH449" i="1"/>
  <c r="AG449" i="1"/>
  <c r="AF449" i="1"/>
  <c r="AE449" i="1"/>
  <c r="AD449" i="1"/>
  <c r="AB449" i="1"/>
  <c r="Z449" i="1"/>
  <c r="Y449" i="1"/>
  <c r="X449" i="1"/>
  <c r="U449" i="1"/>
  <c r="H449" i="1"/>
  <c r="AQ448" i="1"/>
  <c r="AP448" i="1"/>
  <c r="AO448" i="1"/>
  <c r="AN448" i="1"/>
  <c r="AM448" i="1"/>
  <c r="AL448" i="1"/>
  <c r="AK448" i="1"/>
  <c r="AJ448" i="1"/>
  <c r="AI448" i="1"/>
  <c r="AH448" i="1"/>
  <c r="AG448" i="1"/>
  <c r="AF448" i="1"/>
  <c r="AE448" i="1"/>
  <c r="AD448" i="1"/>
  <c r="AB448" i="1"/>
  <c r="Z448" i="1"/>
  <c r="Y448" i="1"/>
  <c r="X448" i="1"/>
  <c r="U448" i="1"/>
  <c r="H448" i="1"/>
  <c r="AQ447" i="1"/>
  <c r="AP447" i="1"/>
  <c r="AO447" i="1"/>
  <c r="AN447" i="1"/>
  <c r="AM447" i="1"/>
  <c r="AL447" i="1"/>
  <c r="AK447" i="1"/>
  <c r="AJ447" i="1"/>
  <c r="AI447" i="1"/>
  <c r="AH447" i="1"/>
  <c r="AG447" i="1"/>
  <c r="AF447" i="1"/>
  <c r="AE447" i="1"/>
  <c r="AD447" i="1"/>
  <c r="AB447" i="1"/>
  <c r="Z447" i="1"/>
  <c r="Y447" i="1"/>
  <c r="X447" i="1"/>
  <c r="U447" i="1"/>
  <c r="H447" i="1"/>
  <c r="AQ446" i="1"/>
  <c r="AP446" i="1"/>
  <c r="AO446" i="1"/>
  <c r="AN446" i="1"/>
  <c r="AM446" i="1"/>
  <c r="AL446" i="1"/>
  <c r="AK446" i="1"/>
  <c r="AJ446" i="1"/>
  <c r="AI446" i="1"/>
  <c r="AH446" i="1"/>
  <c r="AG446" i="1"/>
  <c r="AF446" i="1"/>
  <c r="AE446" i="1"/>
  <c r="AD446" i="1"/>
  <c r="AB446" i="1"/>
  <c r="Z446" i="1"/>
  <c r="Y446" i="1"/>
  <c r="X446" i="1"/>
  <c r="U446" i="1"/>
  <c r="H446" i="1"/>
  <c r="AQ445" i="1"/>
  <c r="AP445" i="1"/>
  <c r="AO445" i="1"/>
  <c r="AN445" i="1"/>
  <c r="AM445" i="1"/>
  <c r="AL445" i="1"/>
  <c r="AK445" i="1"/>
  <c r="AJ445" i="1"/>
  <c r="AI445" i="1"/>
  <c r="AH445" i="1"/>
  <c r="AG445" i="1"/>
  <c r="AF445" i="1"/>
  <c r="AE445" i="1"/>
  <c r="AD445" i="1"/>
  <c r="AB445" i="1"/>
  <c r="Z445" i="1"/>
  <c r="Y445" i="1"/>
  <c r="X445" i="1"/>
  <c r="U445" i="1"/>
  <c r="H445" i="1"/>
  <c r="AQ444" i="1"/>
  <c r="AP444" i="1"/>
  <c r="AO444" i="1"/>
  <c r="AN444" i="1"/>
  <c r="AM444" i="1"/>
  <c r="AL444" i="1"/>
  <c r="AK444" i="1"/>
  <c r="AJ444" i="1"/>
  <c r="AI444" i="1"/>
  <c r="AH444" i="1"/>
  <c r="AG444" i="1"/>
  <c r="AF444" i="1"/>
  <c r="AE444" i="1"/>
  <c r="AD444" i="1"/>
  <c r="AB444" i="1"/>
  <c r="Z444" i="1"/>
  <c r="Y444" i="1"/>
  <c r="X444" i="1"/>
  <c r="U444" i="1"/>
  <c r="H444" i="1"/>
  <c r="AQ443" i="1"/>
  <c r="AP443" i="1"/>
  <c r="AO443" i="1"/>
  <c r="AN443" i="1"/>
  <c r="AM443" i="1"/>
  <c r="AL443" i="1"/>
  <c r="AK443" i="1"/>
  <c r="AJ443" i="1"/>
  <c r="AI443" i="1"/>
  <c r="AH443" i="1"/>
  <c r="AG443" i="1"/>
  <c r="AF443" i="1"/>
  <c r="AE443" i="1"/>
  <c r="AD443" i="1"/>
  <c r="AB443" i="1"/>
  <c r="Z443" i="1"/>
  <c r="Y443" i="1"/>
  <c r="X443" i="1"/>
  <c r="U443" i="1"/>
  <c r="H443" i="1"/>
  <c r="AQ442" i="1"/>
  <c r="AP442" i="1"/>
  <c r="AO442" i="1"/>
  <c r="AN442" i="1"/>
  <c r="AM442" i="1"/>
  <c r="AL442" i="1"/>
  <c r="AK442" i="1"/>
  <c r="AJ442" i="1"/>
  <c r="AI442" i="1"/>
  <c r="AH442" i="1"/>
  <c r="AG442" i="1"/>
  <c r="AF442" i="1"/>
  <c r="AE442" i="1"/>
  <c r="AD442" i="1"/>
  <c r="AB442" i="1"/>
  <c r="Z442" i="1"/>
  <c r="Y442" i="1"/>
  <c r="X442" i="1"/>
  <c r="U442" i="1"/>
  <c r="H442" i="1"/>
  <c r="AQ441" i="1"/>
  <c r="AP441" i="1"/>
  <c r="AO441" i="1"/>
  <c r="AN441" i="1"/>
  <c r="AM441" i="1"/>
  <c r="AL441" i="1"/>
  <c r="AK441" i="1"/>
  <c r="AJ441" i="1"/>
  <c r="AI441" i="1"/>
  <c r="AH441" i="1"/>
  <c r="AG441" i="1"/>
  <c r="AF441" i="1"/>
  <c r="AE441" i="1"/>
  <c r="AD441" i="1"/>
  <c r="AB441" i="1"/>
  <c r="Z441" i="1"/>
  <c r="Y441" i="1"/>
  <c r="X441" i="1"/>
  <c r="U441" i="1"/>
  <c r="H441" i="1"/>
  <c r="AQ440" i="1"/>
  <c r="AP440" i="1"/>
  <c r="AO440" i="1"/>
  <c r="AN440" i="1"/>
  <c r="AM440" i="1"/>
  <c r="AL440" i="1"/>
  <c r="AK440" i="1"/>
  <c r="AJ440" i="1"/>
  <c r="AI440" i="1"/>
  <c r="AH440" i="1"/>
  <c r="AG440" i="1"/>
  <c r="AF440" i="1"/>
  <c r="AE440" i="1"/>
  <c r="AD440" i="1"/>
  <c r="AB440" i="1"/>
  <c r="Z440" i="1"/>
  <c r="Y440" i="1"/>
  <c r="X440" i="1"/>
  <c r="U440" i="1"/>
  <c r="H440" i="1"/>
  <c r="AQ439" i="1"/>
  <c r="AP439" i="1"/>
  <c r="AO439" i="1"/>
  <c r="AN439" i="1"/>
  <c r="AM439" i="1"/>
  <c r="AL439" i="1"/>
  <c r="AK439" i="1"/>
  <c r="AJ439" i="1"/>
  <c r="AI439" i="1"/>
  <c r="AH439" i="1"/>
  <c r="AG439" i="1"/>
  <c r="AF439" i="1"/>
  <c r="AE439" i="1"/>
  <c r="AD439" i="1"/>
  <c r="AB439" i="1"/>
  <c r="Z439" i="1"/>
  <c r="Y439" i="1"/>
  <c r="X439" i="1"/>
  <c r="U439" i="1"/>
  <c r="H439" i="1"/>
  <c r="AQ438" i="1"/>
  <c r="AP438" i="1"/>
  <c r="AO438" i="1"/>
  <c r="AN438" i="1"/>
  <c r="AM438" i="1"/>
  <c r="AL438" i="1"/>
  <c r="AK438" i="1"/>
  <c r="AJ438" i="1"/>
  <c r="AI438" i="1"/>
  <c r="AH438" i="1"/>
  <c r="AG438" i="1"/>
  <c r="AF438" i="1"/>
  <c r="AE438" i="1"/>
  <c r="AD438" i="1"/>
  <c r="AB438" i="1"/>
  <c r="Z438" i="1"/>
  <c r="Y438" i="1"/>
  <c r="X438" i="1"/>
  <c r="U438" i="1"/>
  <c r="H438" i="1"/>
  <c r="AQ437" i="1"/>
  <c r="AP437" i="1"/>
  <c r="AO437" i="1"/>
  <c r="AN437" i="1"/>
  <c r="AM437" i="1"/>
  <c r="AL437" i="1"/>
  <c r="AK437" i="1"/>
  <c r="AJ437" i="1"/>
  <c r="AI437" i="1"/>
  <c r="AH437" i="1"/>
  <c r="AG437" i="1"/>
  <c r="AF437" i="1"/>
  <c r="AE437" i="1"/>
  <c r="AD437" i="1"/>
  <c r="AB437" i="1"/>
  <c r="Z437" i="1"/>
  <c r="Y437" i="1"/>
  <c r="X437" i="1"/>
  <c r="U437" i="1"/>
  <c r="H437" i="1"/>
  <c r="AQ436" i="1"/>
  <c r="AP436" i="1"/>
  <c r="AO436" i="1"/>
  <c r="AN436" i="1"/>
  <c r="AM436" i="1"/>
  <c r="AL436" i="1"/>
  <c r="AK436" i="1"/>
  <c r="AJ436" i="1"/>
  <c r="AI436" i="1"/>
  <c r="AH436" i="1"/>
  <c r="AG436" i="1"/>
  <c r="AF436" i="1"/>
  <c r="AE436" i="1"/>
  <c r="AD436" i="1"/>
  <c r="AB436" i="1"/>
  <c r="Z436" i="1"/>
  <c r="Y436" i="1"/>
  <c r="X436" i="1"/>
  <c r="U436" i="1"/>
  <c r="H436" i="1"/>
  <c r="AQ435" i="1"/>
  <c r="AP435" i="1"/>
  <c r="AO435" i="1"/>
  <c r="AN435" i="1"/>
  <c r="AM435" i="1"/>
  <c r="AL435" i="1"/>
  <c r="AK435" i="1"/>
  <c r="AJ435" i="1"/>
  <c r="AI435" i="1"/>
  <c r="AH435" i="1"/>
  <c r="AG435" i="1"/>
  <c r="AF435" i="1"/>
  <c r="AE435" i="1"/>
  <c r="AD435" i="1"/>
  <c r="AB435" i="1"/>
  <c r="Z435" i="1"/>
  <c r="Y435" i="1"/>
  <c r="X435" i="1"/>
  <c r="U435" i="1"/>
  <c r="H435" i="1"/>
  <c r="AQ434" i="1"/>
  <c r="AP434" i="1"/>
  <c r="AO434" i="1"/>
  <c r="AN434" i="1"/>
  <c r="AM434" i="1"/>
  <c r="AL434" i="1"/>
  <c r="AK434" i="1"/>
  <c r="AJ434" i="1"/>
  <c r="AI434" i="1"/>
  <c r="AH434" i="1"/>
  <c r="AG434" i="1"/>
  <c r="AF434" i="1"/>
  <c r="AE434" i="1"/>
  <c r="AD434" i="1"/>
  <c r="AB434" i="1"/>
  <c r="Z434" i="1"/>
  <c r="Y434" i="1"/>
  <c r="X434" i="1"/>
  <c r="U434" i="1"/>
  <c r="H434" i="1"/>
  <c r="AQ433" i="1"/>
  <c r="AP433" i="1"/>
  <c r="AO433" i="1"/>
  <c r="AN433" i="1"/>
  <c r="AM433" i="1"/>
  <c r="AL433" i="1"/>
  <c r="AK433" i="1"/>
  <c r="AJ433" i="1"/>
  <c r="AI433" i="1"/>
  <c r="AH433" i="1"/>
  <c r="AG433" i="1"/>
  <c r="AF433" i="1"/>
  <c r="AE433" i="1"/>
  <c r="AD433" i="1"/>
  <c r="AB433" i="1"/>
  <c r="Z433" i="1"/>
  <c r="Y433" i="1"/>
  <c r="X433" i="1"/>
  <c r="U433" i="1"/>
  <c r="H433" i="1"/>
  <c r="AQ432" i="1"/>
  <c r="AP432" i="1"/>
  <c r="AO432" i="1"/>
  <c r="AN432" i="1"/>
  <c r="AM432" i="1"/>
  <c r="AL432" i="1"/>
  <c r="AK432" i="1"/>
  <c r="AJ432" i="1"/>
  <c r="AI432" i="1"/>
  <c r="AH432" i="1"/>
  <c r="AG432" i="1"/>
  <c r="AF432" i="1"/>
  <c r="AE432" i="1"/>
  <c r="AD432" i="1"/>
  <c r="AB432" i="1"/>
  <c r="Z432" i="1"/>
  <c r="Y432" i="1"/>
  <c r="X432" i="1"/>
  <c r="U432" i="1"/>
  <c r="H432" i="1"/>
  <c r="AQ431" i="1"/>
  <c r="AP431" i="1"/>
  <c r="AO431" i="1"/>
  <c r="AN431" i="1"/>
  <c r="AM431" i="1"/>
  <c r="AL431" i="1"/>
  <c r="AK431" i="1"/>
  <c r="AJ431" i="1"/>
  <c r="AI431" i="1"/>
  <c r="AH431" i="1"/>
  <c r="AG431" i="1"/>
  <c r="AF431" i="1"/>
  <c r="AE431" i="1"/>
  <c r="AD431" i="1"/>
  <c r="AB431" i="1"/>
  <c r="Z431" i="1"/>
  <c r="Y431" i="1"/>
  <c r="X431" i="1"/>
  <c r="U431" i="1"/>
  <c r="H431" i="1"/>
  <c r="AQ430" i="1"/>
  <c r="AP430" i="1"/>
  <c r="AO430" i="1"/>
  <c r="AN430" i="1"/>
  <c r="AM430" i="1"/>
  <c r="AL430" i="1"/>
  <c r="AK430" i="1"/>
  <c r="AJ430" i="1"/>
  <c r="AI430" i="1"/>
  <c r="AH430" i="1"/>
  <c r="AG430" i="1"/>
  <c r="AF430" i="1"/>
  <c r="AE430" i="1"/>
  <c r="AD430" i="1"/>
  <c r="AB430" i="1"/>
  <c r="Z430" i="1"/>
  <c r="Y430" i="1"/>
  <c r="X430" i="1"/>
  <c r="U430" i="1"/>
  <c r="H430" i="1"/>
  <c r="AQ429" i="1"/>
  <c r="AP429" i="1"/>
  <c r="AO429" i="1"/>
  <c r="AN429" i="1"/>
  <c r="AM429" i="1"/>
  <c r="AL429" i="1"/>
  <c r="AK429" i="1"/>
  <c r="AJ429" i="1"/>
  <c r="AI429" i="1"/>
  <c r="AH429" i="1"/>
  <c r="AG429" i="1"/>
  <c r="AF429" i="1"/>
  <c r="AE429" i="1"/>
  <c r="AD429" i="1"/>
  <c r="AB429" i="1"/>
  <c r="Z429" i="1"/>
  <c r="Y429" i="1"/>
  <c r="X429" i="1"/>
  <c r="U429" i="1"/>
  <c r="H429" i="1"/>
  <c r="AQ428" i="1"/>
  <c r="AP428" i="1"/>
  <c r="AO428" i="1"/>
  <c r="AN428" i="1"/>
  <c r="AM428" i="1"/>
  <c r="AL428" i="1"/>
  <c r="AK428" i="1"/>
  <c r="AJ428" i="1"/>
  <c r="AI428" i="1"/>
  <c r="AH428" i="1"/>
  <c r="AG428" i="1"/>
  <c r="AF428" i="1"/>
  <c r="AE428" i="1"/>
  <c r="AD428" i="1"/>
  <c r="AB428" i="1"/>
  <c r="Z428" i="1"/>
  <c r="Y428" i="1"/>
  <c r="X428" i="1"/>
  <c r="U428" i="1"/>
  <c r="H428" i="1"/>
  <c r="AQ427" i="1"/>
  <c r="AP427" i="1"/>
  <c r="AO427" i="1"/>
  <c r="AN427" i="1"/>
  <c r="AM427" i="1"/>
  <c r="AL427" i="1"/>
  <c r="AK427" i="1"/>
  <c r="AJ427" i="1"/>
  <c r="AI427" i="1"/>
  <c r="AH427" i="1"/>
  <c r="AG427" i="1"/>
  <c r="AF427" i="1"/>
  <c r="AE427" i="1"/>
  <c r="AD427" i="1"/>
  <c r="AB427" i="1"/>
  <c r="Z427" i="1"/>
  <c r="Y427" i="1"/>
  <c r="X427" i="1"/>
  <c r="U427" i="1"/>
  <c r="H427" i="1"/>
  <c r="AQ426" i="1"/>
  <c r="AP426" i="1"/>
  <c r="AO426" i="1"/>
  <c r="AN426" i="1"/>
  <c r="AM426" i="1"/>
  <c r="AL426" i="1"/>
  <c r="AK426" i="1"/>
  <c r="AJ426" i="1"/>
  <c r="AI426" i="1"/>
  <c r="AH426" i="1"/>
  <c r="AG426" i="1"/>
  <c r="AF426" i="1"/>
  <c r="AE426" i="1"/>
  <c r="AD426" i="1"/>
  <c r="AB426" i="1"/>
  <c r="Z426" i="1"/>
  <c r="Y426" i="1"/>
  <c r="X426" i="1"/>
  <c r="U426" i="1"/>
  <c r="H426" i="1"/>
  <c r="AQ425" i="1"/>
  <c r="AP425" i="1"/>
  <c r="AO425" i="1"/>
  <c r="AN425" i="1"/>
  <c r="AM425" i="1"/>
  <c r="AL425" i="1"/>
  <c r="AK425" i="1"/>
  <c r="AJ425" i="1"/>
  <c r="AI425" i="1"/>
  <c r="AH425" i="1"/>
  <c r="AG425" i="1"/>
  <c r="AF425" i="1"/>
  <c r="AE425" i="1"/>
  <c r="AD425" i="1"/>
  <c r="AB425" i="1"/>
  <c r="Z425" i="1"/>
  <c r="Y425" i="1"/>
  <c r="X425" i="1"/>
  <c r="U425" i="1"/>
  <c r="H425" i="1"/>
  <c r="AQ424" i="1"/>
  <c r="AP424" i="1"/>
  <c r="AO424" i="1"/>
  <c r="AN424" i="1"/>
  <c r="AM424" i="1"/>
  <c r="AL424" i="1"/>
  <c r="AK424" i="1"/>
  <c r="AJ424" i="1"/>
  <c r="AI424" i="1"/>
  <c r="AH424" i="1"/>
  <c r="AG424" i="1"/>
  <c r="AF424" i="1"/>
  <c r="AE424" i="1"/>
  <c r="AD424" i="1"/>
  <c r="AB424" i="1"/>
  <c r="Z424" i="1"/>
  <c r="Y424" i="1"/>
  <c r="X424" i="1"/>
  <c r="U424" i="1"/>
  <c r="H424" i="1"/>
  <c r="AQ423" i="1"/>
  <c r="AP423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B423" i="1"/>
  <c r="Z423" i="1"/>
  <c r="Y423" i="1"/>
  <c r="X423" i="1"/>
  <c r="U423" i="1"/>
  <c r="H423" i="1"/>
  <c r="AQ422" i="1"/>
  <c r="AP422" i="1"/>
  <c r="AO422" i="1"/>
  <c r="AN422" i="1"/>
  <c r="AM422" i="1"/>
  <c r="AL422" i="1"/>
  <c r="AK422" i="1"/>
  <c r="AJ422" i="1"/>
  <c r="AI422" i="1"/>
  <c r="AH422" i="1"/>
  <c r="AG422" i="1"/>
  <c r="AF422" i="1"/>
  <c r="AE422" i="1"/>
  <c r="AD422" i="1"/>
  <c r="AB422" i="1"/>
  <c r="Z422" i="1"/>
  <c r="Y422" i="1"/>
  <c r="X422" i="1"/>
  <c r="U422" i="1"/>
  <c r="H422" i="1"/>
  <c r="AQ421" i="1"/>
  <c r="AP421" i="1"/>
  <c r="AO421" i="1"/>
  <c r="AN421" i="1"/>
  <c r="AM421" i="1"/>
  <c r="AL421" i="1"/>
  <c r="AK421" i="1"/>
  <c r="AJ421" i="1"/>
  <c r="AI421" i="1"/>
  <c r="AH421" i="1"/>
  <c r="AG421" i="1"/>
  <c r="AF421" i="1"/>
  <c r="AE421" i="1"/>
  <c r="AD421" i="1"/>
  <c r="AB421" i="1"/>
  <c r="Z421" i="1"/>
  <c r="Y421" i="1"/>
  <c r="X421" i="1"/>
  <c r="U421" i="1"/>
  <c r="H421" i="1"/>
  <c r="AQ420" i="1"/>
  <c r="AP420" i="1"/>
  <c r="AO420" i="1"/>
  <c r="AN420" i="1"/>
  <c r="AM420" i="1"/>
  <c r="AL420" i="1"/>
  <c r="AK420" i="1"/>
  <c r="AJ420" i="1"/>
  <c r="AI420" i="1"/>
  <c r="AH420" i="1"/>
  <c r="AG420" i="1"/>
  <c r="AF420" i="1"/>
  <c r="AE420" i="1"/>
  <c r="AD420" i="1"/>
  <c r="AB420" i="1"/>
  <c r="Z420" i="1"/>
  <c r="Y420" i="1"/>
  <c r="X420" i="1"/>
  <c r="U420" i="1"/>
  <c r="H420" i="1"/>
  <c r="AQ419" i="1"/>
  <c r="AP419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AB419" i="1"/>
  <c r="Z419" i="1"/>
  <c r="Y419" i="1"/>
  <c r="X419" i="1"/>
  <c r="U419" i="1"/>
  <c r="H419" i="1"/>
  <c r="AQ418" i="1"/>
  <c r="AP418" i="1"/>
  <c r="AO418" i="1"/>
  <c r="AN418" i="1"/>
  <c r="AM418" i="1"/>
  <c r="AL418" i="1"/>
  <c r="AK418" i="1"/>
  <c r="AJ418" i="1"/>
  <c r="AI418" i="1"/>
  <c r="AH418" i="1"/>
  <c r="AG418" i="1"/>
  <c r="AF418" i="1"/>
  <c r="AE418" i="1"/>
  <c r="AD418" i="1"/>
  <c r="AB418" i="1"/>
  <c r="Z418" i="1"/>
  <c r="Y418" i="1"/>
  <c r="X418" i="1"/>
  <c r="U418" i="1"/>
  <c r="H418" i="1"/>
  <c r="AQ417" i="1"/>
  <c r="AP417" i="1"/>
  <c r="AO417" i="1"/>
  <c r="AN417" i="1"/>
  <c r="AM417" i="1"/>
  <c r="AL417" i="1"/>
  <c r="AK417" i="1"/>
  <c r="AJ417" i="1"/>
  <c r="AI417" i="1"/>
  <c r="AH417" i="1"/>
  <c r="AG417" i="1"/>
  <c r="AF417" i="1"/>
  <c r="AE417" i="1"/>
  <c r="AD417" i="1"/>
  <c r="AB417" i="1"/>
  <c r="Z417" i="1"/>
  <c r="Y417" i="1"/>
  <c r="X417" i="1"/>
  <c r="U417" i="1"/>
  <c r="H417" i="1"/>
  <c r="AQ416" i="1"/>
  <c r="AP416" i="1"/>
  <c r="AO416" i="1"/>
  <c r="AN416" i="1"/>
  <c r="AM416" i="1"/>
  <c r="AL416" i="1"/>
  <c r="AK416" i="1"/>
  <c r="AJ416" i="1"/>
  <c r="AI416" i="1"/>
  <c r="AH416" i="1"/>
  <c r="AG416" i="1"/>
  <c r="AF416" i="1"/>
  <c r="AE416" i="1"/>
  <c r="AD416" i="1"/>
  <c r="AB416" i="1"/>
  <c r="Z416" i="1"/>
  <c r="Y416" i="1"/>
  <c r="X416" i="1"/>
  <c r="U416" i="1"/>
  <c r="H416" i="1"/>
  <c r="AQ415" i="1"/>
  <c r="AP415" i="1"/>
  <c r="AO415" i="1"/>
  <c r="AN415" i="1"/>
  <c r="AM415" i="1"/>
  <c r="AL415" i="1"/>
  <c r="AK415" i="1"/>
  <c r="AJ415" i="1"/>
  <c r="AI415" i="1"/>
  <c r="AH415" i="1"/>
  <c r="AG415" i="1"/>
  <c r="AF415" i="1"/>
  <c r="AE415" i="1"/>
  <c r="AD415" i="1"/>
  <c r="AB415" i="1"/>
  <c r="Z415" i="1"/>
  <c r="Y415" i="1"/>
  <c r="X415" i="1"/>
  <c r="U415" i="1"/>
  <c r="H415" i="1"/>
  <c r="AQ414" i="1"/>
  <c r="AP414" i="1"/>
  <c r="AO414" i="1"/>
  <c r="AN414" i="1"/>
  <c r="AM414" i="1"/>
  <c r="AL414" i="1"/>
  <c r="AK414" i="1"/>
  <c r="AJ414" i="1"/>
  <c r="AI414" i="1"/>
  <c r="AH414" i="1"/>
  <c r="AG414" i="1"/>
  <c r="AF414" i="1"/>
  <c r="AE414" i="1"/>
  <c r="AD414" i="1"/>
  <c r="AB414" i="1"/>
  <c r="Z414" i="1"/>
  <c r="Y414" i="1"/>
  <c r="X414" i="1"/>
  <c r="U414" i="1"/>
  <c r="H414" i="1"/>
  <c r="AQ413" i="1"/>
  <c r="AP413" i="1"/>
  <c r="AO413" i="1"/>
  <c r="AN413" i="1"/>
  <c r="AM413" i="1"/>
  <c r="AL413" i="1"/>
  <c r="AK413" i="1"/>
  <c r="AJ413" i="1"/>
  <c r="AI413" i="1"/>
  <c r="AH413" i="1"/>
  <c r="AG413" i="1"/>
  <c r="AF413" i="1"/>
  <c r="AE413" i="1"/>
  <c r="AD413" i="1"/>
  <c r="AB413" i="1"/>
  <c r="Z413" i="1"/>
  <c r="Y413" i="1"/>
  <c r="X413" i="1"/>
  <c r="U413" i="1"/>
  <c r="H413" i="1"/>
  <c r="AQ412" i="1"/>
  <c r="AP412" i="1"/>
  <c r="AO412" i="1"/>
  <c r="AN412" i="1"/>
  <c r="AM412" i="1"/>
  <c r="AL412" i="1"/>
  <c r="AK412" i="1"/>
  <c r="AJ412" i="1"/>
  <c r="AI412" i="1"/>
  <c r="AH412" i="1"/>
  <c r="AG412" i="1"/>
  <c r="AF412" i="1"/>
  <c r="AE412" i="1"/>
  <c r="AD412" i="1"/>
  <c r="AB412" i="1"/>
  <c r="Z412" i="1"/>
  <c r="Y412" i="1"/>
  <c r="X412" i="1"/>
  <c r="U412" i="1"/>
  <c r="H412" i="1"/>
  <c r="AQ411" i="1"/>
  <c r="AP411" i="1"/>
  <c r="AO411" i="1"/>
  <c r="AN411" i="1"/>
  <c r="AM411" i="1"/>
  <c r="AL411" i="1"/>
  <c r="AK411" i="1"/>
  <c r="AJ411" i="1"/>
  <c r="AI411" i="1"/>
  <c r="AH411" i="1"/>
  <c r="AG411" i="1"/>
  <c r="AF411" i="1"/>
  <c r="AE411" i="1"/>
  <c r="AD411" i="1"/>
  <c r="AB411" i="1"/>
  <c r="Z411" i="1"/>
  <c r="Y411" i="1"/>
  <c r="X411" i="1"/>
  <c r="U411" i="1"/>
  <c r="H411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B410" i="1"/>
  <c r="Z410" i="1"/>
  <c r="Y410" i="1"/>
  <c r="X410" i="1"/>
  <c r="U410" i="1"/>
  <c r="H410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B409" i="1"/>
  <c r="Z409" i="1"/>
  <c r="Y409" i="1"/>
  <c r="X409" i="1"/>
  <c r="U409" i="1"/>
  <c r="H409" i="1"/>
  <c r="AQ408" i="1"/>
  <c r="AP408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B408" i="1"/>
  <c r="Z408" i="1"/>
  <c r="Y408" i="1"/>
  <c r="X408" i="1"/>
  <c r="U408" i="1"/>
  <c r="H408" i="1"/>
  <c r="AQ407" i="1"/>
  <c r="AP407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Y407" i="1"/>
  <c r="Z407" i="1"/>
  <c r="AA407" i="1"/>
  <c r="AB407" i="1"/>
  <c r="AC407" i="1"/>
  <c r="X407" i="1"/>
  <c r="W407" i="1"/>
  <c r="V407" i="1"/>
  <c r="U407" i="1"/>
  <c r="R407" i="1"/>
  <c r="H407" i="1"/>
  <c r="AQ406" i="1"/>
  <c r="AP406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B406" i="1"/>
  <c r="Z406" i="1"/>
  <c r="Y406" i="1"/>
  <c r="X406" i="1"/>
  <c r="U406" i="1"/>
  <c r="H406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Y405" i="1"/>
  <c r="Z405" i="1"/>
  <c r="AA405" i="1"/>
  <c r="AB405" i="1"/>
  <c r="AC405" i="1"/>
  <c r="X405" i="1"/>
  <c r="W405" i="1"/>
  <c r="V405" i="1"/>
  <c r="U405" i="1"/>
  <c r="R405" i="1"/>
  <c r="H405" i="1"/>
  <c r="AQ404" i="1"/>
  <c r="AP404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Y404" i="1"/>
  <c r="Z404" i="1"/>
  <c r="AA404" i="1"/>
  <c r="AB404" i="1"/>
  <c r="AC404" i="1"/>
  <c r="X404" i="1"/>
  <c r="W404" i="1"/>
  <c r="V404" i="1"/>
  <c r="U404" i="1"/>
  <c r="R404" i="1"/>
  <c r="H404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Y403" i="1"/>
  <c r="Z403" i="1"/>
  <c r="AA403" i="1"/>
  <c r="AB403" i="1"/>
  <c r="AC403" i="1"/>
  <c r="X403" i="1"/>
  <c r="W403" i="1"/>
  <c r="V403" i="1"/>
  <c r="U403" i="1"/>
  <c r="R403" i="1"/>
  <c r="H403" i="1"/>
  <c r="AQ402" i="1"/>
  <c r="AP402" i="1"/>
  <c r="AO402" i="1"/>
  <c r="AN402" i="1"/>
  <c r="AM402" i="1"/>
  <c r="AL402" i="1"/>
  <c r="AK402" i="1"/>
  <c r="AJ402" i="1"/>
  <c r="AI402" i="1"/>
  <c r="AH402" i="1"/>
  <c r="AG402" i="1"/>
  <c r="AF402" i="1"/>
  <c r="AE402" i="1"/>
  <c r="AD402" i="1"/>
  <c r="Y402" i="1"/>
  <c r="Z402" i="1"/>
  <c r="AA402" i="1"/>
  <c r="AB402" i="1"/>
  <c r="AC402" i="1"/>
  <c r="X402" i="1"/>
  <c r="W402" i="1"/>
  <c r="V402" i="1"/>
  <c r="U402" i="1"/>
  <c r="R402" i="1"/>
  <c r="H402" i="1"/>
  <c r="AQ401" i="1"/>
  <c r="AP401" i="1"/>
  <c r="AO401" i="1"/>
  <c r="AN401" i="1"/>
  <c r="AM401" i="1"/>
  <c r="AL401" i="1"/>
  <c r="AK401" i="1"/>
  <c r="AJ401" i="1"/>
  <c r="AI401" i="1"/>
  <c r="AH401" i="1"/>
  <c r="AG401" i="1"/>
  <c r="AF401" i="1"/>
  <c r="AE401" i="1"/>
  <c r="AD401" i="1"/>
  <c r="Y401" i="1"/>
  <c r="Z401" i="1"/>
  <c r="AA401" i="1"/>
  <c r="AB401" i="1"/>
  <c r="AC401" i="1"/>
  <c r="X401" i="1"/>
  <c r="W401" i="1"/>
  <c r="V401" i="1"/>
  <c r="U401" i="1"/>
  <c r="R401" i="1"/>
  <c r="H401" i="1"/>
  <c r="AQ400" i="1"/>
  <c r="AP400" i="1"/>
  <c r="AO400" i="1"/>
  <c r="AN400" i="1"/>
  <c r="AM400" i="1"/>
  <c r="AL400" i="1"/>
  <c r="AK400" i="1"/>
  <c r="AJ400" i="1"/>
  <c r="AI400" i="1"/>
  <c r="AH400" i="1"/>
  <c r="AG400" i="1"/>
  <c r="AF400" i="1"/>
  <c r="AE400" i="1"/>
  <c r="AD400" i="1"/>
  <c r="Y400" i="1"/>
  <c r="Z400" i="1"/>
  <c r="AA400" i="1"/>
  <c r="AB400" i="1"/>
  <c r="AC400" i="1"/>
  <c r="X400" i="1"/>
  <c r="W400" i="1"/>
  <c r="V400" i="1"/>
  <c r="U400" i="1"/>
  <c r="R400" i="1"/>
  <c r="H400" i="1"/>
  <c r="AQ399" i="1"/>
  <c r="AP399" i="1"/>
  <c r="AO399" i="1"/>
  <c r="AN399" i="1"/>
  <c r="AM399" i="1"/>
  <c r="AL399" i="1"/>
  <c r="AK399" i="1"/>
  <c r="AJ399" i="1"/>
  <c r="AI399" i="1"/>
  <c r="AH399" i="1"/>
  <c r="AG399" i="1"/>
  <c r="AF399" i="1"/>
  <c r="AE399" i="1"/>
  <c r="AD399" i="1"/>
  <c r="Y399" i="1"/>
  <c r="Z399" i="1"/>
  <c r="AA399" i="1"/>
  <c r="AB399" i="1"/>
  <c r="AC399" i="1"/>
  <c r="X399" i="1"/>
  <c r="W399" i="1"/>
  <c r="V399" i="1"/>
  <c r="U399" i="1"/>
  <c r="R399" i="1"/>
  <c r="H399" i="1"/>
  <c r="AQ398" i="1"/>
  <c r="AP398" i="1"/>
  <c r="AO398" i="1"/>
  <c r="AN398" i="1"/>
  <c r="AM398" i="1"/>
  <c r="AL398" i="1"/>
  <c r="AK398" i="1"/>
  <c r="AJ398" i="1"/>
  <c r="AI398" i="1"/>
  <c r="AH398" i="1"/>
  <c r="AG398" i="1"/>
  <c r="AF398" i="1"/>
  <c r="AE398" i="1"/>
  <c r="AD398" i="1"/>
  <c r="Y398" i="1"/>
  <c r="Z398" i="1"/>
  <c r="AA398" i="1"/>
  <c r="AB398" i="1"/>
  <c r="AC398" i="1"/>
  <c r="X398" i="1"/>
  <c r="W398" i="1"/>
  <c r="V398" i="1"/>
  <c r="U398" i="1"/>
  <c r="R398" i="1"/>
  <c r="H398" i="1"/>
  <c r="AQ397" i="1"/>
  <c r="AP397" i="1"/>
  <c r="AO397" i="1"/>
  <c r="AN397" i="1"/>
  <c r="AM397" i="1"/>
  <c r="AL397" i="1"/>
  <c r="AK397" i="1"/>
  <c r="AJ397" i="1"/>
  <c r="AI397" i="1"/>
  <c r="AH397" i="1"/>
  <c r="AG397" i="1"/>
  <c r="AF397" i="1"/>
  <c r="AE397" i="1"/>
  <c r="AD397" i="1"/>
  <c r="Y397" i="1"/>
  <c r="Z397" i="1"/>
  <c r="AA397" i="1"/>
  <c r="AB397" i="1"/>
  <c r="AC397" i="1"/>
  <c r="X397" i="1"/>
  <c r="W397" i="1"/>
  <c r="V397" i="1"/>
  <c r="U397" i="1"/>
  <c r="R397" i="1"/>
  <c r="H397" i="1"/>
  <c r="AQ396" i="1"/>
  <c r="AP396" i="1"/>
  <c r="AO396" i="1"/>
  <c r="AN396" i="1"/>
  <c r="AM396" i="1"/>
  <c r="AL396" i="1"/>
  <c r="AK396" i="1"/>
  <c r="AJ396" i="1"/>
  <c r="AI396" i="1"/>
  <c r="AH396" i="1"/>
  <c r="AG396" i="1"/>
  <c r="AF396" i="1"/>
  <c r="AE396" i="1"/>
  <c r="AD396" i="1"/>
  <c r="Y396" i="1"/>
  <c r="Z396" i="1"/>
  <c r="AA396" i="1"/>
  <c r="AB396" i="1"/>
  <c r="AC396" i="1"/>
  <c r="X396" i="1"/>
  <c r="W396" i="1"/>
  <c r="V396" i="1"/>
  <c r="U396" i="1"/>
  <c r="R396" i="1"/>
  <c r="H396" i="1"/>
  <c r="AQ395" i="1"/>
  <c r="AP395" i="1"/>
  <c r="AO395" i="1"/>
  <c r="AN395" i="1"/>
  <c r="AM395" i="1"/>
  <c r="AL395" i="1"/>
  <c r="AK395" i="1"/>
  <c r="AJ395" i="1"/>
  <c r="AI395" i="1"/>
  <c r="AH395" i="1"/>
  <c r="AG395" i="1"/>
  <c r="AF395" i="1"/>
  <c r="AE395" i="1"/>
  <c r="AD395" i="1"/>
  <c r="Y395" i="1"/>
  <c r="Z395" i="1"/>
  <c r="AA395" i="1"/>
  <c r="AB395" i="1"/>
  <c r="AC395" i="1"/>
  <c r="X395" i="1"/>
  <c r="W395" i="1"/>
  <c r="V395" i="1"/>
  <c r="U395" i="1"/>
  <c r="R395" i="1"/>
  <c r="H395" i="1"/>
  <c r="AQ394" i="1"/>
  <c r="AP394" i="1"/>
  <c r="AO394" i="1"/>
  <c r="AN394" i="1"/>
  <c r="AM394" i="1"/>
  <c r="AL394" i="1"/>
  <c r="AK394" i="1"/>
  <c r="AJ394" i="1"/>
  <c r="AI394" i="1"/>
  <c r="AH394" i="1"/>
  <c r="AG394" i="1"/>
  <c r="AF394" i="1"/>
  <c r="AE394" i="1"/>
  <c r="AD394" i="1"/>
  <c r="Y394" i="1"/>
  <c r="Z394" i="1"/>
  <c r="AA394" i="1"/>
  <c r="AB394" i="1"/>
  <c r="AC394" i="1"/>
  <c r="X394" i="1"/>
  <c r="W394" i="1"/>
  <c r="V394" i="1"/>
  <c r="U394" i="1"/>
  <c r="R394" i="1"/>
  <c r="H394" i="1"/>
  <c r="AQ393" i="1"/>
  <c r="AP393" i="1"/>
  <c r="AO393" i="1"/>
  <c r="AN393" i="1"/>
  <c r="AM393" i="1"/>
  <c r="AL393" i="1"/>
  <c r="AK393" i="1"/>
  <c r="AJ393" i="1"/>
  <c r="AI393" i="1"/>
  <c r="AH393" i="1"/>
  <c r="AG393" i="1"/>
  <c r="AF393" i="1"/>
  <c r="AE393" i="1"/>
  <c r="AD393" i="1"/>
  <c r="Y393" i="1"/>
  <c r="Z393" i="1"/>
  <c r="AA393" i="1"/>
  <c r="AB393" i="1"/>
  <c r="AC393" i="1"/>
  <c r="X393" i="1"/>
  <c r="W393" i="1"/>
  <c r="V393" i="1"/>
  <c r="U393" i="1"/>
  <c r="R393" i="1"/>
  <c r="H393" i="1"/>
  <c r="AQ392" i="1"/>
  <c r="AP392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Y392" i="1"/>
  <c r="Z392" i="1"/>
  <c r="AA392" i="1"/>
  <c r="AB392" i="1"/>
  <c r="AC392" i="1"/>
  <c r="X392" i="1"/>
  <c r="W392" i="1"/>
  <c r="V392" i="1"/>
  <c r="U392" i="1"/>
  <c r="R392" i="1"/>
  <c r="H392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AE391" i="1"/>
  <c r="AD391" i="1"/>
  <c r="Y391" i="1"/>
  <c r="Z391" i="1"/>
  <c r="AA391" i="1"/>
  <c r="AB391" i="1"/>
  <c r="AC391" i="1"/>
  <c r="X391" i="1"/>
  <c r="W391" i="1"/>
  <c r="V391" i="1"/>
  <c r="U391" i="1"/>
  <c r="R391" i="1"/>
  <c r="H391" i="1"/>
  <c r="AQ390" i="1"/>
  <c r="AP390" i="1"/>
  <c r="AO390" i="1"/>
  <c r="AN390" i="1"/>
  <c r="AM390" i="1"/>
  <c r="AL390" i="1"/>
  <c r="AK390" i="1"/>
  <c r="AJ390" i="1"/>
  <c r="AI390" i="1"/>
  <c r="AH390" i="1"/>
  <c r="AG390" i="1"/>
  <c r="AF390" i="1"/>
  <c r="AE390" i="1"/>
  <c r="AD390" i="1"/>
  <c r="Y390" i="1"/>
  <c r="Z390" i="1"/>
  <c r="AA390" i="1"/>
  <c r="AB390" i="1"/>
  <c r="AC390" i="1"/>
  <c r="X390" i="1"/>
  <c r="W390" i="1"/>
  <c r="V390" i="1"/>
  <c r="U390" i="1"/>
  <c r="R390" i="1"/>
  <c r="H390" i="1"/>
  <c r="AQ389" i="1"/>
  <c r="AP389" i="1"/>
  <c r="AO389" i="1"/>
  <c r="AN389" i="1"/>
  <c r="AM389" i="1"/>
  <c r="AL389" i="1"/>
  <c r="AK389" i="1"/>
  <c r="AJ389" i="1"/>
  <c r="AI389" i="1"/>
  <c r="AH389" i="1"/>
  <c r="AG389" i="1"/>
  <c r="AF389" i="1"/>
  <c r="AE389" i="1"/>
  <c r="AD389" i="1"/>
  <c r="Y389" i="1"/>
  <c r="Z389" i="1"/>
  <c r="AA389" i="1"/>
  <c r="AB389" i="1"/>
  <c r="AC389" i="1"/>
  <c r="X389" i="1"/>
  <c r="W389" i="1"/>
  <c r="V389" i="1"/>
  <c r="U389" i="1"/>
  <c r="R389" i="1"/>
  <c r="H389" i="1"/>
  <c r="AQ388" i="1"/>
  <c r="AP388" i="1"/>
  <c r="AO388" i="1"/>
  <c r="AN388" i="1"/>
  <c r="AM388" i="1"/>
  <c r="AL388" i="1"/>
  <c r="AK388" i="1"/>
  <c r="AJ388" i="1"/>
  <c r="AI388" i="1"/>
  <c r="AH388" i="1"/>
  <c r="AG388" i="1"/>
  <c r="AF388" i="1"/>
  <c r="AE388" i="1"/>
  <c r="AD388" i="1"/>
  <c r="Y388" i="1"/>
  <c r="Z388" i="1"/>
  <c r="AA388" i="1"/>
  <c r="AB388" i="1"/>
  <c r="AC388" i="1"/>
  <c r="X388" i="1"/>
  <c r="W388" i="1"/>
  <c r="V388" i="1"/>
  <c r="U388" i="1"/>
  <c r="R388" i="1"/>
  <c r="H388" i="1"/>
  <c r="AQ387" i="1"/>
  <c r="AP387" i="1"/>
  <c r="AO387" i="1"/>
  <c r="AN387" i="1"/>
  <c r="AM387" i="1"/>
  <c r="AL387" i="1"/>
  <c r="AK387" i="1"/>
  <c r="AJ387" i="1"/>
  <c r="AI387" i="1"/>
  <c r="AH387" i="1"/>
  <c r="AG387" i="1"/>
  <c r="AF387" i="1"/>
  <c r="AE387" i="1"/>
  <c r="AD387" i="1"/>
  <c r="Y387" i="1"/>
  <c r="Z387" i="1"/>
  <c r="AA387" i="1"/>
  <c r="AB387" i="1"/>
  <c r="AC387" i="1"/>
  <c r="X387" i="1"/>
  <c r="W387" i="1"/>
  <c r="V387" i="1"/>
  <c r="U387" i="1"/>
  <c r="R387" i="1"/>
  <c r="H387" i="1"/>
  <c r="AQ386" i="1"/>
  <c r="AP386" i="1"/>
  <c r="AO386" i="1"/>
  <c r="AN386" i="1"/>
  <c r="AM386" i="1"/>
  <c r="AL386" i="1"/>
  <c r="AK386" i="1"/>
  <c r="AJ386" i="1"/>
  <c r="AI386" i="1"/>
  <c r="AH386" i="1"/>
  <c r="AG386" i="1"/>
  <c r="AF386" i="1"/>
  <c r="AE386" i="1"/>
  <c r="AD386" i="1"/>
  <c r="Y386" i="1"/>
  <c r="Z386" i="1"/>
  <c r="AA386" i="1"/>
  <c r="AB386" i="1"/>
  <c r="AC386" i="1"/>
  <c r="X386" i="1"/>
  <c r="W386" i="1"/>
  <c r="V386" i="1"/>
  <c r="U386" i="1"/>
  <c r="R386" i="1"/>
  <c r="H386" i="1"/>
  <c r="AQ385" i="1"/>
  <c r="AP385" i="1"/>
  <c r="AO385" i="1"/>
  <c r="AN385" i="1"/>
  <c r="AM385" i="1"/>
  <c r="AL385" i="1"/>
  <c r="AK385" i="1"/>
  <c r="AJ385" i="1"/>
  <c r="AI385" i="1"/>
  <c r="AH385" i="1"/>
  <c r="AG385" i="1"/>
  <c r="AF385" i="1"/>
  <c r="AE385" i="1"/>
  <c r="AD385" i="1"/>
  <c r="Y385" i="1"/>
  <c r="Z385" i="1"/>
  <c r="AA385" i="1"/>
  <c r="AB385" i="1"/>
  <c r="AC385" i="1"/>
  <c r="X385" i="1"/>
  <c r="W385" i="1"/>
  <c r="V385" i="1"/>
  <c r="U385" i="1"/>
  <c r="R385" i="1"/>
  <c r="H385" i="1"/>
  <c r="AQ384" i="1"/>
  <c r="AP384" i="1"/>
  <c r="AO384" i="1"/>
  <c r="AN384" i="1"/>
  <c r="AM384" i="1"/>
  <c r="AL384" i="1"/>
  <c r="AK384" i="1"/>
  <c r="AJ384" i="1"/>
  <c r="AI384" i="1"/>
  <c r="AH384" i="1"/>
  <c r="AG384" i="1"/>
  <c r="AF384" i="1"/>
  <c r="AE384" i="1"/>
  <c r="AD384" i="1"/>
  <c r="Y384" i="1"/>
  <c r="Z384" i="1"/>
  <c r="AA384" i="1"/>
  <c r="AB384" i="1"/>
  <c r="AC384" i="1"/>
  <c r="X384" i="1"/>
  <c r="W384" i="1"/>
  <c r="V384" i="1"/>
  <c r="U384" i="1"/>
  <c r="R384" i="1"/>
  <c r="H384" i="1"/>
  <c r="AQ383" i="1"/>
  <c r="AP383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Y383" i="1"/>
  <c r="Z383" i="1"/>
  <c r="AA383" i="1"/>
  <c r="AB383" i="1"/>
  <c r="AC383" i="1"/>
  <c r="X383" i="1"/>
  <c r="W383" i="1"/>
  <c r="V383" i="1"/>
  <c r="U383" i="1"/>
  <c r="R383" i="1"/>
  <c r="H383" i="1"/>
  <c r="AQ382" i="1"/>
  <c r="AP382" i="1"/>
  <c r="AO382" i="1"/>
  <c r="AN382" i="1"/>
  <c r="AM382" i="1"/>
  <c r="AL382" i="1"/>
  <c r="AK382" i="1"/>
  <c r="AJ382" i="1"/>
  <c r="AI382" i="1"/>
  <c r="AH382" i="1"/>
  <c r="AG382" i="1"/>
  <c r="AF382" i="1"/>
  <c r="AE382" i="1"/>
  <c r="AD382" i="1"/>
  <c r="Y382" i="1"/>
  <c r="Z382" i="1"/>
  <c r="AA382" i="1"/>
  <c r="AB382" i="1"/>
  <c r="AC382" i="1"/>
  <c r="X382" i="1"/>
  <c r="W382" i="1"/>
  <c r="V382" i="1"/>
  <c r="U382" i="1"/>
  <c r="R382" i="1"/>
  <c r="H382" i="1"/>
  <c r="AQ381" i="1"/>
  <c r="AP381" i="1"/>
  <c r="AO381" i="1"/>
  <c r="AN381" i="1"/>
  <c r="AM381" i="1"/>
  <c r="AL381" i="1"/>
  <c r="AK381" i="1"/>
  <c r="AJ381" i="1"/>
  <c r="AI381" i="1"/>
  <c r="AH381" i="1"/>
  <c r="AG381" i="1"/>
  <c r="AF381" i="1"/>
  <c r="AE381" i="1"/>
  <c r="AD381" i="1"/>
  <c r="Y381" i="1"/>
  <c r="Z381" i="1"/>
  <c r="AA381" i="1"/>
  <c r="AB381" i="1"/>
  <c r="AC381" i="1"/>
  <c r="X381" i="1"/>
  <c r="W381" i="1"/>
  <c r="V381" i="1"/>
  <c r="U381" i="1"/>
  <c r="R381" i="1"/>
  <c r="H381" i="1"/>
  <c r="AQ380" i="1"/>
  <c r="AP380" i="1"/>
  <c r="AO380" i="1"/>
  <c r="AN380" i="1"/>
  <c r="AM380" i="1"/>
  <c r="AL380" i="1"/>
  <c r="AK380" i="1"/>
  <c r="AJ380" i="1"/>
  <c r="AI380" i="1"/>
  <c r="AH380" i="1"/>
  <c r="AG380" i="1"/>
  <c r="AF380" i="1"/>
  <c r="AE380" i="1"/>
  <c r="AD380" i="1"/>
  <c r="AB380" i="1"/>
  <c r="Z380" i="1"/>
  <c r="Y380" i="1"/>
  <c r="X380" i="1"/>
  <c r="U380" i="1"/>
  <c r="H380" i="1"/>
  <c r="AQ379" i="1"/>
  <c r="AP379" i="1"/>
  <c r="AO379" i="1"/>
  <c r="AN379" i="1"/>
  <c r="AM379" i="1"/>
  <c r="AL379" i="1"/>
  <c r="AK379" i="1"/>
  <c r="AJ379" i="1"/>
  <c r="AI379" i="1"/>
  <c r="AH379" i="1"/>
  <c r="AG379" i="1"/>
  <c r="AF379" i="1"/>
  <c r="AE379" i="1"/>
  <c r="AD379" i="1"/>
  <c r="Y379" i="1"/>
  <c r="Z379" i="1"/>
  <c r="AA379" i="1"/>
  <c r="AB379" i="1"/>
  <c r="AC379" i="1"/>
  <c r="X379" i="1"/>
  <c r="W379" i="1"/>
  <c r="V379" i="1"/>
  <c r="U379" i="1"/>
  <c r="R379" i="1"/>
  <c r="H379" i="1"/>
  <c r="AQ378" i="1"/>
  <c r="AP378" i="1"/>
  <c r="AO378" i="1"/>
  <c r="AN378" i="1"/>
  <c r="AM378" i="1"/>
  <c r="AL378" i="1"/>
  <c r="AK378" i="1"/>
  <c r="AJ378" i="1"/>
  <c r="AI378" i="1"/>
  <c r="AH378" i="1"/>
  <c r="AG378" i="1"/>
  <c r="AF378" i="1"/>
  <c r="AE378" i="1"/>
  <c r="AD378" i="1"/>
  <c r="Y378" i="1"/>
  <c r="Z378" i="1"/>
  <c r="AA378" i="1"/>
  <c r="AB378" i="1"/>
  <c r="AC378" i="1"/>
  <c r="X378" i="1"/>
  <c r="W378" i="1"/>
  <c r="V378" i="1"/>
  <c r="U378" i="1"/>
  <c r="R378" i="1"/>
  <c r="H378" i="1"/>
  <c r="AQ377" i="1"/>
  <c r="AP377" i="1"/>
  <c r="AO377" i="1"/>
  <c r="AN377" i="1"/>
  <c r="AM377" i="1"/>
  <c r="AL377" i="1"/>
  <c r="AK377" i="1"/>
  <c r="AJ377" i="1"/>
  <c r="AI377" i="1"/>
  <c r="AH377" i="1"/>
  <c r="AG377" i="1"/>
  <c r="AF377" i="1"/>
  <c r="AE377" i="1"/>
  <c r="AD377" i="1"/>
  <c r="Y377" i="1"/>
  <c r="Z377" i="1"/>
  <c r="AA377" i="1"/>
  <c r="AB377" i="1"/>
  <c r="AC377" i="1"/>
  <c r="X377" i="1"/>
  <c r="W377" i="1"/>
  <c r="V377" i="1"/>
  <c r="U377" i="1"/>
  <c r="R377" i="1"/>
  <c r="H377" i="1"/>
  <c r="AQ376" i="1"/>
  <c r="AP376" i="1"/>
  <c r="AO376" i="1"/>
  <c r="AN376" i="1"/>
  <c r="AM376" i="1"/>
  <c r="AL376" i="1"/>
  <c r="AK376" i="1"/>
  <c r="AJ376" i="1"/>
  <c r="AI376" i="1"/>
  <c r="AH376" i="1"/>
  <c r="AG376" i="1"/>
  <c r="AF376" i="1"/>
  <c r="AE376" i="1"/>
  <c r="AD376" i="1"/>
  <c r="Y376" i="1"/>
  <c r="Z376" i="1"/>
  <c r="AA376" i="1"/>
  <c r="AB376" i="1"/>
  <c r="AC376" i="1"/>
  <c r="X376" i="1"/>
  <c r="W376" i="1"/>
  <c r="V376" i="1"/>
  <c r="U376" i="1"/>
  <c r="R376" i="1"/>
  <c r="H376" i="1"/>
  <c r="AQ375" i="1"/>
  <c r="AP375" i="1"/>
  <c r="AO375" i="1"/>
  <c r="AN375" i="1"/>
  <c r="AM375" i="1"/>
  <c r="AL375" i="1"/>
  <c r="AK375" i="1"/>
  <c r="AJ375" i="1"/>
  <c r="AI375" i="1"/>
  <c r="AH375" i="1"/>
  <c r="AG375" i="1"/>
  <c r="AF375" i="1"/>
  <c r="AE375" i="1"/>
  <c r="AD375" i="1"/>
  <c r="Y375" i="1"/>
  <c r="Z375" i="1"/>
  <c r="AA375" i="1"/>
  <c r="AB375" i="1"/>
  <c r="AC375" i="1"/>
  <c r="X375" i="1"/>
  <c r="W375" i="1"/>
  <c r="V375" i="1"/>
  <c r="U375" i="1"/>
  <c r="R375" i="1"/>
  <c r="H375" i="1"/>
  <c r="AQ374" i="1"/>
  <c r="AP374" i="1"/>
  <c r="AO374" i="1"/>
  <c r="AN374" i="1"/>
  <c r="AM374" i="1"/>
  <c r="AL374" i="1"/>
  <c r="AK374" i="1"/>
  <c r="AJ374" i="1"/>
  <c r="AI374" i="1"/>
  <c r="AH374" i="1"/>
  <c r="AG374" i="1"/>
  <c r="AF374" i="1"/>
  <c r="AE374" i="1"/>
  <c r="AD374" i="1"/>
  <c r="AB374" i="1"/>
  <c r="Z374" i="1"/>
  <c r="Y374" i="1"/>
  <c r="X374" i="1"/>
  <c r="U374" i="1"/>
  <c r="H374" i="1"/>
  <c r="AQ373" i="1"/>
  <c r="AP373" i="1"/>
  <c r="AO373" i="1"/>
  <c r="AN373" i="1"/>
  <c r="AM373" i="1"/>
  <c r="AL373" i="1"/>
  <c r="AK373" i="1"/>
  <c r="AJ373" i="1"/>
  <c r="AI373" i="1"/>
  <c r="AH373" i="1"/>
  <c r="AG373" i="1"/>
  <c r="AF373" i="1"/>
  <c r="AE373" i="1"/>
  <c r="AD373" i="1"/>
  <c r="Y373" i="1"/>
  <c r="Z373" i="1"/>
  <c r="AA373" i="1"/>
  <c r="AB373" i="1"/>
  <c r="AC373" i="1"/>
  <c r="X373" i="1"/>
  <c r="W373" i="1"/>
  <c r="V373" i="1"/>
  <c r="U373" i="1"/>
  <c r="R373" i="1"/>
  <c r="H373" i="1"/>
  <c r="AQ372" i="1"/>
  <c r="AP372" i="1"/>
  <c r="AO372" i="1"/>
  <c r="AN372" i="1"/>
  <c r="AM372" i="1"/>
  <c r="AL372" i="1"/>
  <c r="AK372" i="1"/>
  <c r="AJ372" i="1"/>
  <c r="AI372" i="1"/>
  <c r="AH372" i="1"/>
  <c r="AG372" i="1"/>
  <c r="AF372" i="1"/>
  <c r="AE372" i="1"/>
  <c r="AD372" i="1"/>
  <c r="Y372" i="1"/>
  <c r="Z372" i="1"/>
  <c r="AA372" i="1"/>
  <c r="AB372" i="1"/>
  <c r="AC372" i="1"/>
  <c r="X372" i="1"/>
  <c r="W372" i="1"/>
  <c r="V372" i="1"/>
  <c r="U372" i="1"/>
  <c r="R372" i="1"/>
  <c r="H372" i="1"/>
  <c r="AQ371" i="1"/>
  <c r="AP371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Y371" i="1"/>
  <c r="Z371" i="1"/>
  <c r="AA371" i="1"/>
  <c r="AB371" i="1"/>
  <c r="AC371" i="1"/>
  <c r="X371" i="1"/>
  <c r="W371" i="1"/>
  <c r="V371" i="1"/>
  <c r="U371" i="1"/>
  <c r="R371" i="1"/>
  <c r="H371" i="1"/>
  <c r="AQ370" i="1"/>
  <c r="AP370" i="1"/>
  <c r="AO370" i="1"/>
  <c r="AN370" i="1"/>
  <c r="AM370" i="1"/>
  <c r="AL370" i="1"/>
  <c r="AK370" i="1"/>
  <c r="AJ370" i="1"/>
  <c r="AI370" i="1"/>
  <c r="AH370" i="1"/>
  <c r="AG370" i="1"/>
  <c r="AF370" i="1"/>
  <c r="AE370" i="1"/>
  <c r="AD370" i="1"/>
  <c r="Y370" i="1"/>
  <c r="Z370" i="1"/>
  <c r="AA370" i="1"/>
  <c r="AB370" i="1"/>
  <c r="AC370" i="1"/>
  <c r="X370" i="1"/>
  <c r="W370" i="1"/>
  <c r="V370" i="1"/>
  <c r="U370" i="1"/>
  <c r="R370" i="1"/>
  <c r="H370" i="1"/>
  <c r="AQ369" i="1"/>
  <c r="AP369" i="1"/>
  <c r="AO369" i="1"/>
  <c r="AN369" i="1"/>
  <c r="AM369" i="1"/>
  <c r="AL369" i="1"/>
  <c r="AK369" i="1"/>
  <c r="AJ369" i="1"/>
  <c r="AI369" i="1"/>
  <c r="AH369" i="1"/>
  <c r="AG369" i="1"/>
  <c r="AF369" i="1"/>
  <c r="AE369" i="1"/>
  <c r="AD369" i="1"/>
  <c r="Y369" i="1"/>
  <c r="Z369" i="1"/>
  <c r="AA369" i="1"/>
  <c r="AB369" i="1"/>
  <c r="AC369" i="1"/>
  <c r="X369" i="1"/>
  <c r="W369" i="1"/>
  <c r="V369" i="1"/>
  <c r="U369" i="1"/>
  <c r="R369" i="1"/>
  <c r="H369" i="1"/>
  <c r="AQ368" i="1"/>
  <c r="AP368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Y368" i="1"/>
  <c r="Z368" i="1"/>
  <c r="AA368" i="1"/>
  <c r="AB368" i="1"/>
  <c r="AC368" i="1"/>
  <c r="X368" i="1"/>
  <c r="W368" i="1"/>
  <c r="V368" i="1"/>
  <c r="U368" i="1"/>
  <c r="R368" i="1"/>
  <c r="H368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Y367" i="1"/>
  <c r="Z367" i="1"/>
  <c r="AA367" i="1"/>
  <c r="AB367" i="1"/>
  <c r="AC367" i="1"/>
  <c r="X367" i="1"/>
  <c r="V367" i="1"/>
  <c r="U367" i="1"/>
  <c r="R367" i="1"/>
  <c r="H367" i="1"/>
  <c r="AQ366" i="1"/>
  <c r="AP366" i="1"/>
  <c r="AO366" i="1"/>
  <c r="AN366" i="1"/>
  <c r="AM366" i="1"/>
  <c r="AL366" i="1"/>
  <c r="AK366" i="1"/>
  <c r="AJ366" i="1"/>
  <c r="AI366" i="1"/>
  <c r="AH366" i="1"/>
  <c r="AG366" i="1"/>
  <c r="AF366" i="1"/>
  <c r="AE366" i="1"/>
  <c r="AD366" i="1"/>
  <c r="Y366" i="1"/>
  <c r="Z366" i="1"/>
  <c r="AA366" i="1"/>
  <c r="AB366" i="1"/>
  <c r="AC366" i="1"/>
  <c r="X366" i="1"/>
  <c r="V366" i="1"/>
  <c r="U366" i="1"/>
  <c r="R366" i="1"/>
  <c r="H366" i="1"/>
  <c r="AQ365" i="1"/>
  <c r="AP365" i="1"/>
  <c r="AO365" i="1"/>
  <c r="AN365" i="1"/>
  <c r="AM365" i="1"/>
  <c r="AL365" i="1"/>
  <c r="AK365" i="1"/>
  <c r="AJ365" i="1"/>
  <c r="AI365" i="1"/>
  <c r="AH365" i="1"/>
  <c r="AG365" i="1"/>
  <c r="AF365" i="1"/>
  <c r="AE365" i="1"/>
  <c r="AD365" i="1"/>
  <c r="Y365" i="1"/>
  <c r="Z365" i="1"/>
  <c r="AA365" i="1"/>
  <c r="AB365" i="1"/>
  <c r="AC365" i="1"/>
  <c r="X365" i="1"/>
  <c r="V365" i="1"/>
  <c r="U365" i="1"/>
  <c r="R365" i="1"/>
  <c r="H365" i="1"/>
  <c r="AQ364" i="1"/>
  <c r="AP364" i="1"/>
  <c r="AO364" i="1"/>
  <c r="AN364" i="1"/>
  <c r="AM364" i="1"/>
  <c r="AL364" i="1"/>
  <c r="AK364" i="1"/>
  <c r="AJ364" i="1"/>
  <c r="AI364" i="1"/>
  <c r="AH364" i="1"/>
  <c r="AG364" i="1"/>
  <c r="AF364" i="1"/>
  <c r="AE364" i="1"/>
  <c r="AD364" i="1"/>
  <c r="Y364" i="1"/>
  <c r="Z364" i="1"/>
  <c r="AA364" i="1"/>
  <c r="AB364" i="1"/>
  <c r="AC364" i="1"/>
  <c r="X364" i="1"/>
  <c r="V364" i="1"/>
  <c r="U364" i="1"/>
  <c r="R364" i="1"/>
  <c r="H364" i="1"/>
  <c r="AQ363" i="1"/>
  <c r="AP363" i="1"/>
  <c r="AO363" i="1"/>
  <c r="AN363" i="1"/>
  <c r="AM363" i="1"/>
  <c r="AL363" i="1"/>
  <c r="AK363" i="1"/>
  <c r="AJ363" i="1"/>
  <c r="AI363" i="1"/>
  <c r="AH363" i="1"/>
  <c r="AG363" i="1"/>
  <c r="AF363" i="1"/>
  <c r="AE363" i="1"/>
  <c r="AD363" i="1"/>
  <c r="Y363" i="1"/>
  <c r="Z363" i="1"/>
  <c r="AA363" i="1"/>
  <c r="AB363" i="1"/>
  <c r="AC363" i="1"/>
  <c r="X363" i="1"/>
  <c r="V363" i="1"/>
  <c r="U363" i="1"/>
  <c r="R363" i="1"/>
  <c r="H363" i="1"/>
  <c r="AQ362" i="1"/>
  <c r="AP362" i="1"/>
  <c r="AO362" i="1"/>
  <c r="AN362" i="1"/>
  <c r="AM362" i="1"/>
  <c r="AL362" i="1"/>
  <c r="AK362" i="1"/>
  <c r="AJ362" i="1"/>
  <c r="AI362" i="1"/>
  <c r="AH362" i="1"/>
  <c r="AG362" i="1"/>
  <c r="AF362" i="1"/>
  <c r="AE362" i="1"/>
  <c r="AD362" i="1"/>
  <c r="Y362" i="1"/>
  <c r="Z362" i="1"/>
  <c r="AA362" i="1"/>
  <c r="AB362" i="1"/>
  <c r="AC362" i="1"/>
  <c r="X362" i="1"/>
  <c r="V362" i="1"/>
  <c r="U362" i="1"/>
  <c r="R362" i="1"/>
  <c r="H362" i="1"/>
  <c r="AQ361" i="1"/>
  <c r="AP361" i="1"/>
  <c r="AO361" i="1"/>
  <c r="AN361" i="1"/>
  <c r="AM361" i="1"/>
  <c r="AL361" i="1"/>
  <c r="AK361" i="1"/>
  <c r="AJ361" i="1"/>
  <c r="AI361" i="1"/>
  <c r="AH361" i="1"/>
  <c r="AG361" i="1"/>
  <c r="AF361" i="1"/>
  <c r="AE361" i="1"/>
  <c r="AD361" i="1"/>
  <c r="Y361" i="1"/>
  <c r="Z361" i="1"/>
  <c r="AA361" i="1"/>
  <c r="AB361" i="1"/>
  <c r="AC361" i="1"/>
  <c r="X361" i="1"/>
  <c r="V361" i="1"/>
  <c r="U361" i="1"/>
  <c r="R361" i="1"/>
  <c r="H361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AE360" i="1"/>
  <c r="AD360" i="1"/>
  <c r="Y360" i="1"/>
  <c r="Z360" i="1"/>
  <c r="AA360" i="1"/>
  <c r="AB360" i="1"/>
  <c r="AC360" i="1"/>
  <c r="X360" i="1"/>
  <c r="V360" i="1"/>
  <c r="U360" i="1"/>
  <c r="R360" i="1"/>
  <c r="H360" i="1"/>
  <c r="AQ359" i="1"/>
  <c r="AP359" i="1"/>
  <c r="AO359" i="1"/>
  <c r="AN359" i="1"/>
  <c r="AM359" i="1"/>
  <c r="AL359" i="1"/>
  <c r="AK359" i="1"/>
  <c r="AJ359" i="1"/>
  <c r="AI359" i="1"/>
  <c r="AH359" i="1"/>
  <c r="AG359" i="1"/>
  <c r="AF359" i="1"/>
  <c r="AE359" i="1"/>
  <c r="AD359" i="1"/>
  <c r="Y359" i="1"/>
  <c r="Z359" i="1"/>
  <c r="AA359" i="1"/>
  <c r="AB359" i="1"/>
  <c r="AC359" i="1"/>
  <c r="X359" i="1"/>
  <c r="V359" i="1"/>
  <c r="U359" i="1"/>
  <c r="R359" i="1"/>
  <c r="H359" i="1"/>
  <c r="AQ358" i="1"/>
  <c r="AP358" i="1"/>
  <c r="AO358" i="1"/>
  <c r="AN358" i="1"/>
  <c r="AM358" i="1"/>
  <c r="AL358" i="1"/>
  <c r="AK358" i="1"/>
  <c r="AJ358" i="1"/>
  <c r="AI358" i="1"/>
  <c r="AH358" i="1"/>
  <c r="AG358" i="1"/>
  <c r="AF358" i="1"/>
  <c r="AE358" i="1"/>
  <c r="AD358" i="1"/>
  <c r="Y358" i="1"/>
  <c r="Z358" i="1"/>
  <c r="AA358" i="1"/>
  <c r="AB358" i="1"/>
  <c r="AC358" i="1"/>
  <c r="X358" i="1"/>
  <c r="V358" i="1"/>
  <c r="U358" i="1"/>
  <c r="R358" i="1"/>
  <c r="H358" i="1"/>
  <c r="AQ357" i="1"/>
  <c r="AP357" i="1"/>
  <c r="AO357" i="1"/>
  <c r="AN357" i="1"/>
  <c r="AM357" i="1"/>
  <c r="AL357" i="1"/>
  <c r="AK357" i="1"/>
  <c r="AJ357" i="1"/>
  <c r="AI357" i="1"/>
  <c r="AH357" i="1"/>
  <c r="AG357" i="1"/>
  <c r="AF357" i="1"/>
  <c r="AE357" i="1"/>
  <c r="AD357" i="1"/>
  <c r="Y357" i="1"/>
  <c r="Z357" i="1"/>
  <c r="AA357" i="1"/>
  <c r="AB357" i="1"/>
  <c r="AC357" i="1"/>
  <c r="X357" i="1"/>
  <c r="V357" i="1"/>
  <c r="U357" i="1"/>
  <c r="R357" i="1"/>
  <c r="H357" i="1"/>
  <c r="AQ356" i="1"/>
  <c r="AP356" i="1"/>
  <c r="AO356" i="1"/>
  <c r="AN356" i="1"/>
  <c r="AM356" i="1"/>
  <c r="AL356" i="1"/>
  <c r="AK356" i="1"/>
  <c r="AJ356" i="1"/>
  <c r="AI356" i="1"/>
  <c r="AH356" i="1"/>
  <c r="AG356" i="1"/>
  <c r="AF356" i="1"/>
  <c r="AE356" i="1"/>
  <c r="AD356" i="1"/>
  <c r="Y356" i="1"/>
  <c r="Z356" i="1"/>
  <c r="AA356" i="1"/>
  <c r="AB356" i="1"/>
  <c r="AC356" i="1"/>
  <c r="X356" i="1"/>
  <c r="V356" i="1"/>
  <c r="U356" i="1"/>
  <c r="R356" i="1"/>
  <c r="H356" i="1"/>
  <c r="AQ355" i="1"/>
  <c r="AP355" i="1"/>
  <c r="AO355" i="1"/>
  <c r="AN355" i="1"/>
  <c r="AM355" i="1"/>
  <c r="AL355" i="1"/>
  <c r="AK355" i="1"/>
  <c r="AJ355" i="1"/>
  <c r="AI355" i="1"/>
  <c r="AH355" i="1"/>
  <c r="AG355" i="1"/>
  <c r="AF355" i="1"/>
  <c r="AE355" i="1"/>
  <c r="AD355" i="1"/>
  <c r="Y355" i="1"/>
  <c r="Z355" i="1"/>
  <c r="AA355" i="1"/>
  <c r="AB355" i="1"/>
  <c r="AC355" i="1"/>
  <c r="X355" i="1"/>
  <c r="V355" i="1"/>
  <c r="U355" i="1"/>
  <c r="R355" i="1"/>
  <c r="H355" i="1"/>
  <c r="AQ354" i="1"/>
  <c r="AP354" i="1"/>
  <c r="AO354" i="1"/>
  <c r="AN354" i="1"/>
  <c r="AM354" i="1"/>
  <c r="AL354" i="1"/>
  <c r="AK354" i="1"/>
  <c r="AJ354" i="1"/>
  <c r="AI354" i="1"/>
  <c r="AH354" i="1"/>
  <c r="AG354" i="1"/>
  <c r="AF354" i="1"/>
  <c r="AE354" i="1"/>
  <c r="AD354" i="1"/>
  <c r="Y354" i="1"/>
  <c r="Z354" i="1"/>
  <c r="AA354" i="1"/>
  <c r="AB354" i="1"/>
  <c r="AC354" i="1"/>
  <c r="X354" i="1"/>
  <c r="V354" i="1"/>
  <c r="U354" i="1"/>
  <c r="R354" i="1"/>
  <c r="H354" i="1"/>
  <c r="AQ353" i="1"/>
  <c r="AP353" i="1"/>
  <c r="AO353" i="1"/>
  <c r="AN353" i="1"/>
  <c r="AM353" i="1"/>
  <c r="AL353" i="1"/>
  <c r="AK353" i="1"/>
  <c r="AJ353" i="1"/>
  <c r="AI353" i="1"/>
  <c r="AH353" i="1"/>
  <c r="AG353" i="1"/>
  <c r="AF353" i="1"/>
  <c r="AE353" i="1"/>
  <c r="AD353" i="1"/>
  <c r="Y353" i="1"/>
  <c r="Z353" i="1"/>
  <c r="AA353" i="1"/>
  <c r="AB353" i="1"/>
  <c r="AC353" i="1"/>
  <c r="X353" i="1"/>
  <c r="V353" i="1"/>
  <c r="U353" i="1"/>
  <c r="R353" i="1"/>
  <c r="H353" i="1"/>
  <c r="AQ352" i="1"/>
  <c r="AP352" i="1"/>
  <c r="AO352" i="1"/>
  <c r="AN352" i="1"/>
  <c r="AM352" i="1"/>
  <c r="AL352" i="1"/>
  <c r="AK352" i="1"/>
  <c r="AJ352" i="1"/>
  <c r="AI352" i="1"/>
  <c r="AH352" i="1"/>
  <c r="AG352" i="1"/>
  <c r="AF352" i="1"/>
  <c r="AE352" i="1"/>
  <c r="AD352" i="1"/>
  <c r="Y352" i="1"/>
  <c r="Z352" i="1"/>
  <c r="AA352" i="1"/>
  <c r="AB352" i="1"/>
  <c r="AC352" i="1"/>
  <c r="X352" i="1"/>
  <c r="V352" i="1"/>
  <c r="U352" i="1"/>
  <c r="R352" i="1"/>
  <c r="H352" i="1"/>
  <c r="AQ351" i="1"/>
  <c r="AP351" i="1"/>
  <c r="AO351" i="1"/>
  <c r="AN351" i="1"/>
  <c r="AM351" i="1"/>
  <c r="AL351" i="1"/>
  <c r="AK351" i="1"/>
  <c r="AJ351" i="1"/>
  <c r="AI351" i="1"/>
  <c r="AH351" i="1"/>
  <c r="AG351" i="1"/>
  <c r="AF351" i="1"/>
  <c r="AE351" i="1"/>
  <c r="AD351" i="1"/>
  <c r="Y351" i="1"/>
  <c r="Z351" i="1"/>
  <c r="AA351" i="1"/>
  <c r="AB351" i="1"/>
  <c r="AC351" i="1"/>
  <c r="X351" i="1"/>
  <c r="V351" i="1"/>
  <c r="U351" i="1"/>
  <c r="R351" i="1"/>
  <c r="H351" i="1"/>
  <c r="AQ350" i="1"/>
  <c r="AP350" i="1"/>
  <c r="AO350" i="1"/>
  <c r="AN350" i="1"/>
  <c r="AM350" i="1"/>
  <c r="AL350" i="1"/>
  <c r="AK350" i="1"/>
  <c r="AJ350" i="1"/>
  <c r="AI350" i="1"/>
  <c r="AH350" i="1"/>
  <c r="AG350" i="1"/>
  <c r="AF350" i="1"/>
  <c r="AE350" i="1"/>
  <c r="AD350" i="1"/>
  <c r="Y350" i="1"/>
  <c r="Z350" i="1"/>
  <c r="AA350" i="1"/>
  <c r="AB350" i="1"/>
  <c r="AC350" i="1"/>
  <c r="X350" i="1"/>
  <c r="V350" i="1"/>
  <c r="U350" i="1"/>
  <c r="R350" i="1"/>
  <c r="H350" i="1"/>
  <c r="AQ349" i="1"/>
  <c r="AP349" i="1"/>
  <c r="AO349" i="1"/>
  <c r="AN349" i="1"/>
  <c r="AM349" i="1"/>
  <c r="AL349" i="1"/>
  <c r="AK349" i="1"/>
  <c r="AJ349" i="1"/>
  <c r="AI349" i="1"/>
  <c r="AH349" i="1"/>
  <c r="AG349" i="1"/>
  <c r="AF349" i="1"/>
  <c r="AE349" i="1"/>
  <c r="AD349" i="1"/>
  <c r="Y349" i="1"/>
  <c r="Z349" i="1"/>
  <c r="AA349" i="1"/>
  <c r="AB349" i="1"/>
  <c r="AC349" i="1"/>
  <c r="X349" i="1"/>
  <c r="V349" i="1"/>
  <c r="U349" i="1"/>
  <c r="R349" i="1"/>
  <c r="H349" i="1"/>
  <c r="AQ348" i="1"/>
  <c r="AP348" i="1"/>
  <c r="AO348" i="1"/>
  <c r="AN348" i="1"/>
  <c r="AM348" i="1"/>
  <c r="AL348" i="1"/>
  <c r="AK348" i="1"/>
  <c r="AJ348" i="1"/>
  <c r="AI348" i="1"/>
  <c r="AH348" i="1"/>
  <c r="AG348" i="1"/>
  <c r="AF348" i="1"/>
  <c r="AE348" i="1"/>
  <c r="AD348" i="1"/>
  <c r="Y348" i="1"/>
  <c r="Z348" i="1"/>
  <c r="AA348" i="1"/>
  <c r="AB348" i="1"/>
  <c r="AC348" i="1"/>
  <c r="X348" i="1"/>
  <c r="V348" i="1"/>
  <c r="U348" i="1"/>
  <c r="R348" i="1"/>
  <c r="H348" i="1"/>
  <c r="AQ347" i="1"/>
  <c r="AP347" i="1"/>
  <c r="AO347" i="1"/>
  <c r="AN347" i="1"/>
  <c r="AM347" i="1"/>
  <c r="AL347" i="1"/>
  <c r="AK347" i="1"/>
  <c r="AJ347" i="1"/>
  <c r="AI347" i="1"/>
  <c r="AH347" i="1"/>
  <c r="AG347" i="1"/>
  <c r="AF347" i="1"/>
  <c r="AE347" i="1"/>
  <c r="AD347" i="1"/>
  <c r="Y347" i="1"/>
  <c r="Z347" i="1"/>
  <c r="AA347" i="1"/>
  <c r="AB347" i="1"/>
  <c r="AC347" i="1"/>
  <c r="X347" i="1"/>
  <c r="V347" i="1"/>
  <c r="U347" i="1"/>
  <c r="R347" i="1"/>
  <c r="H347" i="1"/>
  <c r="AQ346" i="1"/>
  <c r="AP346" i="1"/>
  <c r="AO346" i="1"/>
  <c r="AN346" i="1"/>
  <c r="AM346" i="1"/>
  <c r="AL346" i="1"/>
  <c r="AK346" i="1"/>
  <c r="AJ346" i="1"/>
  <c r="AI346" i="1"/>
  <c r="AH346" i="1"/>
  <c r="AG346" i="1"/>
  <c r="AF346" i="1"/>
  <c r="AE346" i="1"/>
  <c r="AD346" i="1"/>
  <c r="Y346" i="1"/>
  <c r="Z346" i="1"/>
  <c r="AA346" i="1"/>
  <c r="AB346" i="1"/>
  <c r="AC346" i="1"/>
  <c r="X346" i="1"/>
  <c r="V346" i="1"/>
  <c r="U346" i="1"/>
  <c r="R346" i="1"/>
  <c r="H346" i="1"/>
  <c r="AQ345" i="1"/>
  <c r="AP345" i="1"/>
  <c r="AO345" i="1"/>
  <c r="AN345" i="1"/>
  <c r="AM345" i="1"/>
  <c r="AL345" i="1"/>
  <c r="AK345" i="1"/>
  <c r="AJ345" i="1"/>
  <c r="AI345" i="1"/>
  <c r="AH345" i="1"/>
  <c r="AG345" i="1"/>
  <c r="AF345" i="1"/>
  <c r="AE345" i="1"/>
  <c r="AD345" i="1"/>
  <c r="Y345" i="1"/>
  <c r="Z345" i="1"/>
  <c r="AA345" i="1"/>
  <c r="AB345" i="1"/>
  <c r="AC345" i="1"/>
  <c r="X345" i="1"/>
  <c r="V345" i="1"/>
  <c r="U345" i="1"/>
  <c r="R345" i="1"/>
  <c r="H345" i="1"/>
  <c r="AQ344" i="1"/>
  <c r="AP344" i="1"/>
  <c r="AO344" i="1"/>
  <c r="AN344" i="1"/>
  <c r="AM344" i="1"/>
  <c r="AL344" i="1"/>
  <c r="AK344" i="1"/>
  <c r="AJ344" i="1"/>
  <c r="AI344" i="1"/>
  <c r="AH344" i="1"/>
  <c r="AG344" i="1"/>
  <c r="AF344" i="1"/>
  <c r="AE344" i="1"/>
  <c r="AD344" i="1"/>
  <c r="Y344" i="1"/>
  <c r="Z344" i="1"/>
  <c r="AA344" i="1"/>
  <c r="AB344" i="1"/>
  <c r="AC344" i="1"/>
  <c r="X344" i="1"/>
  <c r="V344" i="1"/>
  <c r="U344" i="1"/>
  <c r="R344" i="1"/>
  <c r="H344" i="1"/>
  <c r="AQ343" i="1"/>
  <c r="AP343" i="1"/>
  <c r="AO343" i="1"/>
  <c r="AN343" i="1"/>
  <c r="AM343" i="1"/>
  <c r="AL343" i="1"/>
  <c r="AK343" i="1"/>
  <c r="AJ343" i="1"/>
  <c r="AI343" i="1"/>
  <c r="AH343" i="1"/>
  <c r="AG343" i="1"/>
  <c r="AF343" i="1"/>
  <c r="AE343" i="1"/>
  <c r="AD343" i="1"/>
  <c r="Y343" i="1"/>
  <c r="Z343" i="1"/>
  <c r="AA343" i="1"/>
  <c r="AB343" i="1"/>
  <c r="AC343" i="1"/>
  <c r="X343" i="1"/>
  <c r="V343" i="1"/>
  <c r="U343" i="1"/>
  <c r="R343" i="1"/>
  <c r="H343" i="1"/>
  <c r="AQ342" i="1"/>
  <c r="AP342" i="1"/>
  <c r="AO342" i="1"/>
  <c r="AN342" i="1"/>
  <c r="AM342" i="1"/>
  <c r="AL342" i="1"/>
  <c r="AK342" i="1"/>
  <c r="AJ342" i="1"/>
  <c r="AI342" i="1"/>
  <c r="AH342" i="1"/>
  <c r="AG342" i="1"/>
  <c r="AF342" i="1"/>
  <c r="AE342" i="1"/>
  <c r="AD342" i="1"/>
  <c r="Y342" i="1"/>
  <c r="Z342" i="1"/>
  <c r="AA342" i="1"/>
  <c r="AB342" i="1"/>
  <c r="AC342" i="1"/>
  <c r="X342" i="1"/>
  <c r="V342" i="1"/>
  <c r="U342" i="1"/>
  <c r="R342" i="1"/>
  <c r="H342" i="1"/>
  <c r="AQ341" i="1"/>
  <c r="AP341" i="1"/>
  <c r="AO341" i="1"/>
  <c r="AN341" i="1"/>
  <c r="AM341" i="1"/>
  <c r="AL341" i="1"/>
  <c r="AK341" i="1"/>
  <c r="AJ341" i="1"/>
  <c r="AI341" i="1"/>
  <c r="AH341" i="1"/>
  <c r="AG341" i="1"/>
  <c r="AF341" i="1"/>
  <c r="AE341" i="1"/>
  <c r="AD341" i="1"/>
  <c r="Y341" i="1"/>
  <c r="Z341" i="1"/>
  <c r="AA341" i="1"/>
  <c r="AB341" i="1"/>
  <c r="AC341" i="1"/>
  <c r="X341" i="1"/>
  <c r="V341" i="1"/>
  <c r="U341" i="1"/>
  <c r="R341" i="1"/>
  <c r="H341" i="1"/>
  <c r="AQ340" i="1"/>
  <c r="AP340" i="1"/>
  <c r="AO340" i="1"/>
  <c r="AN340" i="1"/>
  <c r="AM340" i="1"/>
  <c r="AL340" i="1"/>
  <c r="AK340" i="1"/>
  <c r="AJ340" i="1"/>
  <c r="AI340" i="1"/>
  <c r="AH340" i="1"/>
  <c r="AG340" i="1"/>
  <c r="AF340" i="1"/>
  <c r="AE340" i="1"/>
  <c r="AD340" i="1"/>
  <c r="Y340" i="1"/>
  <c r="Z340" i="1"/>
  <c r="AA340" i="1"/>
  <c r="AB340" i="1"/>
  <c r="AC340" i="1"/>
  <c r="X340" i="1"/>
  <c r="V340" i="1"/>
  <c r="U340" i="1"/>
  <c r="R340" i="1"/>
  <c r="H340" i="1"/>
  <c r="AQ339" i="1"/>
  <c r="AP339" i="1"/>
  <c r="AO339" i="1"/>
  <c r="AN339" i="1"/>
  <c r="AM339" i="1"/>
  <c r="AL339" i="1"/>
  <c r="AK339" i="1"/>
  <c r="AJ339" i="1"/>
  <c r="AI339" i="1"/>
  <c r="AH339" i="1"/>
  <c r="AG339" i="1"/>
  <c r="AF339" i="1"/>
  <c r="AE339" i="1"/>
  <c r="AD339" i="1"/>
  <c r="Y339" i="1"/>
  <c r="Z339" i="1"/>
  <c r="AA339" i="1"/>
  <c r="AB339" i="1"/>
  <c r="AC339" i="1"/>
  <c r="X339" i="1"/>
  <c r="V339" i="1"/>
  <c r="U339" i="1"/>
  <c r="R339" i="1"/>
  <c r="H339" i="1"/>
  <c r="AQ338" i="1"/>
  <c r="AP338" i="1"/>
  <c r="AO338" i="1"/>
  <c r="AN338" i="1"/>
  <c r="AM338" i="1"/>
  <c r="AL338" i="1"/>
  <c r="AK338" i="1"/>
  <c r="AJ338" i="1"/>
  <c r="AI338" i="1"/>
  <c r="AH338" i="1"/>
  <c r="AG338" i="1"/>
  <c r="AF338" i="1"/>
  <c r="AE338" i="1"/>
  <c r="AD338" i="1"/>
  <c r="Y338" i="1"/>
  <c r="Z338" i="1"/>
  <c r="AA338" i="1"/>
  <c r="AB338" i="1"/>
  <c r="AC338" i="1"/>
  <c r="X338" i="1"/>
  <c r="V338" i="1"/>
  <c r="U338" i="1"/>
  <c r="R338" i="1"/>
  <c r="H338" i="1"/>
  <c r="AQ337" i="1"/>
  <c r="AP337" i="1"/>
  <c r="AO337" i="1"/>
  <c r="AN337" i="1"/>
  <c r="AM337" i="1"/>
  <c r="AL337" i="1"/>
  <c r="AK337" i="1"/>
  <c r="AJ337" i="1"/>
  <c r="AI337" i="1"/>
  <c r="AH337" i="1"/>
  <c r="AG337" i="1"/>
  <c r="AF337" i="1"/>
  <c r="AE337" i="1"/>
  <c r="AD337" i="1"/>
  <c r="Y337" i="1"/>
  <c r="Z337" i="1"/>
  <c r="AA337" i="1"/>
  <c r="AB337" i="1"/>
  <c r="AC337" i="1"/>
  <c r="X337" i="1"/>
  <c r="V337" i="1"/>
  <c r="U337" i="1"/>
  <c r="R337" i="1"/>
  <c r="H337" i="1"/>
  <c r="AQ336" i="1"/>
  <c r="AP336" i="1"/>
  <c r="AO336" i="1"/>
  <c r="AN336" i="1"/>
  <c r="AM336" i="1"/>
  <c r="AL336" i="1"/>
  <c r="AK336" i="1"/>
  <c r="AJ336" i="1"/>
  <c r="AI336" i="1"/>
  <c r="AH336" i="1"/>
  <c r="AG336" i="1"/>
  <c r="AF336" i="1"/>
  <c r="AE336" i="1"/>
  <c r="AD336" i="1"/>
  <c r="Y336" i="1"/>
  <c r="Z336" i="1"/>
  <c r="AA336" i="1"/>
  <c r="AB336" i="1"/>
  <c r="AC336" i="1"/>
  <c r="X336" i="1"/>
  <c r="V336" i="1"/>
  <c r="U336" i="1"/>
  <c r="R336" i="1"/>
  <c r="H336" i="1"/>
  <c r="AQ335" i="1"/>
  <c r="AP335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Y335" i="1"/>
  <c r="Z335" i="1"/>
  <c r="AA335" i="1"/>
  <c r="AB335" i="1"/>
  <c r="AC335" i="1"/>
  <c r="X335" i="1"/>
  <c r="V335" i="1"/>
  <c r="U335" i="1"/>
  <c r="R335" i="1"/>
  <c r="H335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Y334" i="1"/>
  <c r="Z334" i="1"/>
  <c r="AA334" i="1"/>
  <c r="AB334" i="1"/>
  <c r="AC334" i="1"/>
  <c r="X334" i="1"/>
  <c r="V334" i="1"/>
  <c r="U334" i="1"/>
  <c r="R334" i="1"/>
  <c r="H334" i="1"/>
  <c r="AQ333" i="1"/>
  <c r="AP333" i="1"/>
  <c r="AO333" i="1"/>
  <c r="AN333" i="1"/>
  <c r="AM333" i="1"/>
  <c r="AL333" i="1"/>
  <c r="AK333" i="1"/>
  <c r="AJ333" i="1"/>
  <c r="AI333" i="1"/>
  <c r="AH333" i="1"/>
  <c r="AG333" i="1"/>
  <c r="AF333" i="1"/>
  <c r="AE333" i="1"/>
  <c r="AD333" i="1"/>
  <c r="Y333" i="1"/>
  <c r="Z333" i="1"/>
  <c r="AA333" i="1"/>
  <c r="AB333" i="1"/>
  <c r="AC333" i="1"/>
  <c r="X333" i="1"/>
  <c r="V333" i="1"/>
  <c r="U333" i="1"/>
  <c r="R333" i="1"/>
  <c r="H333" i="1"/>
  <c r="AQ332" i="1"/>
  <c r="AP332" i="1"/>
  <c r="AO332" i="1"/>
  <c r="AN332" i="1"/>
  <c r="AM332" i="1"/>
  <c r="AL332" i="1"/>
  <c r="AK332" i="1"/>
  <c r="AJ332" i="1"/>
  <c r="AI332" i="1"/>
  <c r="AH332" i="1"/>
  <c r="AG332" i="1"/>
  <c r="AF332" i="1"/>
  <c r="AE332" i="1"/>
  <c r="AD332" i="1"/>
  <c r="Y332" i="1"/>
  <c r="Z332" i="1"/>
  <c r="AA332" i="1"/>
  <c r="AB332" i="1"/>
  <c r="AC332" i="1"/>
  <c r="X332" i="1"/>
  <c r="V332" i="1"/>
  <c r="U332" i="1"/>
  <c r="R332" i="1"/>
  <c r="H332" i="1"/>
  <c r="AQ331" i="1"/>
  <c r="AP331" i="1"/>
  <c r="AO331" i="1"/>
  <c r="AN331" i="1"/>
  <c r="AM331" i="1"/>
  <c r="AL331" i="1"/>
  <c r="AK331" i="1"/>
  <c r="AJ331" i="1"/>
  <c r="AI331" i="1"/>
  <c r="AH331" i="1"/>
  <c r="AG331" i="1"/>
  <c r="AF331" i="1"/>
  <c r="AE331" i="1"/>
  <c r="AD331" i="1"/>
  <c r="Y331" i="1"/>
  <c r="Z331" i="1"/>
  <c r="AA331" i="1"/>
  <c r="AB331" i="1"/>
  <c r="AC331" i="1"/>
  <c r="X331" i="1"/>
  <c r="V331" i="1"/>
  <c r="U331" i="1"/>
  <c r="R331" i="1"/>
  <c r="H331" i="1"/>
  <c r="AQ330" i="1"/>
  <c r="AP330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Y330" i="1"/>
  <c r="Z330" i="1"/>
  <c r="AA330" i="1"/>
  <c r="AB330" i="1"/>
  <c r="AC330" i="1"/>
  <c r="X330" i="1"/>
  <c r="V330" i="1"/>
  <c r="U330" i="1"/>
  <c r="R330" i="1"/>
  <c r="H330" i="1"/>
  <c r="AQ329" i="1"/>
  <c r="AP329" i="1"/>
  <c r="AO329" i="1"/>
  <c r="AN329" i="1"/>
  <c r="AM329" i="1"/>
  <c r="AL329" i="1"/>
  <c r="AK329" i="1"/>
  <c r="AJ329" i="1"/>
  <c r="AI329" i="1"/>
  <c r="AH329" i="1"/>
  <c r="AG329" i="1"/>
  <c r="AF329" i="1"/>
  <c r="AE329" i="1"/>
  <c r="AD329" i="1"/>
  <c r="Y329" i="1"/>
  <c r="Z329" i="1"/>
  <c r="AA329" i="1"/>
  <c r="AB329" i="1"/>
  <c r="AC329" i="1"/>
  <c r="X329" i="1"/>
  <c r="V329" i="1"/>
  <c r="U329" i="1"/>
  <c r="R329" i="1"/>
  <c r="H329" i="1"/>
  <c r="AQ328" i="1"/>
  <c r="AP328" i="1"/>
  <c r="AO328" i="1"/>
  <c r="AN328" i="1"/>
  <c r="AM328" i="1"/>
  <c r="AL328" i="1"/>
  <c r="AK328" i="1"/>
  <c r="AJ328" i="1"/>
  <c r="AI328" i="1"/>
  <c r="AH328" i="1"/>
  <c r="AG328" i="1"/>
  <c r="AF328" i="1"/>
  <c r="AE328" i="1"/>
  <c r="AD328" i="1"/>
  <c r="Y328" i="1"/>
  <c r="Z328" i="1"/>
  <c r="AA328" i="1"/>
  <c r="AB328" i="1"/>
  <c r="AC328" i="1"/>
  <c r="X328" i="1"/>
  <c r="V328" i="1"/>
  <c r="U328" i="1"/>
  <c r="R328" i="1"/>
  <c r="H328" i="1"/>
  <c r="AQ327" i="1"/>
  <c r="AP327" i="1"/>
  <c r="AO327" i="1"/>
  <c r="AN327" i="1"/>
  <c r="AM327" i="1"/>
  <c r="AL327" i="1"/>
  <c r="AK327" i="1"/>
  <c r="AJ327" i="1"/>
  <c r="AI327" i="1"/>
  <c r="AH327" i="1"/>
  <c r="AG327" i="1"/>
  <c r="AF327" i="1"/>
  <c r="AE327" i="1"/>
  <c r="AD327" i="1"/>
  <c r="Y327" i="1"/>
  <c r="Z327" i="1"/>
  <c r="AA327" i="1"/>
  <c r="AB327" i="1"/>
  <c r="AC327" i="1"/>
  <c r="X327" i="1"/>
  <c r="V327" i="1"/>
  <c r="U327" i="1"/>
  <c r="R327" i="1"/>
  <c r="H327" i="1"/>
  <c r="AQ326" i="1"/>
  <c r="AP326" i="1"/>
  <c r="AO326" i="1"/>
  <c r="AN326" i="1"/>
  <c r="AM326" i="1"/>
  <c r="AL326" i="1"/>
  <c r="AK326" i="1"/>
  <c r="AJ326" i="1"/>
  <c r="AI326" i="1"/>
  <c r="AH326" i="1"/>
  <c r="AG326" i="1"/>
  <c r="AF326" i="1"/>
  <c r="AE326" i="1"/>
  <c r="AD326" i="1"/>
  <c r="Y326" i="1"/>
  <c r="Z326" i="1"/>
  <c r="AA326" i="1"/>
  <c r="AB326" i="1"/>
  <c r="AC326" i="1"/>
  <c r="X326" i="1"/>
  <c r="V326" i="1"/>
  <c r="U326" i="1"/>
  <c r="R326" i="1"/>
  <c r="H326" i="1"/>
  <c r="AQ325" i="1"/>
  <c r="AP325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Y325" i="1"/>
  <c r="Z325" i="1"/>
  <c r="AA325" i="1"/>
  <c r="AB325" i="1"/>
  <c r="AC325" i="1"/>
  <c r="X325" i="1"/>
  <c r="V325" i="1"/>
  <c r="U325" i="1"/>
  <c r="R325" i="1"/>
  <c r="H325" i="1"/>
  <c r="AQ324" i="1"/>
  <c r="AP324" i="1"/>
  <c r="AO324" i="1"/>
  <c r="AN324" i="1"/>
  <c r="AM324" i="1"/>
  <c r="AL324" i="1"/>
  <c r="AK324" i="1"/>
  <c r="AJ324" i="1"/>
  <c r="AI324" i="1"/>
  <c r="AH324" i="1"/>
  <c r="AG324" i="1"/>
  <c r="AF324" i="1"/>
  <c r="AE324" i="1"/>
  <c r="AD324" i="1"/>
  <c r="Y324" i="1"/>
  <c r="Z324" i="1"/>
  <c r="AA324" i="1"/>
  <c r="AB324" i="1"/>
  <c r="AC324" i="1"/>
  <c r="X324" i="1"/>
  <c r="V324" i="1"/>
  <c r="U324" i="1"/>
  <c r="R324" i="1"/>
  <c r="H324" i="1"/>
  <c r="AQ323" i="1"/>
  <c r="AP323" i="1"/>
  <c r="AO323" i="1"/>
  <c r="AN323" i="1"/>
  <c r="AM323" i="1"/>
  <c r="AL323" i="1"/>
  <c r="AK323" i="1"/>
  <c r="AJ323" i="1"/>
  <c r="AI323" i="1"/>
  <c r="AH323" i="1"/>
  <c r="AG323" i="1"/>
  <c r="AF323" i="1"/>
  <c r="AE323" i="1"/>
  <c r="AD323" i="1"/>
  <c r="Y323" i="1"/>
  <c r="Z323" i="1"/>
  <c r="AA323" i="1"/>
  <c r="AB323" i="1"/>
  <c r="AC323" i="1"/>
  <c r="X323" i="1"/>
  <c r="V323" i="1"/>
  <c r="U323" i="1"/>
  <c r="R323" i="1"/>
  <c r="H323" i="1"/>
  <c r="AQ322" i="1"/>
  <c r="AP322" i="1"/>
  <c r="AO322" i="1"/>
  <c r="AN322" i="1"/>
  <c r="AM322" i="1"/>
  <c r="AL322" i="1"/>
  <c r="AK322" i="1"/>
  <c r="AJ322" i="1"/>
  <c r="AI322" i="1"/>
  <c r="AH322" i="1"/>
  <c r="AG322" i="1"/>
  <c r="AF322" i="1"/>
  <c r="AE322" i="1"/>
  <c r="AD322" i="1"/>
  <c r="Y322" i="1"/>
  <c r="Z322" i="1"/>
  <c r="AA322" i="1"/>
  <c r="AB322" i="1"/>
  <c r="AC322" i="1"/>
  <c r="X322" i="1"/>
  <c r="V322" i="1"/>
  <c r="U322" i="1"/>
  <c r="R322" i="1"/>
  <c r="H322" i="1"/>
  <c r="AQ321" i="1"/>
  <c r="AP321" i="1"/>
  <c r="AO321" i="1"/>
  <c r="AN321" i="1"/>
  <c r="AM321" i="1"/>
  <c r="AL321" i="1"/>
  <c r="AK321" i="1"/>
  <c r="AJ321" i="1"/>
  <c r="AI321" i="1"/>
  <c r="AH321" i="1"/>
  <c r="AG321" i="1"/>
  <c r="AF321" i="1"/>
  <c r="AE321" i="1"/>
  <c r="AD321" i="1"/>
  <c r="Y321" i="1"/>
  <c r="Z321" i="1"/>
  <c r="AA321" i="1"/>
  <c r="AB321" i="1"/>
  <c r="AC321" i="1"/>
  <c r="X321" i="1"/>
  <c r="V321" i="1"/>
  <c r="U321" i="1"/>
  <c r="R321" i="1"/>
  <c r="H321" i="1"/>
  <c r="AQ320" i="1"/>
  <c r="AP320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Y320" i="1"/>
  <c r="Z320" i="1"/>
  <c r="AA320" i="1"/>
  <c r="AB320" i="1"/>
  <c r="AC320" i="1"/>
  <c r="X320" i="1"/>
  <c r="V320" i="1"/>
  <c r="U320" i="1"/>
  <c r="R320" i="1"/>
  <c r="H320" i="1"/>
  <c r="AQ319" i="1"/>
  <c r="AP319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Y319" i="1"/>
  <c r="Z319" i="1"/>
  <c r="AA319" i="1"/>
  <c r="AB319" i="1"/>
  <c r="AC319" i="1"/>
  <c r="X319" i="1"/>
  <c r="V319" i="1"/>
  <c r="U319" i="1"/>
  <c r="R319" i="1"/>
  <c r="H319" i="1"/>
  <c r="AQ318" i="1"/>
  <c r="AP318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Y318" i="1"/>
  <c r="Z318" i="1"/>
  <c r="AA318" i="1"/>
  <c r="AB318" i="1"/>
  <c r="AC318" i="1"/>
  <c r="X318" i="1"/>
  <c r="V318" i="1"/>
  <c r="U318" i="1"/>
  <c r="R318" i="1"/>
  <c r="H318" i="1"/>
  <c r="AQ317" i="1"/>
  <c r="AP317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Y317" i="1"/>
  <c r="Z317" i="1"/>
  <c r="AA317" i="1"/>
  <c r="AB317" i="1"/>
  <c r="AC317" i="1"/>
  <c r="X317" i="1"/>
  <c r="V317" i="1"/>
  <c r="U317" i="1"/>
  <c r="R317" i="1"/>
  <c r="H317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Y316" i="1"/>
  <c r="Z316" i="1"/>
  <c r="AA316" i="1"/>
  <c r="AB316" i="1"/>
  <c r="AC316" i="1"/>
  <c r="X316" i="1"/>
  <c r="V316" i="1"/>
  <c r="U316" i="1"/>
  <c r="R316" i="1"/>
  <c r="H316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Y315" i="1"/>
  <c r="Z315" i="1"/>
  <c r="AA315" i="1"/>
  <c r="AB315" i="1"/>
  <c r="AC315" i="1"/>
  <c r="X315" i="1"/>
  <c r="V315" i="1"/>
  <c r="U315" i="1"/>
  <c r="R315" i="1"/>
  <c r="H315" i="1"/>
  <c r="AQ314" i="1"/>
  <c r="AP314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Y314" i="1"/>
  <c r="Z314" i="1"/>
  <c r="AA314" i="1"/>
  <c r="AB314" i="1"/>
  <c r="AC314" i="1"/>
  <c r="X314" i="1"/>
  <c r="V314" i="1"/>
  <c r="U314" i="1"/>
  <c r="R314" i="1"/>
  <c r="H314" i="1"/>
  <c r="AQ313" i="1"/>
  <c r="AP313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Y313" i="1"/>
  <c r="Z313" i="1"/>
  <c r="AA313" i="1"/>
  <c r="AB313" i="1"/>
  <c r="AC313" i="1"/>
  <c r="X313" i="1"/>
  <c r="V313" i="1"/>
  <c r="U313" i="1"/>
  <c r="R313" i="1"/>
  <c r="H313" i="1"/>
  <c r="AQ312" i="1"/>
  <c r="AP312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Y312" i="1"/>
  <c r="Z312" i="1"/>
  <c r="AA312" i="1"/>
  <c r="AB312" i="1"/>
  <c r="AC312" i="1"/>
  <c r="X312" i="1"/>
  <c r="V312" i="1"/>
  <c r="U312" i="1"/>
  <c r="R312" i="1"/>
  <c r="H312" i="1"/>
  <c r="AQ311" i="1"/>
  <c r="AP311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Y311" i="1"/>
  <c r="Z311" i="1"/>
  <c r="AA311" i="1"/>
  <c r="AB311" i="1"/>
  <c r="AC311" i="1"/>
  <c r="X311" i="1"/>
  <c r="V311" i="1"/>
  <c r="U311" i="1"/>
  <c r="R311" i="1"/>
  <c r="H311" i="1"/>
  <c r="AQ310" i="1"/>
  <c r="AP310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Y310" i="1"/>
  <c r="Z310" i="1"/>
  <c r="AA310" i="1"/>
  <c r="AB310" i="1"/>
  <c r="AC310" i="1"/>
  <c r="X310" i="1"/>
  <c r="V310" i="1"/>
  <c r="U310" i="1"/>
  <c r="R310" i="1"/>
  <c r="H310" i="1"/>
  <c r="AQ309" i="1"/>
  <c r="AP309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Y309" i="1"/>
  <c r="Z309" i="1"/>
  <c r="AA309" i="1"/>
  <c r="AB309" i="1"/>
  <c r="AC309" i="1"/>
  <c r="X309" i="1"/>
  <c r="V309" i="1"/>
  <c r="U309" i="1"/>
  <c r="R309" i="1"/>
  <c r="H309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Y308" i="1"/>
  <c r="Z308" i="1"/>
  <c r="AA308" i="1"/>
  <c r="AB308" i="1"/>
  <c r="AC308" i="1"/>
  <c r="X308" i="1"/>
  <c r="V308" i="1"/>
  <c r="U308" i="1"/>
  <c r="R308" i="1"/>
  <c r="H308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Y307" i="1"/>
  <c r="Z307" i="1"/>
  <c r="AA307" i="1"/>
  <c r="AB307" i="1"/>
  <c r="AC307" i="1"/>
  <c r="X307" i="1"/>
  <c r="V307" i="1"/>
  <c r="U307" i="1"/>
  <c r="R307" i="1"/>
  <c r="H307" i="1"/>
  <c r="AQ306" i="1"/>
  <c r="AP306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Y306" i="1"/>
  <c r="Z306" i="1"/>
  <c r="AA306" i="1"/>
  <c r="AB306" i="1"/>
  <c r="AC306" i="1"/>
  <c r="X306" i="1"/>
  <c r="V306" i="1"/>
  <c r="U306" i="1"/>
  <c r="R306" i="1"/>
  <c r="H306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Y305" i="1"/>
  <c r="Z305" i="1"/>
  <c r="AA305" i="1"/>
  <c r="AB305" i="1"/>
  <c r="AC305" i="1"/>
  <c r="X305" i="1"/>
  <c r="V305" i="1"/>
  <c r="U305" i="1"/>
  <c r="R305" i="1"/>
  <c r="H305" i="1"/>
  <c r="AQ304" i="1"/>
  <c r="AP304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Y304" i="1"/>
  <c r="Z304" i="1"/>
  <c r="AA304" i="1"/>
  <c r="AB304" i="1"/>
  <c r="AC304" i="1"/>
  <c r="X304" i="1"/>
  <c r="V304" i="1"/>
  <c r="U304" i="1"/>
  <c r="R304" i="1"/>
  <c r="H304" i="1"/>
  <c r="AQ303" i="1"/>
  <c r="AP303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Y303" i="1"/>
  <c r="Z303" i="1"/>
  <c r="AA303" i="1"/>
  <c r="AB303" i="1"/>
  <c r="AC303" i="1"/>
  <c r="X303" i="1"/>
  <c r="V303" i="1"/>
  <c r="U303" i="1"/>
  <c r="R303" i="1"/>
  <c r="H303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Y302" i="1"/>
  <c r="Z302" i="1"/>
  <c r="AA302" i="1"/>
  <c r="AB302" i="1"/>
  <c r="AC302" i="1"/>
  <c r="X302" i="1"/>
  <c r="V302" i="1"/>
  <c r="U302" i="1"/>
  <c r="R302" i="1"/>
  <c r="H302" i="1"/>
  <c r="AQ301" i="1"/>
  <c r="AP301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Y301" i="1"/>
  <c r="Z301" i="1"/>
  <c r="AA301" i="1"/>
  <c r="AB301" i="1"/>
  <c r="AC301" i="1"/>
  <c r="X301" i="1"/>
  <c r="V301" i="1"/>
  <c r="U301" i="1"/>
  <c r="R301" i="1"/>
  <c r="H301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Y300" i="1"/>
  <c r="Z300" i="1"/>
  <c r="AA300" i="1"/>
  <c r="AB300" i="1"/>
  <c r="AC300" i="1"/>
  <c r="X300" i="1"/>
  <c r="V300" i="1"/>
  <c r="U300" i="1"/>
  <c r="R300" i="1"/>
  <c r="H300" i="1"/>
  <c r="AQ299" i="1"/>
  <c r="AP299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Y299" i="1"/>
  <c r="Z299" i="1"/>
  <c r="AA299" i="1"/>
  <c r="AB299" i="1"/>
  <c r="AC299" i="1"/>
  <c r="X299" i="1"/>
  <c r="V299" i="1"/>
  <c r="U299" i="1"/>
  <c r="R299" i="1"/>
  <c r="H299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Y298" i="1"/>
  <c r="Z298" i="1"/>
  <c r="AA298" i="1"/>
  <c r="AB298" i="1"/>
  <c r="AC298" i="1"/>
  <c r="X298" i="1"/>
  <c r="V298" i="1"/>
  <c r="U298" i="1"/>
  <c r="R298" i="1"/>
  <c r="H298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Y297" i="1"/>
  <c r="Z297" i="1"/>
  <c r="AA297" i="1"/>
  <c r="AB297" i="1"/>
  <c r="AC297" i="1"/>
  <c r="X297" i="1"/>
  <c r="V297" i="1"/>
  <c r="U297" i="1"/>
  <c r="R297" i="1"/>
  <c r="H297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Y296" i="1"/>
  <c r="Z296" i="1"/>
  <c r="AA296" i="1"/>
  <c r="AB296" i="1"/>
  <c r="AC296" i="1"/>
  <c r="X296" i="1"/>
  <c r="V296" i="1"/>
  <c r="U296" i="1"/>
  <c r="R296" i="1"/>
  <c r="H296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Y295" i="1"/>
  <c r="Z295" i="1"/>
  <c r="AA295" i="1"/>
  <c r="AB295" i="1"/>
  <c r="AC295" i="1"/>
  <c r="X295" i="1"/>
  <c r="V295" i="1"/>
  <c r="U295" i="1"/>
  <c r="R295" i="1"/>
  <c r="H295" i="1"/>
  <c r="AQ294" i="1"/>
  <c r="AP294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Y294" i="1"/>
  <c r="Z294" i="1"/>
  <c r="AA294" i="1"/>
  <c r="AB294" i="1"/>
  <c r="AC294" i="1"/>
  <c r="X294" i="1"/>
  <c r="V294" i="1"/>
  <c r="U294" i="1"/>
  <c r="R294" i="1"/>
  <c r="H294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Y293" i="1"/>
  <c r="Z293" i="1"/>
  <c r="AA293" i="1"/>
  <c r="AB293" i="1"/>
  <c r="AC293" i="1"/>
  <c r="X293" i="1"/>
  <c r="V293" i="1"/>
  <c r="U293" i="1"/>
  <c r="R293" i="1"/>
  <c r="H293" i="1"/>
  <c r="AQ292" i="1"/>
  <c r="AP292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Y292" i="1"/>
  <c r="Z292" i="1"/>
  <c r="AA292" i="1"/>
  <c r="AB292" i="1"/>
  <c r="AC292" i="1"/>
  <c r="X292" i="1"/>
  <c r="V292" i="1"/>
  <c r="U292" i="1"/>
  <c r="R292" i="1"/>
  <c r="H292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Y291" i="1"/>
  <c r="Z291" i="1"/>
  <c r="AA291" i="1"/>
  <c r="AB291" i="1"/>
  <c r="AC291" i="1"/>
  <c r="X291" i="1"/>
  <c r="V291" i="1"/>
  <c r="U291" i="1"/>
  <c r="R291" i="1"/>
  <c r="H291" i="1"/>
  <c r="AQ290" i="1"/>
  <c r="AP290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Y290" i="1"/>
  <c r="Z290" i="1"/>
  <c r="AA290" i="1"/>
  <c r="AB290" i="1"/>
  <c r="AC290" i="1"/>
  <c r="X290" i="1"/>
  <c r="V290" i="1"/>
  <c r="U290" i="1"/>
  <c r="R290" i="1"/>
  <c r="H290" i="1"/>
  <c r="AQ289" i="1"/>
  <c r="AP289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Y289" i="1"/>
  <c r="Z289" i="1"/>
  <c r="AA289" i="1"/>
  <c r="AB289" i="1"/>
  <c r="AC289" i="1"/>
  <c r="X289" i="1"/>
  <c r="V289" i="1"/>
  <c r="U289" i="1"/>
  <c r="R289" i="1"/>
  <c r="H289" i="1"/>
  <c r="AQ288" i="1"/>
  <c r="AP288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Y288" i="1"/>
  <c r="Z288" i="1"/>
  <c r="AA288" i="1"/>
  <c r="AB288" i="1"/>
  <c r="AC288" i="1"/>
  <c r="X288" i="1"/>
  <c r="V288" i="1"/>
  <c r="U288" i="1"/>
  <c r="R288" i="1"/>
  <c r="H288" i="1"/>
  <c r="AQ287" i="1"/>
  <c r="AP287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Y287" i="1"/>
  <c r="Z287" i="1"/>
  <c r="AA287" i="1"/>
  <c r="AB287" i="1"/>
  <c r="AC287" i="1"/>
  <c r="X287" i="1"/>
  <c r="V287" i="1"/>
  <c r="U287" i="1"/>
  <c r="R287" i="1"/>
  <c r="H287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Y286" i="1"/>
  <c r="Z286" i="1"/>
  <c r="AA286" i="1"/>
  <c r="AB286" i="1"/>
  <c r="AC286" i="1"/>
  <c r="X286" i="1"/>
  <c r="V286" i="1"/>
  <c r="U286" i="1"/>
  <c r="R286" i="1"/>
  <c r="H286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Y285" i="1"/>
  <c r="Z285" i="1"/>
  <c r="AA285" i="1"/>
  <c r="AB285" i="1"/>
  <c r="AC285" i="1"/>
  <c r="X285" i="1"/>
  <c r="V285" i="1"/>
  <c r="U285" i="1"/>
  <c r="R285" i="1"/>
  <c r="H285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Y284" i="1"/>
  <c r="Z284" i="1"/>
  <c r="AA284" i="1"/>
  <c r="AB284" i="1"/>
  <c r="AC284" i="1"/>
  <c r="X284" i="1"/>
  <c r="V284" i="1"/>
  <c r="U284" i="1"/>
  <c r="R284" i="1"/>
  <c r="H284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Y283" i="1"/>
  <c r="Z283" i="1"/>
  <c r="AA283" i="1"/>
  <c r="AB283" i="1"/>
  <c r="AC283" i="1"/>
  <c r="X283" i="1"/>
  <c r="V283" i="1"/>
  <c r="U283" i="1"/>
  <c r="R283" i="1"/>
  <c r="H283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Z282" i="1"/>
  <c r="AA282" i="1"/>
  <c r="AB282" i="1"/>
  <c r="AC282" i="1"/>
  <c r="X282" i="1"/>
  <c r="V282" i="1"/>
  <c r="U282" i="1"/>
  <c r="R282" i="1"/>
  <c r="H282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Y281" i="1"/>
  <c r="Z281" i="1"/>
  <c r="AA281" i="1"/>
  <c r="AB281" i="1"/>
  <c r="AC281" i="1"/>
  <c r="X281" i="1"/>
  <c r="V281" i="1"/>
  <c r="U281" i="1"/>
  <c r="R281" i="1"/>
  <c r="H281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Y280" i="1"/>
  <c r="Z280" i="1"/>
  <c r="AA280" i="1"/>
  <c r="AB280" i="1"/>
  <c r="AC280" i="1"/>
  <c r="X280" i="1"/>
  <c r="V280" i="1"/>
  <c r="U280" i="1"/>
  <c r="R280" i="1"/>
  <c r="H280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Y279" i="1"/>
  <c r="Z279" i="1"/>
  <c r="AA279" i="1"/>
  <c r="AB279" i="1"/>
  <c r="AC279" i="1"/>
  <c r="X279" i="1"/>
  <c r="V279" i="1"/>
  <c r="U279" i="1"/>
  <c r="R279" i="1"/>
  <c r="H279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Y278" i="1"/>
  <c r="Z278" i="1"/>
  <c r="AA278" i="1"/>
  <c r="AB278" i="1"/>
  <c r="AC278" i="1"/>
  <c r="X278" i="1"/>
  <c r="V278" i="1"/>
  <c r="U278" i="1"/>
  <c r="R278" i="1"/>
  <c r="H278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Y277" i="1"/>
  <c r="Z277" i="1"/>
  <c r="AA277" i="1"/>
  <c r="AB277" i="1"/>
  <c r="AC277" i="1"/>
  <c r="X277" i="1"/>
  <c r="V277" i="1"/>
  <c r="U277" i="1"/>
  <c r="R277" i="1"/>
  <c r="H277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Y276" i="1"/>
  <c r="Z276" i="1"/>
  <c r="AA276" i="1"/>
  <c r="AB276" i="1"/>
  <c r="AC276" i="1"/>
  <c r="X276" i="1"/>
  <c r="V276" i="1"/>
  <c r="U276" i="1"/>
  <c r="R276" i="1"/>
  <c r="H276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Y275" i="1"/>
  <c r="Z275" i="1"/>
  <c r="AA275" i="1"/>
  <c r="AB275" i="1"/>
  <c r="AC275" i="1"/>
  <c r="X275" i="1"/>
  <c r="V275" i="1"/>
  <c r="U275" i="1"/>
  <c r="R275" i="1"/>
  <c r="H275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Y274" i="1"/>
  <c r="Z274" i="1"/>
  <c r="AA274" i="1"/>
  <c r="AB274" i="1"/>
  <c r="AC274" i="1"/>
  <c r="X274" i="1"/>
  <c r="V274" i="1"/>
  <c r="U274" i="1"/>
  <c r="R274" i="1"/>
  <c r="H274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Y273" i="1"/>
  <c r="Z273" i="1"/>
  <c r="AA273" i="1"/>
  <c r="AB273" i="1"/>
  <c r="AC273" i="1"/>
  <c r="X273" i="1"/>
  <c r="V273" i="1"/>
  <c r="U273" i="1"/>
  <c r="R273" i="1"/>
  <c r="H273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Y272" i="1"/>
  <c r="Z272" i="1"/>
  <c r="AA272" i="1"/>
  <c r="AB272" i="1"/>
  <c r="AC272" i="1"/>
  <c r="X272" i="1"/>
  <c r="V272" i="1"/>
  <c r="U272" i="1"/>
  <c r="R272" i="1"/>
  <c r="H272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Y271" i="1"/>
  <c r="Z271" i="1"/>
  <c r="AA271" i="1"/>
  <c r="AB271" i="1"/>
  <c r="AC271" i="1"/>
  <c r="X271" i="1"/>
  <c r="V271" i="1"/>
  <c r="U271" i="1"/>
  <c r="R271" i="1"/>
  <c r="H271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Y270" i="1"/>
  <c r="Z270" i="1"/>
  <c r="AA270" i="1"/>
  <c r="AB270" i="1"/>
  <c r="AC270" i="1"/>
  <c r="X270" i="1"/>
  <c r="V270" i="1"/>
  <c r="U270" i="1"/>
  <c r="R270" i="1"/>
  <c r="H270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Y269" i="1"/>
  <c r="Z269" i="1"/>
  <c r="AA269" i="1"/>
  <c r="AB269" i="1"/>
  <c r="AC269" i="1"/>
  <c r="X269" i="1"/>
  <c r="V269" i="1"/>
  <c r="U269" i="1"/>
  <c r="R269" i="1"/>
  <c r="H269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Y268" i="1"/>
  <c r="Z268" i="1"/>
  <c r="AA268" i="1"/>
  <c r="AB268" i="1"/>
  <c r="AC268" i="1"/>
  <c r="X268" i="1"/>
  <c r="V268" i="1"/>
  <c r="U268" i="1"/>
  <c r="R268" i="1"/>
  <c r="H268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Y267" i="1"/>
  <c r="Z267" i="1"/>
  <c r="AA267" i="1"/>
  <c r="AB267" i="1"/>
  <c r="AC267" i="1"/>
  <c r="X267" i="1"/>
  <c r="V267" i="1"/>
  <c r="U267" i="1"/>
  <c r="R267" i="1"/>
  <c r="H267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Y266" i="1"/>
  <c r="Z266" i="1"/>
  <c r="AA266" i="1"/>
  <c r="AB266" i="1"/>
  <c r="AC266" i="1"/>
  <c r="X266" i="1"/>
  <c r="V266" i="1"/>
  <c r="U266" i="1"/>
  <c r="R266" i="1"/>
  <c r="H266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Y265" i="1"/>
  <c r="Z265" i="1"/>
  <c r="AA265" i="1"/>
  <c r="AB265" i="1"/>
  <c r="AC265" i="1"/>
  <c r="X265" i="1"/>
  <c r="V265" i="1"/>
  <c r="U265" i="1"/>
  <c r="R265" i="1"/>
  <c r="H265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Y264" i="1"/>
  <c r="Z264" i="1"/>
  <c r="AA264" i="1"/>
  <c r="AB264" i="1"/>
  <c r="AC264" i="1"/>
  <c r="X264" i="1"/>
  <c r="V264" i="1"/>
  <c r="U264" i="1"/>
  <c r="R264" i="1"/>
  <c r="H264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Y263" i="1"/>
  <c r="Z263" i="1"/>
  <c r="AA263" i="1"/>
  <c r="AB263" i="1"/>
  <c r="AC263" i="1"/>
  <c r="X263" i="1"/>
  <c r="V263" i="1"/>
  <c r="U263" i="1"/>
  <c r="R263" i="1"/>
  <c r="H263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Y262" i="1"/>
  <c r="Z262" i="1"/>
  <c r="AA262" i="1"/>
  <c r="AB262" i="1"/>
  <c r="AC262" i="1"/>
  <c r="X262" i="1"/>
  <c r="V262" i="1"/>
  <c r="U262" i="1"/>
  <c r="R262" i="1"/>
  <c r="H262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Y261" i="1"/>
  <c r="Z261" i="1"/>
  <c r="AA261" i="1"/>
  <c r="AB261" i="1"/>
  <c r="AC261" i="1"/>
  <c r="X261" i="1"/>
  <c r="V261" i="1"/>
  <c r="U261" i="1"/>
  <c r="R261" i="1"/>
  <c r="H261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Y260" i="1"/>
  <c r="Z260" i="1"/>
  <c r="AA260" i="1"/>
  <c r="AB260" i="1"/>
  <c r="AC260" i="1"/>
  <c r="X260" i="1"/>
  <c r="V260" i="1"/>
  <c r="U260" i="1"/>
  <c r="R260" i="1"/>
  <c r="H260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Y259" i="1"/>
  <c r="Z259" i="1"/>
  <c r="AA259" i="1"/>
  <c r="AB259" i="1"/>
  <c r="AC259" i="1"/>
  <c r="X259" i="1"/>
  <c r="V259" i="1"/>
  <c r="U259" i="1"/>
  <c r="R259" i="1"/>
  <c r="H259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Y258" i="1"/>
  <c r="Z258" i="1"/>
  <c r="AA258" i="1"/>
  <c r="AB258" i="1"/>
  <c r="AC258" i="1"/>
  <c r="X258" i="1"/>
  <c r="V258" i="1"/>
  <c r="U258" i="1"/>
  <c r="R258" i="1"/>
  <c r="H258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Y257" i="1"/>
  <c r="Z257" i="1"/>
  <c r="AA257" i="1"/>
  <c r="AB257" i="1"/>
  <c r="AC257" i="1"/>
  <c r="X257" i="1"/>
  <c r="V257" i="1"/>
  <c r="U257" i="1"/>
  <c r="R257" i="1"/>
  <c r="H257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Y256" i="1"/>
  <c r="Z256" i="1"/>
  <c r="AA256" i="1"/>
  <c r="AB256" i="1"/>
  <c r="AC256" i="1"/>
  <c r="X256" i="1"/>
  <c r="V256" i="1"/>
  <c r="U256" i="1"/>
  <c r="R256" i="1"/>
  <c r="H256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Y255" i="1"/>
  <c r="Z255" i="1"/>
  <c r="AA255" i="1"/>
  <c r="AB255" i="1"/>
  <c r="AC255" i="1"/>
  <c r="X255" i="1"/>
  <c r="V255" i="1"/>
  <c r="U255" i="1"/>
  <c r="R255" i="1"/>
  <c r="H255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Y254" i="1"/>
  <c r="Z254" i="1"/>
  <c r="AA254" i="1"/>
  <c r="AB254" i="1"/>
  <c r="AC254" i="1"/>
  <c r="X254" i="1"/>
  <c r="V254" i="1"/>
  <c r="U254" i="1"/>
  <c r="R254" i="1"/>
  <c r="H254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Y253" i="1"/>
  <c r="Z253" i="1"/>
  <c r="AA253" i="1"/>
  <c r="AB253" i="1"/>
  <c r="AC253" i="1"/>
  <c r="X253" i="1"/>
  <c r="V253" i="1"/>
  <c r="U253" i="1"/>
  <c r="R253" i="1"/>
  <c r="H253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Y252" i="1"/>
  <c r="Z252" i="1"/>
  <c r="AA252" i="1"/>
  <c r="AB252" i="1"/>
  <c r="AC252" i="1"/>
  <c r="X252" i="1"/>
  <c r="V252" i="1"/>
  <c r="U252" i="1"/>
  <c r="R252" i="1"/>
  <c r="H252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Y251" i="1"/>
  <c r="Z251" i="1"/>
  <c r="AA251" i="1"/>
  <c r="AB251" i="1"/>
  <c r="AC251" i="1"/>
  <c r="X251" i="1"/>
  <c r="V251" i="1"/>
  <c r="U251" i="1"/>
  <c r="R251" i="1"/>
  <c r="H251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Y250" i="1"/>
  <c r="Z250" i="1"/>
  <c r="AA250" i="1"/>
  <c r="AB250" i="1"/>
  <c r="AC250" i="1"/>
  <c r="X250" i="1"/>
  <c r="V250" i="1"/>
  <c r="U250" i="1"/>
  <c r="R250" i="1"/>
  <c r="H250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Y249" i="1"/>
  <c r="Z249" i="1"/>
  <c r="AA249" i="1"/>
  <c r="AB249" i="1"/>
  <c r="AC249" i="1"/>
  <c r="X249" i="1"/>
  <c r="V249" i="1"/>
  <c r="U249" i="1"/>
  <c r="R249" i="1"/>
  <c r="H249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Y248" i="1"/>
  <c r="Z248" i="1"/>
  <c r="AA248" i="1"/>
  <c r="AB248" i="1"/>
  <c r="AC248" i="1"/>
  <c r="X248" i="1"/>
  <c r="V248" i="1"/>
  <c r="U248" i="1"/>
  <c r="R248" i="1"/>
  <c r="H248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Y247" i="1"/>
  <c r="Z247" i="1"/>
  <c r="AA247" i="1"/>
  <c r="AB247" i="1"/>
  <c r="AC247" i="1"/>
  <c r="X247" i="1"/>
  <c r="V247" i="1"/>
  <c r="U247" i="1"/>
  <c r="R247" i="1"/>
  <c r="H247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Y246" i="1"/>
  <c r="Z246" i="1"/>
  <c r="AA246" i="1"/>
  <c r="AB246" i="1"/>
  <c r="AC246" i="1"/>
  <c r="X246" i="1"/>
  <c r="V246" i="1"/>
  <c r="U246" i="1"/>
  <c r="R246" i="1"/>
  <c r="H246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Y245" i="1"/>
  <c r="Z245" i="1"/>
  <c r="AA245" i="1"/>
  <c r="AB245" i="1"/>
  <c r="AC245" i="1"/>
  <c r="X245" i="1"/>
  <c r="V245" i="1"/>
  <c r="U245" i="1"/>
  <c r="R245" i="1"/>
  <c r="H245" i="1"/>
  <c r="AQ244" i="1"/>
  <c r="AP244" i="1"/>
  <c r="AO244" i="1"/>
  <c r="AN244" i="1"/>
  <c r="AM244" i="1"/>
  <c r="AL244" i="1"/>
  <c r="AK244" i="1"/>
  <c r="AJ244" i="1"/>
  <c r="AI244" i="1"/>
  <c r="AH244" i="1"/>
  <c r="AG244" i="1"/>
  <c r="AF244" i="1"/>
  <c r="AE244" i="1"/>
  <c r="AD244" i="1"/>
  <c r="Y244" i="1"/>
  <c r="Z244" i="1"/>
  <c r="AA244" i="1"/>
  <c r="AB244" i="1"/>
  <c r="AC244" i="1"/>
  <c r="X244" i="1"/>
  <c r="V244" i="1"/>
  <c r="U244" i="1"/>
  <c r="R244" i="1"/>
  <c r="H244" i="1"/>
  <c r="AQ243" i="1"/>
  <c r="AP243" i="1"/>
  <c r="AO243" i="1"/>
  <c r="AN243" i="1"/>
  <c r="AM243" i="1"/>
  <c r="AL243" i="1"/>
  <c r="AK243" i="1"/>
  <c r="AJ243" i="1"/>
  <c r="AI243" i="1"/>
  <c r="AH243" i="1"/>
  <c r="AG243" i="1"/>
  <c r="AF243" i="1"/>
  <c r="AE243" i="1"/>
  <c r="AD243" i="1"/>
  <c r="Y243" i="1"/>
  <c r="Z243" i="1"/>
  <c r="AA243" i="1"/>
  <c r="AB243" i="1"/>
  <c r="AC243" i="1"/>
  <c r="X243" i="1"/>
  <c r="V243" i="1"/>
  <c r="U243" i="1"/>
  <c r="R243" i="1"/>
  <c r="H243" i="1"/>
  <c r="AQ242" i="1"/>
  <c r="AP242" i="1"/>
  <c r="AO242" i="1"/>
  <c r="AN242" i="1"/>
  <c r="AM242" i="1"/>
  <c r="AL242" i="1"/>
  <c r="AK242" i="1"/>
  <c r="AJ242" i="1"/>
  <c r="AI242" i="1"/>
  <c r="AH242" i="1"/>
  <c r="AG242" i="1"/>
  <c r="AF242" i="1"/>
  <c r="AE242" i="1"/>
  <c r="AD242" i="1"/>
  <c r="Y242" i="1"/>
  <c r="Z242" i="1"/>
  <c r="AA242" i="1"/>
  <c r="AB242" i="1"/>
  <c r="AC242" i="1"/>
  <c r="X242" i="1"/>
  <c r="V242" i="1"/>
  <c r="U242" i="1"/>
  <c r="R242" i="1"/>
  <c r="H242" i="1"/>
  <c r="AQ241" i="1"/>
  <c r="AP241" i="1"/>
  <c r="AO241" i="1"/>
  <c r="AN241" i="1"/>
  <c r="AM241" i="1"/>
  <c r="AL241" i="1"/>
  <c r="AK241" i="1"/>
  <c r="AJ241" i="1"/>
  <c r="AI241" i="1"/>
  <c r="AH241" i="1"/>
  <c r="AG241" i="1"/>
  <c r="AF241" i="1"/>
  <c r="AE241" i="1"/>
  <c r="AD241" i="1"/>
  <c r="Y241" i="1"/>
  <c r="Z241" i="1"/>
  <c r="AA241" i="1"/>
  <c r="AB241" i="1"/>
  <c r="AC241" i="1"/>
  <c r="X241" i="1"/>
  <c r="V241" i="1"/>
  <c r="U241" i="1"/>
  <c r="R241" i="1"/>
  <c r="H241" i="1"/>
  <c r="AQ240" i="1"/>
  <c r="AP240" i="1"/>
  <c r="AO240" i="1"/>
  <c r="AN240" i="1"/>
  <c r="AM240" i="1"/>
  <c r="AL240" i="1"/>
  <c r="AK240" i="1"/>
  <c r="AJ240" i="1"/>
  <c r="AI240" i="1"/>
  <c r="AH240" i="1"/>
  <c r="AG240" i="1"/>
  <c r="AF240" i="1"/>
  <c r="AE240" i="1"/>
  <c r="AD240" i="1"/>
  <c r="Y240" i="1"/>
  <c r="Z240" i="1"/>
  <c r="AA240" i="1"/>
  <c r="AB240" i="1"/>
  <c r="AC240" i="1"/>
  <c r="X240" i="1"/>
  <c r="V240" i="1"/>
  <c r="U240" i="1"/>
  <c r="R240" i="1"/>
  <c r="H240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Y239" i="1"/>
  <c r="Z239" i="1"/>
  <c r="AA239" i="1"/>
  <c r="AB239" i="1"/>
  <c r="AC239" i="1"/>
  <c r="X239" i="1"/>
  <c r="V239" i="1"/>
  <c r="U239" i="1"/>
  <c r="R239" i="1"/>
  <c r="H239" i="1"/>
  <c r="AQ238" i="1"/>
  <c r="AP238" i="1"/>
  <c r="AO238" i="1"/>
  <c r="AN238" i="1"/>
  <c r="AM238" i="1"/>
  <c r="AL238" i="1"/>
  <c r="AK238" i="1"/>
  <c r="AJ238" i="1"/>
  <c r="AI238" i="1"/>
  <c r="AH238" i="1"/>
  <c r="AG238" i="1"/>
  <c r="AF238" i="1"/>
  <c r="AE238" i="1"/>
  <c r="AD238" i="1"/>
  <c r="Y238" i="1"/>
  <c r="Z238" i="1"/>
  <c r="AA238" i="1"/>
  <c r="AB238" i="1"/>
  <c r="AC238" i="1"/>
  <c r="X238" i="1"/>
  <c r="V238" i="1"/>
  <c r="U238" i="1"/>
  <c r="R238" i="1"/>
  <c r="H238" i="1"/>
  <c r="AQ237" i="1"/>
  <c r="AP237" i="1"/>
  <c r="AO237" i="1"/>
  <c r="AN237" i="1"/>
  <c r="AM237" i="1"/>
  <c r="AL237" i="1"/>
  <c r="AK237" i="1"/>
  <c r="AJ237" i="1"/>
  <c r="AI237" i="1"/>
  <c r="AH237" i="1"/>
  <c r="AG237" i="1"/>
  <c r="AF237" i="1"/>
  <c r="AE237" i="1"/>
  <c r="AD237" i="1"/>
  <c r="Y237" i="1"/>
  <c r="Z237" i="1"/>
  <c r="AA237" i="1"/>
  <c r="AB237" i="1"/>
  <c r="AC237" i="1"/>
  <c r="X237" i="1"/>
  <c r="V237" i="1"/>
  <c r="U237" i="1"/>
  <c r="R237" i="1"/>
  <c r="H237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AE236" i="1"/>
  <c r="AD236" i="1"/>
  <c r="Y236" i="1"/>
  <c r="Z236" i="1"/>
  <c r="AA236" i="1"/>
  <c r="AB236" i="1"/>
  <c r="AC236" i="1"/>
  <c r="X236" i="1"/>
  <c r="V236" i="1"/>
  <c r="U236" i="1"/>
  <c r="R236" i="1"/>
  <c r="H236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Y235" i="1"/>
  <c r="Z235" i="1"/>
  <c r="AA235" i="1"/>
  <c r="AB235" i="1"/>
  <c r="AC235" i="1"/>
  <c r="X235" i="1"/>
  <c r="V235" i="1"/>
  <c r="U235" i="1"/>
  <c r="R235" i="1"/>
  <c r="H235" i="1"/>
  <c r="AQ234" i="1"/>
  <c r="AP234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Y234" i="1"/>
  <c r="Z234" i="1"/>
  <c r="AA234" i="1"/>
  <c r="AB234" i="1"/>
  <c r="AC234" i="1"/>
  <c r="X234" i="1"/>
  <c r="V234" i="1"/>
  <c r="U234" i="1"/>
  <c r="R234" i="1"/>
  <c r="H234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Y233" i="1"/>
  <c r="Z233" i="1"/>
  <c r="AA233" i="1"/>
  <c r="AB233" i="1"/>
  <c r="AC233" i="1"/>
  <c r="X233" i="1"/>
  <c r="V233" i="1"/>
  <c r="U233" i="1"/>
  <c r="R233" i="1"/>
  <c r="H233" i="1"/>
  <c r="AQ232" i="1"/>
  <c r="AP232" i="1"/>
  <c r="AO232" i="1"/>
  <c r="AN232" i="1"/>
  <c r="AM232" i="1"/>
  <c r="AL232" i="1"/>
  <c r="AK232" i="1"/>
  <c r="AJ232" i="1"/>
  <c r="AI232" i="1"/>
  <c r="AH232" i="1"/>
  <c r="AG232" i="1"/>
  <c r="AF232" i="1"/>
  <c r="AE232" i="1"/>
  <c r="AD232" i="1"/>
  <c r="Y232" i="1"/>
  <c r="Z232" i="1"/>
  <c r="AA232" i="1"/>
  <c r="AB232" i="1"/>
  <c r="AC232" i="1"/>
  <c r="X232" i="1"/>
  <c r="V232" i="1"/>
  <c r="U232" i="1"/>
  <c r="R232" i="1"/>
  <c r="H232" i="1"/>
  <c r="AQ231" i="1"/>
  <c r="AP231" i="1"/>
  <c r="AO231" i="1"/>
  <c r="AN231" i="1"/>
  <c r="AM231" i="1"/>
  <c r="AL231" i="1"/>
  <c r="AK231" i="1"/>
  <c r="AJ231" i="1"/>
  <c r="AI231" i="1"/>
  <c r="AH231" i="1"/>
  <c r="AG231" i="1"/>
  <c r="AF231" i="1"/>
  <c r="AE231" i="1"/>
  <c r="AD231" i="1"/>
  <c r="Y231" i="1"/>
  <c r="Z231" i="1"/>
  <c r="AA231" i="1"/>
  <c r="AB231" i="1"/>
  <c r="AC231" i="1"/>
  <c r="X231" i="1"/>
  <c r="V231" i="1"/>
  <c r="U231" i="1"/>
  <c r="R231" i="1"/>
  <c r="H231" i="1"/>
  <c r="AQ230" i="1"/>
  <c r="AP230" i="1"/>
  <c r="AO230" i="1"/>
  <c r="AN230" i="1"/>
  <c r="AM230" i="1"/>
  <c r="AL230" i="1"/>
  <c r="AK230" i="1"/>
  <c r="AJ230" i="1"/>
  <c r="AI230" i="1"/>
  <c r="AH230" i="1"/>
  <c r="AG230" i="1"/>
  <c r="AF230" i="1"/>
  <c r="AE230" i="1"/>
  <c r="AD230" i="1"/>
  <c r="Y230" i="1"/>
  <c r="Z230" i="1"/>
  <c r="AA230" i="1"/>
  <c r="AB230" i="1"/>
  <c r="AC230" i="1"/>
  <c r="X230" i="1"/>
  <c r="V230" i="1"/>
  <c r="U230" i="1"/>
  <c r="R230" i="1"/>
  <c r="H230" i="1"/>
  <c r="AQ229" i="1"/>
  <c r="AP229" i="1"/>
  <c r="AO229" i="1"/>
  <c r="AN229" i="1"/>
  <c r="AM229" i="1"/>
  <c r="AL229" i="1"/>
  <c r="AK229" i="1"/>
  <c r="AJ229" i="1"/>
  <c r="AI229" i="1"/>
  <c r="AH229" i="1"/>
  <c r="AG229" i="1"/>
  <c r="AF229" i="1"/>
  <c r="AE229" i="1"/>
  <c r="AD229" i="1"/>
  <c r="Y229" i="1"/>
  <c r="Z229" i="1"/>
  <c r="AA229" i="1"/>
  <c r="AB229" i="1"/>
  <c r="AC229" i="1"/>
  <c r="X229" i="1"/>
  <c r="V229" i="1"/>
  <c r="U229" i="1"/>
  <c r="R229" i="1"/>
  <c r="H229" i="1"/>
  <c r="AQ228" i="1"/>
  <c r="AP228" i="1"/>
  <c r="AO228" i="1"/>
  <c r="AN228" i="1"/>
  <c r="AM228" i="1"/>
  <c r="AL228" i="1"/>
  <c r="AK228" i="1"/>
  <c r="AJ228" i="1"/>
  <c r="AI228" i="1"/>
  <c r="AH228" i="1"/>
  <c r="AG228" i="1"/>
  <c r="AF228" i="1"/>
  <c r="AE228" i="1"/>
  <c r="AD228" i="1"/>
  <c r="Y228" i="1"/>
  <c r="Z228" i="1"/>
  <c r="AA228" i="1"/>
  <c r="AB228" i="1"/>
  <c r="AC228" i="1"/>
  <c r="X228" i="1"/>
  <c r="V228" i="1"/>
  <c r="U228" i="1"/>
  <c r="R228" i="1"/>
  <c r="H228" i="1"/>
  <c r="AQ227" i="1"/>
  <c r="AP227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Y227" i="1"/>
  <c r="Z227" i="1"/>
  <c r="AA227" i="1"/>
  <c r="AB227" i="1"/>
  <c r="AC227" i="1"/>
  <c r="X227" i="1"/>
  <c r="V227" i="1"/>
  <c r="U227" i="1"/>
  <c r="R227" i="1"/>
  <c r="H227" i="1"/>
  <c r="AQ226" i="1"/>
  <c r="AP226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Y226" i="1"/>
  <c r="Z226" i="1"/>
  <c r="AA226" i="1"/>
  <c r="AB226" i="1"/>
  <c r="AC226" i="1"/>
  <c r="X226" i="1"/>
  <c r="V226" i="1"/>
  <c r="U226" i="1"/>
  <c r="R226" i="1"/>
  <c r="H226" i="1"/>
  <c r="AQ225" i="1"/>
  <c r="AP225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Y225" i="1"/>
  <c r="Z225" i="1"/>
  <c r="AA225" i="1"/>
  <c r="AB225" i="1"/>
  <c r="AC225" i="1"/>
  <c r="X225" i="1"/>
  <c r="V225" i="1"/>
  <c r="U225" i="1"/>
  <c r="R225" i="1"/>
  <c r="H225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Y224" i="1"/>
  <c r="Z224" i="1"/>
  <c r="AA224" i="1"/>
  <c r="AB224" i="1"/>
  <c r="AC224" i="1"/>
  <c r="X224" i="1"/>
  <c r="V224" i="1"/>
  <c r="U224" i="1"/>
  <c r="R224" i="1"/>
  <c r="H224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Y223" i="1"/>
  <c r="Z223" i="1"/>
  <c r="AA223" i="1"/>
  <c r="AB223" i="1"/>
  <c r="AC223" i="1"/>
  <c r="X223" i="1"/>
  <c r="V223" i="1"/>
  <c r="U223" i="1"/>
  <c r="R223" i="1"/>
  <c r="H223" i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Y222" i="1"/>
  <c r="Z222" i="1"/>
  <c r="AA222" i="1"/>
  <c r="AB222" i="1"/>
  <c r="AC222" i="1"/>
  <c r="X222" i="1"/>
  <c r="V222" i="1"/>
  <c r="U222" i="1"/>
  <c r="R222" i="1"/>
  <c r="H222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Y221" i="1"/>
  <c r="Z221" i="1"/>
  <c r="AA221" i="1"/>
  <c r="AB221" i="1"/>
  <c r="AC221" i="1"/>
  <c r="X221" i="1"/>
  <c r="V221" i="1"/>
  <c r="U221" i="1"/>
  <c r="R221" i="1"/>
  <c r="H221" i="1"/>
  <c r="AQ220" i="1"/>
  <c r="AP220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Y220" i="1"/>
  <c r="Z220" i="1"/>
  <c r="AA220" i="1"/>
  <c r="AB220" i="1"/>
  <c r="AC220" i="1"/>
  <c r="X220" i="1"/>
  <c r="V220" i="1"/>
  <c r="U220" i="1"/>
  <c r="R220" i="1"/>
  <c r="H220" i="1"/>
  <c r="AQ219" i="1"/>
  <c r="AP219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Y219" i="1"/>
  <c r="Z219" i="1"/>
  <c r="AA219" i="1"/>
  <c r="AB219" i="1"/>
  <c r="AC219" i="1"/>
  <c r="X219" i="1"/>
  <c r="V219" i="1"/>
  <c r="U219" i="1"/>
  <c r="R219" i="1"/>
  <c r="H219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Y218" i="1"/>
  <c r="Z218" i="1"/>
  <c r="AA218" i="1"/>
  <c r="AB218" i="1"/>
  <c r="AC218" i="1"/>
  <c r="X218" i="1"/>
  <c r="V218" i="1"/>
  <c r="U218" i="1"/>
  <c r="R218" i="1"/>
  <c r="H218" i="1"/>
  <c r="AQ217" i="1"/>
  <c r="AP217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Y217" i="1"/>
  <c r="Z217" i="1"/>
  <c r="AA217" i="1"/>
  <c r="AB217" i="1"/>
  <c r="AC217" i="1"/>
  <c r="X217" i="1"/>
  <c r="V217" i="1"/>
  <c r="U217" i="1"/>
  <c r="R217" i="1"/>
  <c r="H217" i="1"/>
  <c r="AQ216" i="1"/>
  <c r="AP216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Y216" i="1"/>
  <c r="Z216" i="1"/>
  <c r="AA216" i="1"/>
  <c r="AB216" i="1"/>
  <c r="AC216" i="1"/>
  <c r="X216" i="1"/>
  <c r="V216" i="1"/>
  <c r="U216" i="1"/>
  <c r="R216" i="1"/>
  <c r="H216" i="1"/>
  <c r="AQ215" i="1"/>
  <c r="AP215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Y215" i="1"/>
  <c r="Z215" i="1"/>
  <c r="AA215" i="1"/>
  <c r="AB215" i="1"/>
  <c r="AC215" i="1"/>
  <c r="X215" i="1"/>
  <c r="V215" i="1"/>
  <c r="U215" i="1"/>
  <c r="R215" i="1"/>
  <c r="H215" i="1"/>
  <c r="AQ214" i="1"/>
  <c r="AP214" i="1"/>
  <c r="AO214" i="1"/>
  <c r="AN214" i="1"/>
  <c r="AM214" i="1"/>
  <c r="AL214" i="1"/>
  <c r="AK214" i="1"/>
  <c r="AJ214" i="1"/>
  <c r="AI214" i="1"/>
  <c r="AH214" i="1"/>
  <c r="AG214" i="1"/>
  <c r="AF214" i="1"/>
  <c r="AE214" i="1"/>
  <c r="AD214" i="1"/>
  <c r="Y214" i="1"/>
  <c r="Z214" i="1"/>
  <c r="AA214" i="1"/>
  <c r="AB214" i="1"/>
  <c r="AC214" i="1"/>
  <c r="X214" i="1"/>
  <c r="V214" i="1"/>
  <c r="U214" i="1"/>
  <c r="R214" i="1"/>
  <c r="H214" i="1"/>
  <c r="AQ213" i="1"/>
  <c r="AP213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Y213" i="1"/>
  <c r="Z213" i="1"/>
  <c r="AA213" i="1"/>
  <c r="AB213" i="1"/>
  <c r="AC213" i="1"/>
  <c r="X213" i="1"/>
  <c r="V213" i="1"/>
  <c r="U213" i="1"/>
  <c r="R213" i="1"/>
  <c r="H213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Y212" i="1"/>
  <c r="Z212" i="1"/>
  <c r="AA212" i="1"/>
  <c r="AB212" i="1"/>
  <c r="AC212" i="1"/>
  <c r="X212" i="1"/>
  <c r="V212" i="1"/>
  <c r="U212" i="1"/>
  <c r="R212" i="1"/>
  <c r="H212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Y211" i="1"/>
  <c r="Z211" i="1"/>
  <c r="AA211" i="1"/>
  <c r="AB211" i="1"/>
  <c r="AC211" i="1"/>
  <c r="X211" i="1"/>
  <c r="V211" i="1"/>
  <c r="U211" i="1"/>
  <c r="R211" i="1"/>
  <c r="H211" i="1"/>
  <c r="AQ210" i="1"/>
  <c r="AP210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Y210" i="1"/>
  <c r="Z210" i="1"/>
  <c r="AA210" i="1"/>
  <c r="AB210" i="1"/>
  <c r="AC210" i="1"/>
  <c r="X210" i="1"/>
  <c r="V210" i="1"/>
  <c r="U210" i="1"/>
  <c r="R210" i="1"/>
  <c r="H210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Y209" i="1"/>
  <c r="Z209" i="1"/>
  <c r="AA209" i="1"/>
  <c r="AB209" i="1"/>
  <c r="AC209" i="1"/>
  <c r="X209" i="1"/>
  <c r="V209" i="1"/>
  <c r="U209" i="1"/>
  <c r="R209" i="1"/>
  <c r="H209" i="1"/>
  <c r="AQ208" i="1"/>
  <c r="AP208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Y208" i="1"/>
  <c r="Z208" i="1"/>
  <c r="AA208" i="1"/>
  <c r="AB208" i="1"/>
  <c r="AC208" i="1"/>
  <c r="X208" i="1"/>
  <c r="V208" i="1"/>
  <c r="U208" i="1"/>
  <c r="R208" i="1"/>
  <c r="H208" i="1"/>
  <c r="AQ207" i="1"/>
  <c r="AP207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Y207" i="1"/>
  <c r="Z207" i="1"/>
  <c r="AA207" i="1"/>
  <c r="AB207" i="1"/>
  <c r="AC207" i="1"/>
  <c r="X207" i="1"/>
  <c r="V207" i="1"/>
  <c r="U207" i="1"/>
  <c r="R207" i="1"/>
  <c r="H207" i="1"/>
  <c r="AQ206" i="1"/>
  <c r="AP206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Y206" i="1"/>
  <c r="Z206" i="1"/>
  <c r="AA206" i="1"/>
  <c r="AB206" i="1"/>
  <c r="AC206" i="1"/>
  <c r="X206" i="1"/>
  <c r="V206" i="1"/>
  <c r="U206" i="1"/>
  <c r="R206" i="1"/>
  <c r="H206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Y205" i="1"/>
  <c r="Z205" i="1"/>
  <c r="AA205" i="1"/>
  <c r="AB205" i="1"/>
  <c r="AC205" i="1"/>
  <c r="X205" i="1"/>
  <c r="V205" i="1"/>
  <c r="U205" i="1"/>
  <c r="R205" i="1"/>
  <c r="H205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Y204" i="1"/>
  <c r="Z204" i="1"/>
  <c r="AA204" i="1"/>
  <c r="AB204" i="1"/>
  <c r="AC204" i="1"/>
  <c r="X204" i="1"/>
  <c r="V204" i="1"/>
  <c r="U204" i="1"/>
  <c r="R204" i="1"/>
  <c r="H204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Y203" i="1"/>
  <c r="Z203" i="1"/>
  <c r="AA203" i="1"/>
  <c r="AB203" i="1"/>
  <c r="AC203" i="1"/>
  <c r="X203" i="1"/>
  <c r="V203" i="1"/>
  <c r="U203" i="1"/>
  <c r="R203" i="1"/>
  <c r="H203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Y202" i="1"/>
  <c r="Z202" i="1"/>
  <c r="AA202" i="1"/>
  <c r="AB202" i="1"/>
  <c r="AC202" i="1"/>
  <c r="X202" i="1"/>
  <c r="V202" i="1"/>
  <c r="U202" i="1"/>
  <c r="R202" i="1"/>
  <c r="H202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Y201" i="1"/>
  <c r="Z201" i="1"/>
  <c r="AA201" i="1"/>
  <c r="AB201" i="1"/>
  <c r="AC201" i="1"/>
  <c r="X201" i="1"/>
  <c r="V201" i="1"/>
  <c r="U201" i="1"/>
  <c r="R201" i="1"/>
  <c r="H201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Y200" i="1"/>
  <c r="Z200" i="1"/>
  <c r="AA200" i="1"/>
  <c r="AB200" i="1"/>
  <c r="AC200" i="1"/>
  <c r="X200" i="1"/>
  <c r="V200" i="1"/>
  <c r="U200" i="1"/>
  <c r="R200" i="1"/>
  <c r="H200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Y199" i="1"/>
  <c r="Z199" i="1"/>
  <c r="AA199" i="1"/>
  <c r="AB199" i="1"/>
  <c r="AC199" i="1"/>
  <c r="X199" i="1"/>
  <c r="V199" i="1"/>
  <c r="U199" i="1"/>
  <c r="R199" i="1"/>
  <c r="H199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Y198" i="1"/>
  <c r="Z198" i="1"/>
  <c r="AA198" i="1"/>
  <c r="AB198" i="1"/>
  <c r="AC198" i="1"/>
  <c r="X198" i="1"/>
  <c r="V198" i="1"/>
  <c r="U198" i="1"/>
  <c r="R198" i="1"/>
  <c r="H198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Y197" i="1"/>
  <c r="Z197" i="1"/>
  <c r="AA197" i="1"/>
  <c r="AB197" i="1"/>
  <c r="AC197" i="1"/>
  <c r="X197" i="1"/>
  <c r="V197" i="1"/>
  <c r="U197" i="1"/>
  <c r="R197" i="1"/>
  <c r="H197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Y196" i="1"/>
  <c r="Z196" i="1"/>
  <c r="AA196" i="1"/>
  <c r="AB196" i="1"/>
  <c r="AC196" i="1"/>
  <c r="X196" i="1"/>
  <c r="V196" i="1"/>
  <c r="U196" i="1"/>
  <c r="R196" i="1"/>
  <c r="H196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Y195" i="1"/>
  <c r="Z195" i="1"/>
  <c r="AA195" i="1"/>
  <c r="AB195" i="1"/>
  <c r="AC195" i="1"/>
  <c r="X195" i="1"/>
  <c r="V195" i="1"/>
  <c r="U195" i="1"/>
  <c r="R195" i="1"/>
  <c r="H195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Y194" i="1"/>
  <c r="Z194" i="1"/>
  <c r="AA194" i="1"/>
  <c r="AB194" i="1"/>
  <c r="AC194" i="1"/>
  <c r="X194" i="1"/>
  <c r="V194" i="1"/>
  <c r="U194" i="1"/>
  <c r="R194" i="1"/>
  <c r="H194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Y193" i="1"/>
  <c r="Z193" i="1"/>
  <c r="AA193" i="1"/>
  <c r="AB193" i="1"/>
  <c r="AC193" i="1"/>
  <c r="X193" i="1"/>
  <c r="V193" i="1"/>
  <c r="U193" i="1"/>
  <c r="R193" i="1"/>
  <c r="H193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Y192" i="1"/>
  <c r="Z192" i="1"/>
  <c r="AA192" i="1"/>
  <c r="AB192" i="1"/>
  <c r="AC192" i="1"/>
  <c r="X192" i="1"/>
  <c r="V192" i="1"/>
  <c r="U192" i="1"/>
  <c r="R192" i="1"/>
  <c r="H192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Y191" i="1"/>
  <c r="Z191" i="1"/>
  <c r="AA191" i="1"/>
  <c r="AB191" i="1"/>
  <c r="AC191" i="1"/>
  <c r="X191" i="1"/>
  <c r="V191" i="1"/>
  <c r="U191" i="1"/>
  <c r="R191" i="1"/>
  <c r="H191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Y190" i="1"/>
  <c r="Z190" i="1"/>
  <c r="AA190" i="1"/>
  <c r="AB190" i="1"/>
  <c r="AC190" i="1"/>
  <c r="X190" i="1"/>
  <c r="V190" i="1"/>
  <c r="U190" i="1"/>
  <c r="R190" i="1"/>
  <c r="H190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Y189" i="1"/>
  <c r="Z189" i="1"/>
  <c r="AA189" i="1"/>
  <c r="AB189" i="1"/>
  <c r="AC189" i="1"/>
  <c r="X189" i="1"/>
  <c r="V189" i="1"/>
  <c r="U189" i="1"/>
  <c r="R189" i="1"/>
  <c r="H189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Y188" i="1"/>
  <c r="Z188" i="1"/>
  <c r="AA188" i="1"/>
  <c r="AB188" i="1"/>
  <c r="AC188" i="1"/>
  <c r="X188" i="1"/>
  <c r="V188" i="1"/>
  <c r="U188" i="1"/>
  <c r="R188" i="1"/>
  <c r="H188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Y187" i="1"/>
  <c r="Z187" i="1"/>
  <c r="AA187" i="1"/>
  <c r="AB187" i="1"/>
  <c r="AC187" i="1"/>
  <c r="X187" i="1"/>
  <c r="V187" i="1"/>
  <c r="U187" i="1"/>
  <c r="R187" i="1"/>
  <c r="H187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Y186" i="1"/>
  <c r="Z186" i="1"/>
  <c r="AA186" i="1"/>
  <c r="AB186" i="1"/>
  <c r="AC186" i="1"/>
  <c r="X186" i="1"/>
  <c r="V186" i="1"/>
  <c r="U186" i="1"/>
  <c r="R186" i="1"/>
  <c r="H186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Y185" i="1"/>
  <c r="Z185" i="1"/>
  <c r="AA185" i="1"/>
  <c r="AB185" i="1"/>
  <c r="AC185" i="1"/>
  <c r="X185" i="1"/>
  <c r="V185" i="1"/>
  <c r="U185" i="1"/>
  <c r="R185" i="1"/>
  <c r="H185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Y184" i="1"/>
  <c r="Z184" i="1"/>
  <c r="AA184" i="1"/>
  <c r="AB184" i="1"/>
  <c r="AC184" i="1"/>
  <c r="X184" i="1"/>
  <c r="V184" i="1"/>
  <c r="U184" i="1"/>
  <c r="R184" i="1"/>
  <c r="H184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Y183" i="1"/>
  <c r="Z183" i="1"/>
  <c r="AA183" i="1"/>
  <c r="AB183" i="1"/>
  <c r="AC183" i="1"/>
  <c r="X183" i="1"/>
  <c r="V183" i="1"/>
  <c r="U183" i="1"/>
  <c r="R183" i="1"/>
  <c r="H183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Y182" i="1"/>
  <c r="Z182" i="1"/>
  <c r="AA182" i="1"/>
  <c r="AB182" i="1"/>
  <c r="AC182" i="1"/>
  <c r="X182" i="1"/>
  <c r="V182" i="1"/>
  <c r="U182" i="1"/>
  <c r="R182" i="1"/>
  <c r="H182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Y181" i="1"/>
  <c r="Z181" i="1"/>
  <c r="AA181" i="1"/>
  <c r="AB181" i="1"/>
  <c r="AC181" i="1"/>
  <c r="X181" i="1"/>
  <c r="V181" i="1"/>
  <c r="U181" i="1"/>
  <c r="R181" i="1"/>
  <c r="H181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Y180" i="1"/>
  <c r="Z180" i="1"/>
  <c r="AA180" i="1"/>
  <c r="AB180" i="1"/>
  <c r="AC180" i="1"/>
  <c r="X180" i="1"/>
  <c r="V180" i="1"/>
  <c r="U180" i="1"/>
  <c r="R180" i="1"/>
  <c r="H180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Y179" i="1"/>
  <c r="Z179" i="1"/>
  <c r="AA179" i="1"/>
  <c r="AB179" i="1"/>
  <c r="AC179" i="1"/>
  <c r="X179" i="1"/>
  <c r="V179" i="1"/>
  <c r="U179" i="1"/>
  <c r="R179" i="1"/>
  <c r="H179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Y178" i="1"/>
  <c r="Z178" i="1"/>
  <c r="AA178" i="1"/>
  <c r="AB178" i="1"/>
  <c r="AC178" i="1"/>
  <c r="X178" i="1"/>
  <c r="V178" i="1"/>
  <c r="U178" i="1"/>
  <c r="R178" i="1"/>
  <c r="H178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Y177" i="1"/>
  <c r="Z177" i="1"/>
  <c r="AA177" i="1"/>
  <c r="AB177" i="1"/>
  <c r="AC177" i="1"/>
  <c r="X177" i="1"/>
  <c r="V177" i="1"/>
  <c r="U177" i="1"/>
  <c r="R177" i="1"/>
  <c r="H177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Y176" i="1"/>
  <c r="Z176" i="1"/>
  <c r="AA176" i="1"/>
  <c r="AB176" i="1"/>
  <c r="AC176" i="1"/>
  <c r="X176" i="1"/>
  <c r="V176" i="1"/>
  <c r="U176" i="1"/>
  <c r="R176" i="1"/>
  <c r="H176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Y175" i="1"/>
  <c r="Z175" i="1"/>
  <c r="AA175" i="1"/>
  <c r="AB175" i="1"/>
  <c r="AC175" i="1"/>
  <c r="X175" i="1"/>
  <c r="V175" i="1"/>
  <c r="U175" i="1"/>
  <c r="R175" i="1"/>
  <c r="H175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Y174" i="1"/>
  <c r="Z174" i="1"/>
  <c r="AA174" i="1"/>
  <c r="AB174" i="1"/>
  <c r="AC174" i="1"/>
  <c r="X174" i="1"/>
  <c r="V174" i="1"/>
  <c r="U174" i="1"/>
  <c r="R174" i="1"/>
  <c r="H174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Y173" i="1"/>
  <c r="Z173" i="1"/>
  <c r="AA173" i="1"/>
  <c r="AB173" i="1"/>
  <c r="AC173" i="1"/>
  <c r="X173" i="1"/>
  <c r="V173" i="1"/>
  <c r="U173" i="1"/>
  <c r="R173" i="1"/>
  <c r="H173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Y172" i="1"/>
  <c r="Z172" i="1"/>
  <c r="AA172" i="1"/>
  <c r="AB172" i="1"/>
  <c r="AC172" i="1"/>
  <c r="X172" i="1"/>
  <c r="V172" i="1"/>
  <c r="U172" i="1"/>
  <c r="R172" i="1"/>
  <c r="H172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Y171" i="1"/>
  <c r="Z171" i="1"/>
  <c r="AA171" i="1"/>
  <c r="AB171" i="1"/>
  <c r="AC171" i="1"/>
  <c r="X171" i="1"/>
  <c r="V171" i="1"/>
  <c r="U171" i="1"/>
  <c r="R171" i="1"/>
  <c r="H171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Y170" i="1"/>
  <c r="Z170" i="1"/>
  <c r="AA170" i="1"/>
  <c r="AB170" i="1"/>
  <c r="AC170" i="1"/>
  <c r="X170" i="1"/>
  <c r="V170" i="1"/>
  <c r="U170" i="1"/>
  <c r="R170" i="1"/>
  <c r="H170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Y169" i="1"/>
  <c r="Z169" i="1"/>
  <c r="AA169" i="1"/>
  <c r="AB169" i="1"/>
  <c r="AC169" i="1"/>
  <c r="X169" i="1"/>
  <c r="V169" i="1"/>
  <c r="U169" i="1"/>
  <c r="R169" i="1"/>
  <c r="H169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Y168" i="1"/>
  <c r="Z168" i="1"/>
  <c r="AA168" i="1"/>
  <c r="AB168" i="1"/>
  <c r="AC168" i="1"/>
  <c r="X168" i="1"/>
  <c r="V168" i="1"/>
  <c r="U168" i="1"/>
  <c r="R168" i="1"/>
  <c r="H168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Y167" i="1"/>
  <c r="Z167" i="1"/>
  <c r="AA167" i="1"/>
  <c r="AB167" i="1"/>
  <c r="AC167" i="1"/>
  <c r="X167" i="1"/>
  <c r="V167" i="1"/>
  <c r="U167" i="1"/>
  <c r="R167" i="1"/>
  <c r="H167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B166" i="1"/>
  <c r="AC166" i="1"/>
  <c r="R166" i="1"/>
  <c r="H166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Y165" i="1"/>
  <c r="Z165" i="1"/>
  <c r="AA165" i="1"/>
  <c r="AB165" i="1"/>
  <c r="AC165" i="1"/>
  <c r="X165" i="1"/>
  <c r="V165" i="1"/>
  <c r="U165" i="1"/>
  <c r="R165" i="1"/>
  <c r="H165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Y164" i="1"/>
  <c r="Z164" i="1"/>
  <c r="AA164" i="1"/>
  <c r="AB164" i="1"/>
  <c r="AC164" i="1"/>
  <c r="X164" i="1"/>
  <c r="V164" i="1"/>
  <c r="U164" i="1"/>
  <c r="R164" i="1"/>
  <c r="H164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Y163" i="1"/>
  <c r="Z163" i="1"/>
  <c r="AA163" i="1"/>
  <c r="AB163" i="1"/>
  <c r="AC163" i="1"/>
  <c r="X163" i="1"/>
  <c r="V163" i="1"/>
  <c r="U163" i="1"/>
  <c r="R163" i="1"/>
  <c r="H163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Y162" i="1"/>
  <c r="Z162" i="1"/>
  <c r="AA162" i="1"/>
  <c r="AB162" i="1"/>
  <c r="AC162" i="1"/>
  <c r="X162" i="1"/>
  <c r="V162" i="1"/>
  <c r="U162" i="1"/>
  <c r="R162" i="1"/>
  <c r="H162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Y161" i="1"/>
  <c r="Z161" i="1"/>
  <c r="AA161" i="1"/>
  <c r="AB161" i="1"/>
  <c r="AC161" i="1"/>
  <c r="X161" i="1"/>
  <c r="V161" i="1"/>
  <c r="U161" i="1"/>
  <c r="R161" i="1"/>
  <c r="H161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Y160" i="1"/>
  <c r="Z160" i="1"/>
  <c r="AA160" i="1"/>
  <c r="AB160" i="1"/>
  <c r="AC160" i="1"/>
  <c r="X160" i="1"/>
  <c r="V160" i="1"/>
  <c r="U160" i="1"/>
  <c r="R160" i="1"/>
  <c r="H160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Y159" i="1"/>
  <c r="Z159" i="1"/>
  <c r="AA159" i="1"/>
  <c r="AB159" i="1"/>
  <c r="AC159" i="1"/>
  <c r="X159" i="1"/>
  <c r="V159" i="1"/>
  <c r="U159" i="1"/>
  <c r="R159" i="1"/>
  <c r="H159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Y158" i="1"/>
  <c r="Z158" i="1"/>
  <c r="AA158" i="1"/>
  <c r="AB158" i="1"/>
  <c r="AC158" i="1"/>
  <c r="X158" i="1"/>
  <c r="V158" i="1"/>
  <c r="U158" i="1"/>
  <c r="R158" i="1"/>
  <c r="H158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Y157" i="1"/>
  <c r="Z157" i="1"/>
  <c r="AA157" i="1"/>
  <c r="AB157" i="1"/>
  <c r="AC157" i="1"/>
  <c r="X157" i="1"/>
  <c r="V157" i="1"/>
  <c r="U157" i="1"/>
  <c r="R157" i="1"/>
  <c r="H157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Y156" i="1"/>
  <c r="Z156" i="1"/>
  <c r="AA156" i="1"/>
  <c r="AB156" i="1"/>
  <c r="AC156" i="1"/>
  <c r="X156" i="1"/>
  <c r="V156" i="1"/>
  <c r="U156" i="1"/>
  <c r="R156" i="1"/>
  <c r="H156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Y155" i="1"/>
  <c r="Z155" i="1"/>
  <c r="AA155" i="1"/>
  <c r="AB155" i="1"/>
  <c r="AC155" i="1"/>
  <c r="X155" i="1"/>
  <c r="V155" i="1"/>
  <c r="U155" i="1"/>
  <c r="R155" i="1"/>
  <c r="H155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Y154" i="1"/>
  <c r="Z154" i="1"/>
  <c r="AA154" i="1"/>
  <c r="AB154" i="1"/>
  <c r="AC154" i="1"/>
  <c r="X154" i="1"/>
  <c r="V154" i="1"/>
  <c r="U154" i="1"/>
  <c r="R154" i="1"/>
  <c r="H154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Y153" i="1"/>
  <c r="Z153" i="1"/>
  <c r="AA153" i="1"/>
  <c r="AB153" i="1"/>
  <c r="AC153" i="1"/>
  <c r="X153" i="1"/>
  <c r="V153" i="1"/>
  <c r="U153" i="1"/>
  <c r="R153" i="1"/>
  <c r="H153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Y152" i="1"/>
  <c r="Z152" i="1"/>
  <c r="AA152" i="1"/>
  <c r="AB152" i="1"/>
  <c r="AC152" i="1"/>
  <c r="X152" i="1"/>
  <c r="V152" i="1"/>
  <c r="U152" i="1"/>
  <c r="R152" i="1"/>
  <c r="H152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Y151" i="1"/>
  <c r="Z151" i="1"/>
  <c r="AA151" i="1"/>
  <c r="AB151" i="1"/>
  <c r="AC151" i="1"/>
  <c r="X151" i="1"/>
  <c r="V151" i="1"/>
  <c r="U151" i="1"/>
  <c r="R151" i="1"/>
  <c r="H151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Y150" i="1"/>
  <c r="Z150" i="1"/>
  <c r="AA150" i="1"/>
  <c r="AB150" i="1"/>
  <c r="AC150" i="1"/>
  <c r="X150" i="1"/>
  <c r="V150" i="1"/>
  <c r="U150" i="1"/>
  <c r="R150" i="1"/>
  <c r="H150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Y149" i="1"/>
  <c r="Z149" i="1"/>
  <c r="AA149" i="1"/>
  <c r="AB149" i="1"/>
  <c r="AC149" i="1"/>
  <c r="X149" i="1"/>
  <c r="V149" i="1"/>
  <c r="U149" i="1"/>
  <c r="R149" i="1"/>
  <c r="H149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Y148" i="1"/>
  <c r="Z148" i="1"/>
  <c r="AA148" i="1"/>
  <c r="AB148" i="1"/>
  <c r="AC148" i="1"/>
  <c r="X148" i="1"/>
  <c r="V148" i="1"/>
  <c r="U148" i="1"/>
  <c r="R148" i="1"/>
  <c r="H148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Y147" i="1"/>
  <c r="Z147" i="1"/>
  <c r="AA147" i="1"/>
  <c r="AB147" i="1"/>
  <c r="AC147" i="1"/>
  <c r="X147" i="1"/>
  <c r="V147" i="1"/>
  <c r="U147" i="1"/>
  <c r="R147" i="1"/>
  <c r="H147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Y146" i="1"/>
  <c r="Z146" i="1"/>
  <c r="AA146" i="1"/>
  <c r="AB146" i="1"/>
  <c r="AC146" i="1"/>
  <c r="X146" i="1"/>
  <c r="V146" i="1"/>
  <c r="U146" i="1"/>
  <c r="R146" i="1"/>
  <c r="H146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Y145" i="1"/>
  <c r="Z145" i="1"/>
  <c r="AA145" i="1"/>
  <c r="AB145" i="1"/>
  <c r="AC145" i="1"/>
  <c r="X145" i="1"/>
  <c r="V145" i="1"/>
  <c r="U145" i="1"/>
  <c r="R145" i="1"/>
  <c r="H145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Y144" i="1"/>
  <c r="Z144" i="1"/>
  <c r="AA144" i="1"/>
  <c r="AB144" i="1"/>
  <c r="AC144" i="1"/>
  <c r="X144" i="1"/>
  <c r="V144" i="1"/>
  <c r="U144" i="1"/>
  <c r="R144" i="1"/>
  <c r="H144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Y143" i="1"/>
  <c r="Z143" i="1"/>
  <c r="AA143" i="1"/>
  <c r="AB143" i="1"/>
  <c r="AC143" i="1"/>
  <c r="X143" i="1"/>
  <c r="V143" i="1"/>
  <c r="U143" i="1"/>
  <c r="R143" i="1"/>
  <c r="H143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Y142" i="1"/>
  <c r="Z142" i="1"/>
  <c r="AA142" i="1"/>
  <c r="AB142" i="1"/>
  <c r="AC142" i="1"/>
  <c r="X142" i="1"/>
  <c r="V142" i="1"/>
  <c r="U142" i="1"/>
  <c r="R142" i="1"/>
  <c r="H142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Y141" i="1"/>
  <c r="Z141" i="1"/>
  <c r="AA141" i="1"/>
  <c r="AB141" i="1"/>
  <c r="AC141" i="1"/>
  <c r="X141" i="1"/>
  <c r="V141" i="1"/>
  <c r="U141" i="1"/>
  <c r="R141" i="1"/>
  <c r="H141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Y140" i="1"/>
  <c r="Z140" i="1"/>
  <c r="AA140" i="1"/>
  <c r="AB140" i="1"/>
  <c r="AC140" i="1"/>
  <c r="X140" i="1"/>
  <c r="V140" i="1"/>
  <c r="U140" i="1"/>
  <c r="R140" i="1"/>
  <c r="H140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Y139" i="1"/>
  <c r="Z139" i="1"/>
  <c r="AA139" i="1"/>
  <c r="AB139" i="1"/>
  <c r="AC139" i="1"/>
  <c r="X139" i="1"/>
  <c r="V139" i="1"/>
  <c r="U139" i="1"/>
  <c r="R139" i="1"/>
  <c r="H139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Y138" i="1"/>
  <c r="Z138" i="1"/>
  <c r="AA138" i="1"/>
  <c r="AB138" i="1"/>
  <c r="AC138" i="1"/>
  <c r="X138" i="1"/>
  <c r="V138" i="1"/>
  <c r="U138" i="1"/>
  <c r="R138" i="1"/>
  <c r="H138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Y137" i="1"/>
  <c r="Z137" i="1"/>
  <c r="AA137" i="1"/>
  <c r="AB137" i="1"/>
  <c r="AC137" i="1"/>
  <c r="X137" i="1"/>
  <c r="V137" i="1"/>
  <c r="U137" i="1"/>
  <c r="R137" i="1"/>
  <c r="H137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Y136" i="1"/>
  <c r="Z136" i="1"/>
  <c r="AA136" i="1"/>
  <c r="AB136" i="1"/>
  <c r="AC136" i="1"/>
  <c r="X136" i="1"/>
  <c r="V136" i="1"/>
  <c r="U136" i="1"/>
  <c r="R136" i="1"/>
  <c r="H136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Y135" i="1"/>
  <c r="Z135" i="1"/>
  <c r="AA135" i="1"/>
  <c r="AB135" i="1"/>
  <c r="AC135" i="1"/>
  <c r="X135" i="1"/>
  <c r="V135" i="1"/>
  <c r="U135" i="1"/>
  <c r="R135" i="1"/>
  <c r="H135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Y134" i="1"/>
  <c r="Z134" i="1"/>
  <c r="AA134" i="1"/>
  <c r="AB134" i="1"/>
  <c r="AC134" i="1"/>
  <c r="X134" i="1"/>
  <c r="V134" i="1"/>
  <c r="U134" i="1"/>
  <c r="R134" i="1"/>
  <c r="H134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Y133" i="1"/>
  <c r="Z133" i="1"/>
  <c r="AA133" i="1"/>
  <c r="AB133" i="1"/>
  <c r="AC133" i="1"/>
  <c r="X133" i="1"/>
  <c r="V133" i="1"/>
  <c r="U133" i="1"/>
  <c r="R133" i="1"/>
  <c r="H133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Y132" i="1"/>
  <c r="Z132" i="1"/>
  <c r="AA132" i="1"/>
  <c r="AB132" i="1"/>
  <c r="AC132" i="1"/>
  <c r="X132" i="1"/>
  <c r="V132" i="1"/>
  <c r="U132" i="1"/>
  <c r="R132" i="1"/>
  <c r="H132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Y131" i="1"/>
  <c r="Z131" i="1"/>
  <c r="AA131" i="1"/>
  <c r="AB131" i="1"/>
  <c r="AC131" i="1"/>
  <c r="X131" i="1"/>
  <c r="V131" i="1"/>
  <c r="U131" i="1"/>
  <c r="R131" i="1"/>
  <c r="H131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Y130" i="1"/>
  <c r="Z130" i="1"/>
  <c r="AA130" i="1"/>
  <c r="AB130" i="1"/>
  <c r="AC130" i="1"/>
  <c r="X130" i="1"/>
  <c r="V130" i="1"/>
  <c r="U130" i="1"/>
  <c r="R130" i="1"/>
  <c r="H130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Y129" i="1"/>
  <c r="Z129" i="1"/>
  <c r="AA129" i="1"/>
  <c r="AB129" i="1"/>
  <c r="AC129" i="1"/>
  <c r="X129" i="1"/>
  <c r="V129" i="1"/>
  <c r="U129" i="1"/>
  <c r="R129" i="1"/>
  <c r="H129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Y128" i="1"/>
  <c r="Z128" i="1"/>
  <c r="AA128" i="1"/>
  <c r="AB128" i="1"/>
  <c r="AC128" i="1"/>
  <c r="X128" i="1"/>
  <c r="V128" i="1"/>
  <c r="U128" i="1"/>
  <c r="R128" i="1"/>
  <c r="H128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Y127" i="1"/>
  <c r="Z127" i="1"/>
  <c r="AA127" i="1"/>
  <c r="AB127" i="1"/>
  <c r="AC127" i="1"/>
  <c r="X127" i="1"/>
  <c r="V127" i="1"/>
  <c r="U127" i="1"/>
  <c r="R127" i="1"/>
  <c r="H127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Y126" i="1"/>
  <c r="Z126" i="1"/>
  <c r="AA126" i="1"/>
  <c r="AB126" i="1"/>
  <c r="AC126" i="1"/>
  <c r="X126" i="1"/>
  <c r="V126" i="1"/>
  <c r="U126" i="1"/>
  <c r="R126" i="1"/>
  <c r="H126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Y125" i="1"/>
  <c r="Z125" i="1"/>
  <c r="AA125" i="1"/>
  <c r="AB125" i="1"/>
  <c r="AC125" i="1"/>
  <c r="X125" i="1"/>
  <c r="V125" i="1"/>
  <c r="U125" i="1"/>
  <c r="R125" i="1"/>
  <c r="H125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Y124" i="1"/>
  <c r="Z124" i="1"/>
  <c r="AA124" i="1"/>
  <c r="AB124" i="1"/>
  <c r="AC124" i="1"/>
  <c r="X124" i="1"/>
  <c r="V124" i="1"/>
  <c r="U124" i="1"/>
  <c r="R124" i="1"/>
  <c r="H124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Y123" i="1"/>
  <c r="Z123" i="1"/>
  <c r="AA123" i="1"/>
  <c r="AB123" i="1"/>
  <c r="AC123" i="1"/>
  <c r="X123" i="1"/>
  <c r="V123" i="1"/>
  <c r="U123" i="1"/>
  <c r="R123" i="1"/>
  <c r="H123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Y122" i="1"/>
  <c r="Z122" i="1"/>
  <c r="AA122" i="1"/>
  <c r="AB122" i="1"/>
  <c r="AC122" i="1"/>
  <c r="X122" i="1"/>
  <c r="V122" i="1"/>
  <c r="U122" i="1"/>
  <c r="R122" i="1"/>
  <c r="H122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Y121" i="1"/>
  <c r="Z121" i="1"/>
  <c r="AA121" i="1"/>
  <c r="AB121" i="1"/>
  <c r="AC121" i="1"/>
  <c r="X121" i="1"/>
  <c r="V121" i="1"/>
  <c r="U121" i="1"/>
  <c r="R121" i="1"/>
  <c r="H121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Y120" i="1"/>
  <c r="Z120" i="1"/>
  <c r="AA120" i="1"/>
  <c r="AB120" i="1"/>
  <c r="AC120" i="1"/>
  <c r="X120" i="1"/>
  <c r="V120" i="1"/>
  <c r="U120" i="1"/>
  <c r="R120" i="1"/>
  <c r="H120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Y119" i="1"/>
  <c r="Z119" i="1"/>
  <c r="AA119" i="1"/>
  <c r="AB119" i="1"/>
  <c r="AC119" i="1"/>
  <c r="X119" i="1"/>
  <c r="V119" i="1"/>
  <c r="U119" i="1"/>
  <c r="R119" i="1"/>
  <c r="H119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Y118" i="1"/>
  <c r="Z118" i="1"/>
  <c r="AA118" i="1"/>
  <c r="AB118" i="1"/>
  <c r="AC118" i="1"/>
  <c r="X118" i="1"/>
  <c r="V118" i="1"/>
  <c r="U118" i="1"/>
  <c r="R118" i="1"/>
  <c r="H118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Y117" i="1"/>
  <c r="Z117" i="1"/>
  <c r="AA117" i="1"/>
  <c r="AB117" i="1"/>
  <c r="AC117" i="1"/>
  <c r="X117" i="1"/>
  <c r="V117" i="1"/>
  <c r="U117" i="1"/>
  <c r="R117" i="1"/>
  <c r="H117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Y116" i="1"/>
  <c r="Z116" i="1"/>
  <c r="AA116" i="1"/>
  <c r="AB116" i="1"/>
  <c r="AC116" i="1"/>
  <c r="X116" i="1"/>
  <c r="V116" i="1"/>
  <c r="U116" i="1"/>
  <c r="R116" i="1"/>
  <c r="H116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Y115" i="1"/>
  <c r="Z115" i="1"/>
  <c r="AA115" i="1"/>
  <c r="AB115" i="1"/>
  <c r="AC115" i="1"/>
  <c r="X115" i="1"/>
  <c r="V115" i="1"/>
  <c r="U115" i="1"/>
  <c r="R115" i="1"/>
  <c r="H115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Y114" i="1"/>
  <c r="Z114" i="1"/>
  <c r="AA114" i="1"/>
  <c r="AB114" i="1"/>
  <c r="AC114" i="1"/>
  <c r="X114" i="1"/>
  <c r="V114" i="1"/>
  <c r="U114" i="1"/>
  <c r="R114" i="1"/>
  <c r="H114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Y113" i="1"/>
  <c r="Z113" i="1"/>
  <c r="AA113" i="1"/>
  <c r="AB113" i="1"/>
  <c r="AC113" i="1"/>
  <c r="X113" i="1"/>
  <c r="V113" i="1"/>
  <c r="U113" i="1"/>
  <c r="R113" i="1"/>
  <c r="H113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Y112" i="1"/>
  <c r="Z112" i="1"/>
  <c r="AA112" i="1"/>
  <c r="AB112" i="1"/>
  <c r="AC112" i="1"/>
  <c r="X112" i="1"/>
  <c r="V112" i="1"/>
  <c r="U112" i="1"/>
  <c r="R112" i="1"/>
  <c r="H112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Y111" i="1"/>
  <c r="Z111" i="1"/>
  <c r="AA111" i="1"/>
  <c r="AB111" i="1"/>
  <c r="AC111" i="1"/>
  <c r="X111" i="1"/>
  <c r="V111" i="1"/>
  <c r="U111" i="1"/>
  <c r="R111" i="1"/>
  <c r="H111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Y110" i="1"/>
  <c r="Z110" i="1"/>
  <c r="AA110" i="1"/>
  <c r="AB110" i="1"/>
  <c r="AC110" i="1"/>
  <c r="X110" i="1"/>
  <c r="V110" i="1"/>
  <c r="U110" i="1"/>
  <c r="R110" i="1"/>
  <c r="H110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Y109" i="1"/>
  <c r="Z109" i="1"/>
  <c r="AA109" i="1"/>
  <c r="AB109" i="1"/>
  <c r="AC109" i="1"/>
  <c r="X109" i="1"/>
  <c r="V109" i="1"/>
  <c r="U109" i="1"/>
  <c r="R109" i="1"/>
  <c r="H109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Y108" i="1"/>
  <c r="Z108" i="1"/>
  <c r="AA108" i="1"/>
  <c r="AB108" i="1"/>
  <c r="AC108" i="1"/>
  <c r="X108" i="1"/>
  <c r="V108" i="1"/>
  <c r="U108" i="1"/>
  <c r="R108" i="1"/>
  <c r="H108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Y107" i="1"/>
  <c r="Z107" i="1"/>
  <c r="AA107" i="1"/>
  <c r="AB107" i="1"/>
  <c r="AC107" i="1"/>
  <c r="X107" i="1"/>
  <c r="V107" i="1"/>
  <c r="U107" i="1"/>
  <c r="R107" i="1"/>
  <c r="H107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Y106" i="1"/>
  <c r="Z106" i="1"/>
  <c r="AA106" i="1"/>
  <c r="AB106" i="1"/>
  <c r="AC106" i="1"/>
  <c r="X106" i="1"/>
  <c r="V106" i="1"/>
  <c r="U106" i="1"/>
  <c r="R106" i="1"/>
  <c r="H106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Y105" i="1"/>
  <c r="Z105" i="1"/>
  <c r="AA105" i="1"/>
  <c r="AB105" i="1"/>
  <c r="AC105" i="1"/>
  <c r="X105" i="1"/>
  <c r="V105" i="1"/>
  <c r="U105" i="1"/>
  <c r="R105" i="1"/>
  <c r="H105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Y104" i="1"/>
  <c r="Z104" i="1"/>
  <c r="AA104" i="1"/>
  <c r="AB104" i="1"/>
  <c r="AC104" i="1"/>
  <c r="X104" i="1"/>
  <c r="V104" i="1"/>
  <c r="U104" i="1"/>
  <c r="R104" i="1"/>
  <c r="H104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Y103" i="1"/>
  <c r="Z103" i="1"/>
  <c r="AA103" i="1"/>
  <c r="AB103" i="1"/>
  <c r="AC103" i="1"/>
  <c r="X103" i="1"/>
  <c r="V103" i="1"/>
  <c r="U103" i="1"/>
  <c r="R103" i="1"/>
  <c r="H103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Y102" i="1"/>
  <c r="Z102" i="1"/>
  <c r="AA102" i="1"/>
  <c r="AB102" i="1"/>
  <c r="AC102" i="1"/>
  <c r="X102" i="1"/>
  <c r="V102" i="1"/>
  <c r="U102" i="1"/>
  <c r="R102" i="1"/>
  <c r="H102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Y101" i="1"/>
  <c r="Z101" i="1"/>
  <c r="AA101" i="1"/>
  <c r="AB101" i="1"/>
  <c r="AC101" i="1"/>
  <c r="X101" i="1"/>
  <c r="V101" i="1"/>
  <c r="U101" i="1"/>
  <c r="R101" i="1"/>
  <c r="H101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Y100" i="1"/>
  <c r="Z100" i="1"/>
  <c r="AA100" i="1"/>
  <c r="AB100" i="1"/>
  <c r="AC100" i="1"/>
  <c r="X100" i="1"/>
  <c r="V100" i="1"/>
  <c r="U100" i="1"/>
  <c r="R100" i="1"/>
  <c r="H100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Y99" i="1"/>
  <c r="Z99" i="1"/>
  <c r="AA99" i="1"/>
  <c r="AB99" i="1"/>
  <c r="AC99" i="1"/>
  <c r="X99" i="1"/>
  <c r="V99" i="1"/>
  <c r="U99" i="1"/>
  <c r="R99" i="1"/>
  <c r="H99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Y98" i="1"/>
  <c r="Z98" i="1"/>
  <c r="AA98" i="1"/>
  <c r="AB98" i="1"/>
  <c r="AC98" i="1"/>
  <c r="X98" i="1"/>
  <c r="V98" i="1"/>
  <c r="U98" i="1"/>
  <c r="R98" i="1"/>
  <c r="H98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Y97" i="1"/>
  <c r="Z97" i="1"/>
  <c r="AA97" i="1"/>
  <c r="AB97" i="1"/>
  <c r="AC97" i="1"/>
  <c r="X97" i="1"/>
  <c r="V97" i="1"/>
  <c r="U97" i="1"/>
  <c r="R97" i="1"/>
  <c r="H97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Y96" i="1"/>
  <c r="Z96" i="1"/>
  <c r="AA96" i="1"/>
  <c r="AB96" i="1"/>
  <c r="AC96" i="1"/>
  <c r="X96" i="1"/>
  <c r="V96" i="1"/>
  <c r="U96" i="1"/>
  <c r="R96" i="1"/>
  <c r="H96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Y95" i="1"/>
  <c r="Z95" i="1"/>
  <c r="AA95" i="1"/>
  <c r="AB95" i="1"/>
  <c r="AC95" i="1"/>
  <c r="X95" i="1"/>
  <c r="V95" i="1"/>
  <c r="U95" i="1"/>
  <c r="R95" i="1"/>
  <c r="H95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Y94" i="1"/>
  <c r="Z94" i="1"/>
  <c r="AA94" i="1"/>
  <c r="AB94" i="1"/>
  <c r="AC94" i="1"/>
  <c r="X94" i="1"/>
  <c r="V94" i="1"/>
  <c r="U94" i="1"/>
  <c r="R94" i="1"/>
  <c r="H94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Y93" i="1"/>
  <c r="Z93" i="1"/>
  <c r="AA93" i="1"/>
  <c r="AB93" i="1"/>
  <c r="AC93" i="1"/>
  <c r="X93" i="1"/>
  <c r="V93" i="1"/>
  <c r="U93" i="1"/>
  <c r="R93" i="1"/>
  <c r="H93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Y92" i="1"/>
  <c r="Z92" i="1"/>
  <c r="AA92" i="1"/>
  <c r="AB92" i="1"/>
  <c r="AC92" i="1"/>
  <c r="X92" i="1"/>
  <c r="V92" i="1"/>
  <c r="U92" i="1"/>
  <c r="R92" i="1"/>
  <c r="H92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Y91" i="1"/>
  <c r="Z91" i="1"/>
  <c r="AA91" i="1"/>
  <c r="AB91" i="1"/>
  <c r="AC91" i="1"/>
  <c r="X91" i="1"/>
  <c r="V91" i="1"/>
  <c r="U91" i="1"/>
  <c r="R91" i="1"/>
  <c r="H91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Y90" i="1"/>
  <c r="Z90" i="1"/>
  <c r="AA90" i="1"/>
  <c r="AB90" i="1"/>
  <c r="AC90" i="1"/>
  <c r="X90" i="1"/>
  <c r="V90" i="1"/>
  <c r="U90" i="1"/>
  <c r="R90" i="1"/>
  <c r="H90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Y89" i="1"/>
  <c r="Z89" i="1"/>
  <c r="AA89" i="1"/>
  <c r="AB89" i="1"/>
  <c r="AC89" i="1"/>
  <c r="X89" i="1"/>
  <c r="V89" i="1"/>
  <c r="U89" i="1"/>
  <c r="R89" i="1"/>
  <c r="H89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Y88" i="1"/>
  <c r="Z88" i="1"/>
  <c r="AA88" i="1"/>
  <c r="AB88" i="1"/>
  <c r="AC88" i="1"/>
  <c r="X88" i="1"/>
  <c r="V88" i="1"/>
  <c r="U88" i="1"/>
  <c r="R88" i="1"/>
  <c r="H88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Y87" i="1"/>
  <c r="Z87" i="1"/>
  <c r="AA87" i="1"/>
  <c r="AB87" i="1"/>
  <c r="AC87" i="1"/>
  <c r="X87" i="1"/>
  <c r="V87" i="1"/>
  <c r="U87" i="1"/>
  <c r="R87" i="1"/>
  <c r="H87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Y86" i="1"/>
  <c r="Z86" i="1"/>
  <c r="AA86" i="1"/>
  <c r="AB86" i="1"/>
  <c r="AC86" i="1"/>
  <c r="X86" i="1"/>
  <c r="V86" i="1"/>
  <c r="U86" i="1"/>
  <c r="R86" i="1"/>
  <c r="H86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Y85" i="1"/>
  <c r="Z85" i="1"/>
  <c r="AA85" i="1"/>
  <c r="AB85" i="1"/>
  <c r="AC85" i="1"/>
  <c r="X85" i="1"/>
  <c r="V85" i="1"/>
  <c r="U85" i="1"/>
  <c r="R85" i="1"/>
  <c r="H85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Y84" i="1"/>
  <c r="Z84" i="1"/>
  <c r="AA84" i="1"/>
  <c r="AB84" i="1"/>
  <c r="AC84" i="1"/>
  <c r="X84" i="1"/>
  <c r="V84" i="1"/>
  <c r="U84" i="1"/>
  <c r="R84" i="1"/>
  <c r="H84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Y83" i="1"/>
  <c r="Z83" i="1"/>
  <c r="AA83" i="1"/>
  <c r="AB83" i="1"/>
  <c r="AC83" i="1"/>
  <c r="X83" i="1"/>
  <c r="V83" i="1"/>
  <c r="U83" i="1"/>
  <c r="R83" i="1"/>
  <c r="H83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Y82" i="1"/>
  <c r="Z82" i="1"/>
  <c r="AA82" i="1"/>
  <c r="AB82" i="1"/>
  <c r="AC82" i="1"/>
  <c r="X82" i="1"/>
  <c r="V82" i="1"/>
  <c r="U82" i="1"/>
  <c r="R82" i="1"/>
  <c r="H82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Y81" i="1"/>
  <c r="Z81" i="1"/>
  <c r="AA81" i="1"/>
  <c r="AB81" i="1"/>
  <c r="AC81" i="1"/>
  <c r="X81" i="1"/>
  <c r="V81" i="1"/>
  <c r="U81" i="1"/>
  <c r="R81" i="1"/>
  <c r="H81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Y80" i="1"/>
  <c r="Z80" i="1"/>
  <c r="AA80" i="1"/>
  <c r="AB80" i="1"/>
  <c r="AC80" i="1"/>
  <c r="X80" i="1"/>
  <c r="V80" i="1"/>
  <c r="U80" i="1"/>
  <c r="R80" i="1"/>
  <c r="H80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Y79" i="1"/>
  <c r="Z79" i="1"/>
  <c r="AA79" i="1"/>
  <c r="AB79" i="1"/>
  <c r="AC79" i="1"/>
  <c r="X79" i="1"/>
  <c r="V79" i="1"/>
  <c r="U79" i="1"/>
  <c r="R79" i="1"/>
  <c r="H79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Y78" i="1"/>
  <c r="Z78" i="1"/>
  <c r="AA78" i="1"/>
  <c r="AB78" i="1"/>
  <c r="AC78" i="1"/>
  <c r="X78" i="1"/>
  <c r="V78" i="1"/>
  <c r="U78" i="1"/>
  <c r="R78" i="1"/>
  <c r="H78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Y77" i="1"/>
  <c r="Z77" i="1"/>
  <c r="AA77" i="1"/>
  <c r="AB77" i="1"/>
  <c r="AC77" i="1"/>
  <c r="X77" i="1"/>
  <c r="V77" i="1"/>
  <c r="U77" i="1"/>
  <c r="R77" i="1"/>
  <c r="H77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Y76" i="1"/>
  <c r="Z76" i="1"/>
  <c r="AA76" i="1"/>
  <c r="AB76" i="1"/>
  <c r="AC76" i="1"/>
  <c r="X76" i="1"/>
  <c r="V76" i="1"/>
  <c r="U76" i="1"/>
  <c r="R76" i="1"/>
  <c r="H76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Y75" i="1"/>
  <c r="Z75" i="1"/>
  <c r="AA75" i="1"/>
  <c r="AB75" i="1"/>
  <c r="AC75" i="1"/>
  <c r="X75" i="1"/>
  <c r="V75" i="1"/>
  <c r="U75" i="1"/>
  <c r="R75" i="1"/>
  <c r="H75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Y74" i="1"/>
  <c r="Z74" i="1"/>
  <c r="AA74" i="1"/>
  <c r="AB74" i="1"/>
  <c r="AC74" i="1"/>
  <c r="X74" i="1"/>
  <c r="V74" i="1"/>
  <c r="U74" i="1"/>
  <c r="R74" i="1"/>
  <c r="H74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Y73" i="1"/>
  <c r="Z73" i="1"/>
  <c r="AA73" i="1"/>
  <c r="AB73" i="1"/>
  <c r="AC73" i="1"/>
  <c r="X73" i="1"/>
  <c r="V73" i="1"/>
  <c r="U73" i="1"/>
  <c r="R73" i="1"/>
  <c r="H73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Y72" i="1"/>
  <c r="Z72" i="1"/>
  <c r="AA72" i="1"/>
  <c r="AB72" i="1"/>
  <c r="AC72" i="1"/>
  <c r="X72" i="1"/>
  <c r="V72" i="1"/>
  <c r="U72" i="1"/>
  <c r="R72" i="1"/>
  <c r="H72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Y71" i="1"/>
  <c r="Z71" i="1"/>
  <c r="AA71" i="1"/>
  <c r="AB71" i="1"/>
  <c r="AC71" i="1"/>
  <c r="X71" i="1"/>
  <c r="V71" i="1"/>
  <c r="U71" i="1"/>
  <c r="R71" i="1"/>
  <c r="H71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Y70" i="1"/>
  <c r="Z70" i="1"/>
  <c r="AA70" i="1"/>
  <c r="AB70" i="1"/>
  <c r="AC70" i="1"/>
  <c r="X70" i="1"/>
  <c r="V70" i="1"/>
  <c r="U70" i="1"/>
  <c r="R70" i="1"/>
  <c r="H70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Y69" i="1"/>
  <c r="Z69" i="1"/>
  <c r="AA69" i="1"/>
  <c r="AB69" i="1"/>
  <c r="AC69" i="1"/>
  <c r="X69" i="1"/>
  <c r="V69" i="1"/>
  <c r="U69" i="1"/>
  <c r="R69" i="1"/>
  <c r="H69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Y68" i="1"/>
  <c r="Z68" i="1"/>
  <c r="AA68" i="1"/>
  <c r="AB68" i="1"/>
  <c r="AC68" i="1"/>
  <c r="X68" i="1"/>
  <c r="V68" i="1"/>
  <c r="U68" i="1"/>
  <c r="R68" i="1"/>
  <c r="H68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Y67" i="1"/>
  <c r="Z67" i="1"/>
  <c r="AA67" i="1"/>
  <c r="AB67" i="1"/>
  <c r="AC67" i="1"/>
  <c r="X67" i="1"/>
  <c r="V67" i="1"/>
  <c r="U67" i="1"/>
  <c r="R67" i="1"/>
  <c r="H67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Y66" i="1"/>
  <c r="Z66" i="1"/>
  <c r="AA66" i="1"/>
  <c r="AB66" i="1"/>
  <c r="AC66" i="1"/>
  <c r="X66" i="1"/>
  <c r="V66" i="1"/>
  <c r="U66" i="1"/>
  <c r="R66" i="1"/>
  <c r="H66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Y65" i="1"/>
  <c r="Z65" i="1"/>
  <c r="AA65" i="1"/>
  <c r="AB65" i="1"/>
  <c r="AC65" i="1"/>
  <c r="X65" i="1"/>
  <c r="V65" i="1"/>
  <c r="U65" i="1"/>
  <c r="R65" i="1"/>
  <c r="H65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Y64" i="1"/>
  <c r="Z64" i="1"/>
  <c r="AA64" i="1"/>
  <c r="AB64" i="1"/>
  <c r="AC64" i="1"/>
  <c r="X64" i="1"/>
  <c r="V64" i="1"/>
  <c r="U64" i="1"/>
  <c r="R64" i="1"/>
  <c r="H64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Y63" i="1"/>
  <c r="Z63" i="1"/>
  <c r="AA63" i="1"/>
  <c r="AB63" i="1"/>
  <c r="AC63" i="1"/>
  <c r="X63" i="1"/>
  <c r="V63" i="1"/>
  <c r="U63" i="1"/>
  <c r="R63" i="1"/>
  <c r="H63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Y62" i="1"/>
  <c r="Z62" i="1"/>
  <c r="AA62" i="1"/>
  <c r="AB62" i="1"/>
  <c r="AC62" i="1"/>
  <c r="X62" i="1"/>
  <c r="V62" i="1"/>
  <c r="U62" i="1"/>
  <c r="R62" i="1"/>
  <c r="H62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Y61" i="1"/>
  <c r="Z61" i="1"/>
  <c r="AA61" i="1"/>
  <c r="AB61" i="1"/>
  <c r="AC61" i="1"/>
  <c r="X61" i="1"/>
  <c r="V61" i="1"/>
  <c r="U61" i="1"/>
  <c r="R61" i="1"/>
  <c r="H61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Y60" i="1"/>
  <c r="Z60" i="1"/>
  <c r="AA60" i="1"/>
  <c r="AB60" i="1"/>
  <c r="AC60" i="1"/>
  <c r="X60" i="1"/>
  <c r="V60" i="1"/>
  <c r="U60" i="1"/>
  <c r="R60" i="1"/>
  <c r="H60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Y59" i="1"/>
  <c r="Z59" i="1"/>
  <c r="AA59" i="1"/>
  <c r="AB59" i="1"/>
  <c r="AC59" i="1"/>
  <c r="X59" i="1"/>
  <c r="V59" i="1"/>
  <c r="U59" i="1"/>
  <c r="R59" i="1"/>
  <c r="H59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Y58" i="1"/>
  <c r="Z58" i="1"/>
  <c r="AA58" i="1"/>
  <c r="AB58" i="1"/>
  <c r="AC58" i="1"/>
  <c r="X58" i="1"/>
  <c r="V58" i="1"/>
  <c r="U58" i="1"/>
  <c r="R58" i="1"/>
  <c r="H58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Y57" i="1"/>
  <c r="Z57" i="1"/>
  <c r="AA57" i="1"/>
  <c r="AB57" i="1"/>
  <c r="AC57" i="1"/>
  <c r="X57" i="1"/>
  <c r="V57" i="1"/>
  <c r="U57" i="1"/>
  <c r="R57" i="1"/>
  <c r="H57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Y56" i="1"/>
  <c r="Z56" i="1"/>
  <c r="AA56" i="1"/>
  <c r="AB56" i="1"/>
  <c r="AC56" i="1"/>
  <c r="X56" i="1"/>
  <c r="V56" i="1"/>
  <c r="U56" i="1"/>
  <c r="R56" i="1"/>
  <c r="H56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Y55" i="1"/>
  <c r="Z55" i="1"/>
  <c r="AA55" i="1"/>
  <c r="AB55" i="1"/>
  <c r="AC55" i="1"/>
  <c r="X55" i="1"/>
  <c r="V55" i="1"/>
  <c r="U55" i="1"/>
  <c r="R55" i="1"/>
  <c r="H55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Y54" i="1"/>
  <c r="Z54" i="1"/>
  <c r="AA54" i="1"/>
  <c r="AB54" i="1"/>
  <c r="AC54" i="1"/>
  <c r="X54" i="1"/>
  <c r="V54" i="1"/>
  <c r="U54" i="1"/>
  <c r="R54" i="1"/>
  <c r="H54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Y53" i="1"/>
  <c r="Z53" i="1"/>
  <c r="AA53" i="1"/>
  <c r="AB53" i="1"/>
  <c r="AC53" i="1"/>
  <c r="X53" i="1"/>
  <c r="V53" i="1"/>
  <c r="U53" i="1"/>
  <c r="R53" i="1"/>
  <c r="H53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Y52" i="1"/>
  <c r="Z52" i="1"/>
  <c r="AA52" i="1"/>
  <c r="AB52" i="1"/>
  <c r="AC52" i="1"/>
  <c r="X52" i="1"/>
  <c r="V52" i="1"/>
  <c r="U52" i="1"/>
  <c r="R52" i="1"/>
  <c r="H52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Y51" i="1"/>
  <c r="Z51" i="1"/>
  <c r="AA51" i="1"/>
  <c r="AB51" i="1"/>
  <c r="AC51" i="1"/>
  <c r="X51" i="1"/>
  <c r="V51" i="1"/>
  <c r="U51" i="1"/>
  <c r="R51" i="1"/>
  <c r="H51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Y50" i="1"/>
  <c r="Z50" i="1"/>
  <c r="AA50" i="1"/>
  <c r="AB50" i="1"/>
  <c r="AC50" i="1"/>
  <c r="X50" i="1"/>
  <c r="V50" i="1"/>
  <c r="U50" i="1"/>
  <c r="R50" i="1"/>
  <c r="H50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Y49" i="1"/>
  <c r="Z49" i="1"/>
  <c r="AA49" i="1"/>
  <c r="AB49" i="1"/>
  <c r="AC49" i="1"/>
  <c r="X49" i="1"/>
  <c r="V49" i="1"/>
  <c r="U49" i="1"/>
  <c r="R49" i="1"/>
  <c r="H49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Y48" i="1"/>
  <c r="Z48" i="1"/>
  <c r="AA48" i="1"/>
  <c r="AB48" i="1"/>
  <c r="AC48" i="1"/>
  <c r="X48" i="1"/>
  <c r="V48" i="1"/>
  <c r="U48" i="1"/>
  <c r="R48" i="1"/>
  <c r="H48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Y47" i="1"/>
  <c r="Z47" i="1"/>
  <c r="AA47" i="1"/>
  <c r="AB47" i="1"/>
  <c r="AC47" i="1"/>
  <c r="X47" i="1"/>
  <c r="V47" i="1"/>
  <c r="U47" i="1"/>
  <c r="R47" i="1"/>
  <c r="H47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Y46" i="1"/>
  <c r="Z46" i="1"/>
  <c r="AA46" i="1"/>
  <c r="AB46" i="1"/>
  <c r="AC46" i="1"/>
  <c r="X46" i="1"/>
  <c r="V46" i="1"/>
  <c r="U46" i="1"/>
  <c r="R46" i="1"/>
  <c r="H46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Y45" i="1"/>
  <c r="Z45" i="1"/>
  <c r="AA45" i="1"/>
  <c r="AB45" i="1"/>
  <c r="AC45" i="1"/>
  <c r="X45" i="1"/>
  <c r="V45" i="1"/>
  <c r="U45" i="1"/>
  <c r="R45" i="1"/>
  <c r="H45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Y44" i="1"/>
  <c r="Z44" i="1"/>
  <c r="AA44" i="1"/>
  <c r="AB44" i="1"/>
  <c r="AC44" i="1"/>
  <c r="X44" i="1"/>
  <c r="V44" i="1"/>
  <c r="U44" i="1"/>
  <c r="R44" i="1"/>
  <c r="H44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Y43" i="1"/>
  <c r="Z43" i="1"/>
  <c r="AA43" i="1"/>
  <c r="AB43" i="1"/>
  <c r="AC43" i="1"/>
  <c r="X43" i="1"/>
  <c r="V43" i="1"/>
  <c r="U43" i="1"/>
  <c r="R43" i="1"/>
  <c r="H43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Y42" i="1"/>
  <c r="Z42" i="1"/>
  <c r="AA42" i="1"/>
  <c r="AB42" i="1"/>
  <c r="AC42" i="1"/>
  <c r="X42" i="1"/>
  <c r="V42" i="1"/>
  <c r="U42" i="1"/>
  <c r="R42" i="1"/>
  <c r="H42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Y41" i="1"/>
  <c r="Z41" i="1"/>
  <c r="AA41" i="1"/>
  <c r="AB41" i="1"/>
  <c r="AC41" i="1"/>
  <c r="X41" i="1"/>
  <c r="V41" i="1"/>
  <c r="U41" i="1"/>
  <c r="R41" i="1"/>
  <c r="H41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Y40" i="1"/>
  <c r="Z40" i="1"/>
  <c r="AA40" i="1"/>
  <c r="AB40" i="1"/>
  <c r="AC40" i="1"/>
  <c r="X40" i="1"/>
  <c r="V40" i="1"/>
  <c r="U40" i="1"/>
  <c r="R40" i="1"/>
  <c r="H40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Y39" i="1"/>
  <c r="Z39" i="1"/>
  <c r="AA39" i="1"/>
  <c r="AB39" i="1"/>
  <c r="AC39" i="1"/>
  <c r="X39" i="1"/>
  <c r="V39" i="1"/>
  <c r="U39" i="1"/>
  <c r="R39" i="1"/>
  <c r="H39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Y38" i="1"/>
  <c r="Z38" i="1"/>
  <c r="AA38" i="1"/>
  <c r="AB38" i="1"/>
  <c r="AC38" i="1"/>
  <c r="X38" i="1"/>
  <c r="V38" i="1"/>
  <c r="U38" i="1"/>
  <c r="R38" i="1"/>
  <c r="H38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Y37" i="1"/>
  <c r="Z37" i="1"/>
  <c r="AA37" i="1"/>
  <c r="AB37" i="1"/>
  <c r="AC37" i="1"/>
  <c r="X37" i="1"/>
  <c r="V37" i="1"/>
  <c r="U37" i="1"/>
  <c r="R37" i="1"/>
  <c r="H37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Y36" i="1"/>
  <c r="Z36" i="1"/>
  <c r="AA36" i="1"/>
  <c r="AB36" i="1"/>
  <c r="AC36" i="1"/>
  <c r="X36" i="1"/>
  <c r="V36" i="1"/>
  <c r="U36" i="1"/>
  <c r="R36" i="1"/>
  <c r="H36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Y35" i="1"/>
  <c r="Z35" i="1"/>
  <c r="AA35" i="1"/>
  <c r="AB35" i="1"/>
  <c r="AC35" i="1"/>
  <c r="X35" i="1"/>
  <c r="V35" i="1"/>
  <c r="U35" i="1"/>
  <c r="R35" i="1"/>
  <c r="H35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Y34" i="1"/>
  <c r="Z34" i="1"/>
  <c r="AA34" i="1"/>
  <c r="AB34" i="1"/>
  <c r="AC34" i="1"/>
  <c r="X34" i="1"/>
  <c r="V34" i="1"/>
  <c r="U34" i="1"/>
  <c r="R34" i="1"/>
  <c r="H34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Y33" i="1"/>
  <c r="Z33" i="1"/>
  <c r="AA33" i="1"/>
  <c r="AB33" i="1"/>
  <c r="AC33" i="1"/>
  <c r="X33" i="1"/>
  <c r="V33" i="1"/>
  <c r="U33" i="1"/>
  <c r="R33" i="1"/>
  <c r="H33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Y32" i="1"/>
  <c r="Z32" i="1"/>
  <c r="AA32" i="1"/>
  <c r="AB32" i="1"/>
  <c r="AC32" i="1"/>
  <c r="X32" i="1"/>
  <c r="V32" i="1"/>
  <c r="U32" i="1"/>
  <c r="R32" i="1"/>
  <c r="H32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Y31" i="1"/>
  <c r="Z31" i="1"/>
  <c r="AA31" i="1"/>
  <c r="AB31" i="1"/>
  <c r="AC31" i="1"/>
  <c r="X31" i="1"/>
  <c r="V31" i="1"/>
  <c r="U31" i="1"/>
  <c r="R31" i="1"/>
  <c r="H31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Y30" i="1"/>
  <c r="Z30" i="1"/>
  <c r="AA30" i="1"/>
  <c r="AB30" i="1"/>
  <c r="AC30" i="1"/>
  <c r="X30" i="1"/>
  <c r="V30" i="1"/>
  <c r="U30" i="1"/>
  <c r="R30" i="1"/>
  <c r="H30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Y29" i="1"/>
  <c r="Z29" i="1"/>
  <c r="AA29" i="1"/>
  <c r="AB29" i="1"/>
  <c r="AC29" i="1"/>
  <c r="X29" i="1"/>
  <c r="V29" i="1"/>
  <c r="U29" i="1"/>
  <c r="R29" i="1"/>
  <c r="H29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Y28" i="1"/>
  <c r="Z28" i="1"/>
  <c r="AA28" i="1"/>
  <c r="AB28" i="1"/>
  <c r="AC28" i="1"/>
  <c r="X28" i="1"/>
  <c r="V28" i="1"/>
  <c r="U28" i="1"/>
  <c r="R28" i="1"/>
  <c r="H28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Y27" i="1"/>
  <c r="Z27" i="1"/>
  <c r="AA27" i="1"/>
  <c r="AB27" i="1"/>
  <c r="AC27" i="1"/>
  <c r="X27" i="1"/>
  <c r="V27" i="1"/>
  <c r="U27" i="1"/>
  <c r="R27" i="1"/>
  <c r="H27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Y26" i="1"/>
  <c r="Z26" i="1"/>
  <c r="AA26" i="1"/>
  <c r="AB26" i="1"/>
  <c r="AC26" i="1"/>
  <c r="X26" i="1"/>
  <c r="V26" i="1"/>
  <c r="U26" i="1"/>
  <c r="R26" i="1"/>
  <c r="H26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Y25" i="1"/>
  <c r="Z25" i="1"/>
  <c r="AA25" i="1"/>
  <c r="AB25" i="1"/>
  <c r="AC25" i="1"/>
  <c r="X25" i="1"/>
  <c r="V25" i="1"/>
  <c r="U25" i="1"/>
  <c r="R25" i="1"/>
  <c r="H25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Y24" i="1"/>
  <c r="Z24" i="1"/>
  <c r="AA24" i="1"/>
  <c r="AB24" i="1"/>
  <c r="AC24" i="1"/>
  <c r="X24" i="1"/>
  <c r="V24" i="1"/>
  <c r="U24" i="1"/>
  <c r="R24" i="1"/>
  <c r="H24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Y23" i="1"/>
  <c r="Z23" i="1"/>
  <c r="AA23" i="1"/>
  <c r="AB23" i="1"/>
  <c r="AC23" i="1"/>
  <c r="X23" i="1"/>
  <c r="V23" i="1"/>
  <c r="U23" i="1"/>
  <c r="R23" i="1"/>
  <c r="H23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Y22" i="1"/>
  <c r="Z22" i="1"/>
  <c r="AA22" i="1"/>
  <c r="AB22" i="1"/>
  <c r="AC22" i="1"/>
  <c r="X22" i="1"/>
  <c r="V22" i="1"/>
  <c r="U22" i="1"/>
  <c r="R22" i="1"/>
  <c r="H22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Y21" i="1"/>
  <c r="Z21" i="1"/>
  <c r="AA21" i="1"/>
  <c r="AB21" i="1"/>
  <c r="AC21" i="1"/>
  <c r="X21" i="1"/>
  <c r="V21" i="1"/>
  <c r="U21" i="1"/>
  <c r="R21" i="1"/>
  <c r="H21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Y20" i="1"/>
  <c r="Z20" i="1"/>
  <c r="AA20" i="1"/>
  <c r="AB20" i="1"/>
  <c r="AC20" i="1"/>
  <c r="X20" i="1"/>
  <c r="V20" i="1"/>
  <c r="U20" i="1"/>
  <c r="R20" i="1"/>
  <c r="H20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Y19" i="1"/>
  <c r="Z19" i="1"/>
  <c r="AA19" i="1"/>
  <c r="AB19" i="1"/>
  <c r="AC19" i="1"/>
  <c r="X19" i="1"/>
  <c r="V19" i="1"/>
  <c r="U19" i="1"/>
  <c r="R19" i="1"/>
  <c r="H19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Y18" i="1"/>
  <c r="Z18" i="1"/>
  <c r="AA18" i="1"/>
  <c r="AB18" i="1"/>
  <c r="AC18" i="1"/>
  <c r="X18" i="1"/>
  <c r="V18" i="1"/>
  <c r="U18" i="1"/>
  <c r="R18" i="1"/>
  <c r="H18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Y17" i="1"/>
  <c r="Z17" i="1"/>
  <c r="AA17" i="1"/>
  <c r="AB17" i="1"/>
  <c r="AC17" i="1"/>
  <c r="X17" i="1"/>
  <c r="V17" i="1"/>
  <c r="U17" i="1"/>
  <c r="R17" i="1"/>
  <c r="H17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Y16" i="1"/>
  <c r="Z16" i="1"/>
  <c r="AA16" i="1"/>
  <c r="AB16" i="1"/>
  <c r="AC16" i="1"/>
  <c r="X16" i="1"/>
  <c r="V16" i="1"/>
  <c r="U16" i="1"/>
  <c r="R16" i="1"/>
  <c r="H16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Y15" i="1"/>
  <c r="Z15" i="1"/>
  <c r="AA15" i="1"/>
  <c r="AB15" i="1"/>
  <c r="AC15" i="1"/>
  <c r="X15" i="1"/>
  <c r="V15" i="1"/>
  <c r="U15" i="1"/>
  <c r="R15" i="1"/>
  <c r="H15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Y14" i="1"/>
  <c r="Z14" i="1"/>
  <c r="AA14" i="1"/>
  <c r="AB14" i="1"/>
  <c r="AC14" i="1"/>
  <c r="X14" i="1"/>
  <c r="V14" i="1"/>
  <c r="U14" i="1"/>
  <c r="R14" i="1"/>
  <c r="H14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Y13" i="1"/>
  <c r="Z13" i="1"/>
  <c r="AA13" i="1"/>
  <c r="AB13" i="1"/>
  <c r="AC13" i="1"/>
  <c r="X13" i="1"/>
  <c r="V13" i="1"/>
  <c r="U13" i="1"/>
  <c r="R13" i="1"/>
  <c r="H13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Y12" i="1"/>
  <c r="Z12" i="1"/>
  <c r="AA12" i="1"/>
  <c r="AB12" i="1"/>
  <c r="AC12" i="1"/>
  <c r="X12" i="1"/>
  <c r="V12" i="1"/>
  <c r="U12" i="1"/>
  <c r="R12" i="1"/>
  <c r="H12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Y11" i="1"/>
  <c r="Z11" i="1"/>
  <c r="AA11" i="1"/>
  <c r="AB11" i="1"/>
  <c r="AC11" i="1"/>
  <c r="X11" i="1"/>
  <c r="V11" i="1"/>
  <c r="U11" i="1"/>
  <c r="R11" i="1"/>
  <c r="H11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Y10" i="1"/>
  <c r="Z10" i="1"/>
  <c r="AA10" i="1"/>
  <c r="AB10" i="1"/>
  <c r="AC10" i="1"/>
  <c r="X10" i="1"/>
  <c r="V10" i="1"/>
  <c r="U10" i="1"/>
  <c r="R10" i="1"/>
  <c r="H10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Y9" i="1"/>
  <c r="Z9" i="1"/>
  <c r="AA9" i="1"/>
  <c r="AB9" i="1"/>
  <c r="AC9" i="1"/>
  <c r="X9" i="1"/>
  <c r="V9" i="1"/>
  <c r="U9" i="1"/>
  <c r="R9" i="1"/>
  <c r="H9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Y8" i="1"/>
  <c r="Z8" i="1"/>
  <c r="AA8" i="1"/>
  <c r="AB8" i="1"/>
  <c r="AC8" i="1"/>
  <c r="X8" i="1"/>
  <c r="V8" i="1"/>
  <c r="U8" i="1"/>
  <c r="R8" i="1"/>
  <c r="H8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Y7" i="1"/>
  <c r="Z7" i="1"/>
  <c r="AA7" i="1"/>
  <c r="AB7" i="1"/>
  <c r="AC7" i="1"/>
  <c r="X7" i="1"/>
  <c r="V7" i="1"/>
  <c r="U7" i="1"/>
  <c r="R7" i="1"/>
  <c r="H7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Y6" i="1"/>
  <c r="Z6" i="1"/>
  <c r="AA6" i="1"/>
  <c r="AB6" i="1"/>
  <c r="AC6" i="1"/>
  <c r="X6" i="1"/>
  <c r="V6" i="1"/>
  <c r="U6" i="1"/>
  <c r="H6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Y5" i="1"/>
  <c r="Z5" i="1"/>
  <c r="AA5" i="1"/>
  <c r="AB5" i="1"/>
  <c r="AC5" i="1"/>
  <c r="X5" i="1"/>
  <c r="V5" i="1"/>
  <c r="U5" i="1"/>
  <c r="H5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Y4" i="1"/>
  <c r="Z4" i="1"/>
  <c r="AA4" i="1"/>
  <c r="AB4" i="1"/>
  <c r="AC4" i="1"/>
  <c r="X4" i="1"/>
  <c r="V4" i="1"/>
  <c r="U4" i="1"/>
  <c r="H4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Y3" i="1"/>
  <c r="Z3" i="1"/>
  <c r="AA3" i="1"/>
  <c r="AB3" i="1"/>
  <c r="AC3" i="1"/>
  <c r="X3" i="1"/>
  <c r="V3" i="1"/>
  <c r="U3" i="1"/>
  <c r="H3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Y2" i="1"/>
  <c r="Z2" i="1"/>
  <c r="AA2" i="1"/>
  <c r="AB2" i="1"/>
  <c r="AC2" i="1"/>
  <c r="X2" i="1"/>
  <c r="V2" i="1"/>
  <c r="U2" i="1"/>
  <c r="H2" i="1"/>
</calcChain>
</file>

<file path=xl/comments1.xml><?xml version="1.0" encoding="utf-8"?>
<comments xmlns="http://schemas.openxmlformats.org/spreadsheetml/2006/main">
  <authors>
    <author/>
  </authors>
  <commentList>
    <comment ref="AD1" authorId="0">
      <text>
        <r>
          <rPr>
            <sz val="11"/>
            <color theme="1"/>
            <rFont val="Arial"/>
          </rPr>
          <t>======
ID#AAAAMkxXW6c
DAVID BAILEY    (2021-06-22 14:26:27)
Based on 16cm subsamples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4iGbUNx5xfxuNFtz/30XrxMkc2Q=="/>
    </ext>
  </extLst>
</comments>
</file>

<file path=xl/comments2.xml><?xml version="1.0" encoding="utf-8"?>
<comments xmlns="http://schemas.openxmlformats.org/spreadsheetml/2006/main">
  <authors>
    <author/>
  </authors>
  <commentList>
    <comment ref="P81" authorId="0">
      <text>
        <r>
          <rPr>
            <sz val="11"/>
            <color theme="1"/>
            <rFont val="Arial"/>
          </rPr>
          <t>======
ID#AAAAM4C0ELQ
DAVID BAILEY    (2021-06-21 19:45:36)
Missing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vkXAjBcfq/EXdpdFe4o9lO7Tj0Q=="/>
    </ext>
  </extLst>
</comments>
</file>

<file path=xl/sharedStrings.xml><?xml version="1.0" encoding="utf-8"?>
<sst xmlns="http://schemas.openxmlformats.org/spreadsheetml/2006/main" count="12894" uniqueCount="1732">
  <si>
    <t>Plot #</t>
  </si>
  <si>
    <t>Cross ID</t>
  </si>
  <si>
    <t>FemaleGP</t>
  </si>
  <si>
    <t>Female Location</t>
  </si>
  <si>
    <t>MaleGP</t>
  </si>
  <si>
    <t>Male Location</t>
  </si>
  <si>
    <t>Crosses</t>
  </si>
  <si>
    <t>Cross Location</t>
  </si>
  <si>
    <t>Category</t>
  </si>
  <si>
    <t>Site</t>
  </si>
  <si>
    <t>F_Keeper</t>
  </si>
  <si>
    <t>M_Keeper</t>
  </si>
  <si>
    <t xml:space="preserve">Painting Density </t>
  </si>
  <si>
    <t>Development Ranking</t>
  </si>
  <si>
    <t>Contamination is Culture</t>
  </si>
  <si>
    <t xml:space="preserve">Line </t>
  </si>
  <si>
    <t>Position</t>
  </si>
  <si>
    <t>Block</t>
  </si>
  <si>
    <t>Harvest Date</t>
  </si>
  <si>
    <t>Sample Date</t>
  </si>
  <si>
    <t>Time</t>
  </si>
  <si>
    <t>Recorder</t>
  </si>
  <si>
    <t>Photo</t>
  </si>
  <si>
    <t>Photo Score</t>
  </si>
  <si>
    <t>Wet Weight of Plot (kg)</t>
  </si>
  <si>
    <t>Length of Plot (m)</t>
  </si>
  <si>
    <t>Wet Weight per meter (kg)</t>
  </si>
  <si>
    <t>% Dry Weight</t>
  </si>
  <si>
    <t>Dry Yield (kg/m)</t>
  </si>
  <si>
    <t>Sporphyte Density per Meter</t>
  </si>
  <si>
    <t>Blade Length (cm)</t>
  </si>
  <si>
    <t>Blade Width Max (cm)</t>
  </si>
  <si>
    <t>Blade Thickness (mm)</t>
  </si>
  <si>
    <t>Stipe Length (cm)</t>
  </si>
  <si>
    <t>Stipe Diameter (mm)</t>
  </si>
  <si>
    <t>Stipe Hollow (Y)</t>
  </si>
  <si>
    <t>Stipe Hollow (N)</t>
  </si>
  <si>
    <t>Bullations (Y)</t>
  </si>
  <si>
    <t>Bullations (N)</t>
  </si>
  <si>
    <t>Fouling (Y)</t>
  </si>
  <si>
    <t>Fouling (N)</t>
  </si>
  <si>
    <t>Sorrus Tissue (Y)</t>
  </si>
  <si>
    <t>Sorrus Tissue (N)</t>
  </si>
  <si>
    <t>S1</t>
  </si>
  <si>
    <t>SL20_UCONN_S1</t>
  </si>
  <si>
    <t>SL18-JS-19-FG5</t>
  </si>
  <si>
    <t>JS</t>
  </si>
  <si>
    <t>SL18-OI-4-MG1</t>
  </si>
  <si>
    <t>OI</t>
  </si>
  <si>
    <t>SL18-JS-19-FG5xSL18-OI-4-MG1</t>
  </si>
  <si>
    <t>Top160</t>
  </si>
  <si>
    <t>GOM</t>
  </si>
  <si>
    <t>Yes</t>
  </si>
  <si>
    <t>S2</t>
  </si>
  <si>
    <t>SL20_UCONN_S2</t>
  </si>
  <si>
    <t>SL18-SF-13-MG1</t>
  </si>
  <si>
    <t>SF</t>
  </si>
  <si>
    <t>SL18-JS-19-FG5xSL18-SF-13-MG1</t>
  </si>
  <si>
    <t/>
  </si>
  <si>
    <t>S3</t>
  </si>
  <si>
    <t>SL20_UCONN_S3</t>
  </si>
  <si>
    <t>SA18-CB-7-FG1</t>
  </si>
  <si>
    <t>CB</t>
  </si>
  <si>
    <t>SL18-LD-1-MG1</t>
  </si>
  <si>
    <t>LD</t>
  </si>
  <si>
    <t>SA18-CB-7-FG1xSL18-LD-1-MG1</t>
  </si>
  <si>
    <t>TopRep1</t>
  </si>
  <si>
    <t>S4</t>
  </si>
  <si>
    <t>SL20_UCONN_S4</t>
  </si>
  <si>
    <t>SL18-UCONN-S157-FG2</t>
  </si>
  <si>
    <t>UCONN</t>
  </si>
  <si>
    <t>SL18-OI-17-MG3</t>
  </si>
  <si>
    <t>SL18-UCONN-S157-FG2xSL18-OI-17-MG3</t>
  </si>
  <si>
    <t>S5</t>
  </si>
  <si>
    <t>SL20_UCONN_S5</t>
  </si>
  <si>
    <t>SL18-CC-6-FG2</t>
  </si>
  <si>
    <t>CC</t>
  </si>
  <si>
    <t>SL18-OI-14-MG1</t>
  </si>
  <si>
    <t>SL18-CC-6-FG2xSL18-OI-14-MG1</t>
  </si>
  <si>
    <t>Extra</t>
  </si>
  <si>
    <t>S6</t>
  </si>
  <si>
    <t>SL20_UCONN_S6</t>
  </si>
  <si>
    <t>SL18-CC-3-FG1</t>
  </si>
  <si>
    <t>SL18-OI-7-MG2</t>
  </si>
  <si>
    <t>SL18-CC-3-FG1xSL18-OI-7-MG2</t>
  </si>
  <si>
    <t>S7</t>
  </si>
  <si>
    <t>SL20_UCONN_S7</t>
  </si>
  <si>
    <t>SL20-GS-12xSL20-DW-9xSL20-LE-4xSL20-JL-6</t>
  </si>
  <si>
    <t>Industry Cross</t>
  </si>
  <si>
    <t>S8</t>
  </si>
  <si>
    <t>SL20_UCONN_S8</t>
  </si>
  <si>
    <t>SL18-OI-6-FG2</t>
  </si>
  <si>
    <t>SL18-OI-11-MG3</t>
  </si>
  <si>
    <t>SL18-OI-6-FG2xSL18-OI-11-MG3</t>
  </si>
  <si>
    <t>Paint_replace</t>
  </si>
  <si>
    <t>S9</t>
  </si>
  <si>
    <t>SL20_UCONN_S9</t>
  </si>
  <si>
    <t>SL18-JS-5-FG1</t>
  </si>
  <si>
    <t>SL18-CC-7-MG1</t>
  </si>
  <si>
    <t>SL18-JS-5-FG1xSL18-CC-7-MG1</t>
  </si>
  <si>
    <t>S10</t>
  </si>
  <si>
    <t>SL20_UCONN_S10</t>
  </si>
  <si>
    <t>SL18-UCONN-S142-FG3</t>
  </si>
  <si>
    <t>SL18-OI-15-MG1</t>
  </si>
  <si>
    <t>SL18-UCONN-S142-FG3xSL18-OI-15-MG1</t>
  </si>
  <si>
    <t>S11</t>
  </si>
  <si>
    <t>SL20_UCONN_S11</t>
  </si>
  <si>
    <t>SL-OI-6-FG-2</t>
  </si>
  <si>
    <t>SA-CB-7-MG-3</t>
  </si>
  <si>
    <t>SL-OI-6-FG-2xSA-CB-7-MG-3</t>
  </si>
  <si>
    <t>Spray</t>
  </si>
  <si>
    <t>S12</t>
  </si>
  <si>
    <t>SL20_UCONN_S12</t>
  </si>
  <si>
    <t>SL20-DW-1xSL20-DW-2xSL20-DW-3xSL20-GS-1xSL20-GS-5</t>
  </si>
  <si>
    <t>S13</t>
  </si>
  <si>
    <t>SL20_UCONN_S13</t>
  </si>
  <si>
    <t>SL18-CC-6-FG3</t>
  </si>
  <si>
    <t>SL18-OI-11-MG2</t>
  </si>
  <si>
    <t>SL18-CC-6-FG3xSL18-OI-11-MG2</t>
  </si>
  <si>
    <t>S14</t>
  </si>
  <si>
    <t>SL20_UCONN_S14</t>
  </si>
  <si>
    <t>SL18-NL-7-FG4</t>
  </si>
  <si>
    <t>NL</t>
  </si>
  <si>
    <t>SL18-OD-5-MG2</t>
  </si>
  <si>
    <t>OD</t>
  </si>
  <si>
    <t>SL18-NL-7-FG4xSL18-OD-5-MG2</t>
  </si>
  <si>
    <t>Diversity</t>
  </si>
  <si>
    <t>S15</t>
  </si>
  <si>
    <t>SL20_UCONN_S15</t>
  </si>
  <si>
    <t>SL18-OI-4-FG2</t>
  </si>
  <si>
    <t>SL18-JS-6-MG1</t>
  </si>
  <si>
    <t>SL18-OI-4-FG2xSL18-JS-6-MG1</t>
  </si>
  <si>
    <t>S16</t>
  </si>
  <si>
    <t>SL20_UCONN_S16</t>
  </si>
  <si>
    <t>SL18-UCONN-S157-FG3</t>
  </si>
  <si>
    <t>SL18-LD-2-MG2</t>
  </si>
  <si>
    <t>SL18-UCONN-S157-FG3xSL18-LD-2-MG2</t>
  </si>
  <si>
    <t>S17</t>
  </si>
  <si>
    <t>SL20_UCONN_S17</t>
  </si>
  <si>
    <t>SL19-UCONN-278</t>
  </si>
  <si>
    <t>SL19-UCONN-278xSL19-UCONN-278</t>
  </si>
  <si>
    <t>S18</t>
  </si>
  <si>
    <t>SL20_UCONN_S18</t>
  </si>
  <si>
    <t>SA18-CB-10-FG6</t>
  </si>
  <si>
    <t>SL18-NC-2-MG1</t>
  </si>
  <si>
    <t>NC</t>
  </si>
  <si>
    <t>SA18-CB-10-FG6xSL18-NC-2-MG1</t>
  </si>
  <si>
    <t>S19</t>
  </si>
  <si>
    <t>SL20_UCONN_S19</t>
  </si>
  <si>
    <t>SL18-CC-9-FG1</t>
  </si>
  <si>
    <t>SL18-OI-9-MG3</t>
  </si>
  <si>
    <t>SL18-CC-9-FG1xSL18-OI-9-MG3</t>
  </si>
  <si>
    <t>Check3</t>
  </si>
  <si>
    <t>SL-OI-15-FG</t>
  </si>
  <si>
    <t>SL-ME1-MG1</t>
  </si>
  <si>
    <t>ME1</t>
  </si>
  <si>
    <t>SL-OI-15-FGxSL-ME1-MG1</t>
  </si>
  <si>
    <t>Check16</t>
  </si>
  <si>
    <t>S20</t>
  </si>
  <si>
    <t>SL20_UCONN_S20</t>
  </si>
  <si>
    <t>SL18-UCONN-S57-FG2</t>
  </si>
  <si>
    <t>SL18-UCONN-S57-FG2xSL18-OI-11-MG3</t>
  </si>
  <si>
    <t>S21</t>
  </si>
  <si>
    <t>SL20_UCONN_S21</t>
  </si>
  <si>
    <t>SL18-CC-12-FG2</t>
  </si>
  <si>
    <t>SA18-CB-7-MG1</t>
  </si>
  <si>
    <t>SL18-CC-12-FG2xSA18-CB-7-MG1</t>
  </si>
  <si>
    <t>S22</t>
  </si>
  <si>
    <t>SL20_UCONN_S22</t>
  </si>
  <si>
    <t>SL18-OI-15-FG1</t>
  </si>
  <si>
    <t>SL18-UCONN-S143-MG3</t>
  </si>
  <si>
    <t>SL18-OI-15-FG1xSL18-UCONN-S143-MG3</t>
  </si>
  <si>
    <t>S23</t>
  </si>
  <si>
    <t>SL20_UCONN_S23</t>
  </si>
  <si>
    <t>SL19-UCONN-144</t>
  </si>
  <si>
    <t>SL19-UCONN-144xSL19-UCONN-144</t>
  </si>
  <si>
    <t>S24</t>
  </si>
  <si>
    <t>SL20_UCONN_S24</t>
  </si>
  <si>
    <t>SL18-OI-15-FG3</t>
  </si>
  <si>
    <t>SL18-OI-15-FG3xSL18-LD-2-MG2</t>
  </si>
  <si>
    <t>S25</t>
  </si>
  <si>
    <t>SL20_UCONN_S25</t>
  </si>
  <si>
    <t>SL18-OD-3-FG2</t>
  </si>
  <si>
    <t>SL18-OI-11-MG1</t>
  </si>
  <si>
    <t>SL18-OD-3-FG2xSL18-OI-11-MG1</t>
  </si>
  <si>
    <t>S26</t>
  </si>
  <si>
    <t>SL20_UCONN_S26</t>
  </si>
  <si>
    <t>SL18-CC-12-FG3</t>
  </si>
  <si>
    <t>SL18-CC-12-FG3xSL18-JS-6-MG1</t>
  </si>
  <si>
    <t>S27</t>
  </si>
  <si>
    <t>SL20_UCONN_S27</t>
  </si>
  <si>
    <t>SL19-UCONN-113</t>
  </si>
  <si>
    <t>SL19-UCONN-113xSL19-UCONN-113</t>
  </si>
  <si>
    <t>S28</t>
  </si>
  <si>
    <t>SL20_UCONN_S28</t>
  </si>
  <si>
    <t>SL18-CC-5-FG2</t>
  </si>
  <si>
    <t>SL18-NC-9-MG2</t>
  </si>
  <si>
    <t>SL18-CC-5-FG2xSL18-NC-9-MG2</t>
  </si>
  <si>
    <t>S29</t>
  </si>
  <si>
    <t>SL20_UCONN_S29</t>
  </si>
  <si>
    <t>S30</t>
  </si>
  <si>
    <t>SL20_UCONN_S30</t>
  </si>
  <si>
    <t>SL18-OD-5-FG1</t>
  </si>
  <si>
    <t>SL18-SF-13-MG13</t>
  </si>
  <si>
    <t>SL18-OD-5-FG1xSL18-SF-13-MG13</t>
  </si>
  <si>
    <t>S31</t>
  </si>
  <si>
    <t>SL20_UCONN_S31</t>
  </si>
  <si>
    <t>SL18-JS-19-FG6</t>
  </si>
  <si>
    <t>SL18-JS-19-FG6xSL18-OI-4-MG1</t>
  </si>
  <si>
    <t>S32</t>
  </si>
  <si>
    <t>SL20_UCONN_S32</t>
  </si>
  <si>
    <t>SL19-UCONN-272</t>
  </si>
  <si>
    <t>SL19-UCONN-272xSL19-UCONN-272</t>
  </si>
  <si>
    <t>S33</t>
  </si>
  <si>
    <t>SL20_UCONN_S33</t>
  </si>
  <si>
    <t>SL18-CC-11-MG6</t>
  </si>
  <si>
    <t>SL18-CC-3-FG1xSL18-CC-11-MG6</t>
  </si>
  <si>
    <t>Check2</t>
  </si>
  <si>
    <t>SL-ME1-FG1</t>
  </si>
  <si>
    <t>SL-ME2-MG2</t>
  </si>
  <si>
    <t>ME2</t>
  </si>
  <si>
    <t>SL-ME1-FG1xSL-ME2-MG2</t>
  </si>
  <si>
    <t>Check8</t>
  </si>
  <si>
    <t>S34</t>
  </si>
  <si>
    <t>SL20_UCONN_S34</t>
  </si>
  <si>
    <t>S35</t>
  </si>
  <si>
    <t>SL20_UCONN_S35</t>
  </si>
  <si>
    <t>SL18-NL-3-FG1</t>
  </si>
  <si>
    <t>SL18-NL-3-FG1xSL18-OI-14-MG1</t>
  </si>
  <si>
    <t>S36</t>
  </si>
  <si>
    <t>SL20_UCONN_S36</t>
  </si>
  <si>
    <t>SL18-NL-10-FG2</t>
  </si>
  <si>
    <t>SL18-NL-6-MG1</t>
  </si>
  <si>
    <t>SL18-NL-10-FG2xSL18-NL-6-MG1</t>
  </si>
  <si>
    <t>Within</t>
  </si>
  <si>
    <t>S37</t>
  </si>
  <si>
    <t>SL20_UCONN_S37</t>
  </si>
  <si>
    <t>SL18-OI-16-FG3</t>
  </si>
  <si>
    <t>SL18-LD-1-MG3</t>
  </si>
  <si>
    <t>SL18-OI-16-FG3xSL18-LD-1-MG3</t>
  </si>
  <si>
    <t>S38</t>
  </si>
  <si>
    <t>SL20_UCONN_S38</t>
  </si>
  <si>
    <t>SL18-JS-5-FG2</t>
  </si>
  <si>
    <t>SL18-CC-2-MG6</t>
  </si>
  <si>
    <t>SL18-JS-5-FG2xSL18-CC-2-MG6</t>
  </si>
  <si>
    <t>S39</t>
  </si>
  <si>
    <t>SL20_UCONN_S39</t>
  </si>
  <si>
    <t>SL19-UCONN-BL4S</t>
  </si>
  <si>
    <t>SL19-UCONN-BL4SxSL19-UCONN-BL4S</t>
  </si>
  <si>
    <t>S40</t>
  </si>
  <si>
    <t>SL20_UCONN_S40</t>
  </si>
  <si>
    <t>SL19-UCONN-53</t>
  </si>
  <si>
    <t>SL19-UCONN-53xSL19-UCONN-53</t>
  </si>
  <si>
    <t>S41</t>
  </si>
  <si>
    <t>SL20_UCONN_S41</t>
  </si>
  <si>
    <t>SL18-UCONN-S157-FG1</t>
  </si>
  <si>
    <t>SL18-OI-17-MG1</t>
  </si>
  <si>
    <t>SL18-UCONN-S157-FG1xSL18-OI-17-MG1</t>
  </si>
  <si>
    <t>S42</t>
  </si>
  <si>
    <t>SL20_UCONN_S42</t>
  </si>
  <si>
    <t>SL18-CC-5-FG3</t>
  </si>
  <si>
    <t>SL18-CC-5-FG3xSL18-OI-17-MG1</t>
  </si>
  <si>
    <t>S43</t>
  </si>
  <si>
    <t>SL20_UCONN_S43</t>
  </si>
  <si>
    <t>SL18-UCONN-S94-FG3</t>
  </si>
  <si>
    <t>SL18-UCONN-S94-FG3xSL18-OI-15-MG1</t>
  </si>
  <si>
    <t>S44</t>
  </si>
  <si>
    <t>SL20_UCONN_S44</t>
  </si>
  <si>
    <t>SL18-UCONN-S142-FG2</t>
  </si>
  <si>
    <t>SL18-UCONN-S142-FG2xSL18-OI-15-MG1</t>
  </si>
  <si>
    <t>S45</t>
  </si>
  <si>
    <t>SL20_UCONN_S45</t>
  </si>
  <si>
    <t>SL18-LL-9-FG1</t>
  </si>
  <si>
    <t>LL</t>
  </si>
  <si>
    <t>SL18-JS-19-MG1</t>
  </si>
  <si>
    <t>SL18-LL-9-FG1xSL18-JS-19-MG1</t>
  </si>
  <si>
    <t>S46</t>
  </si>
  <si>
    <t>SL20_UCONN_S46</t>
  </si>
  <si>
    <t>SL19-UCONN-23</t>
  </si>
  <si>
    <t>SL19-UCONN-23xSL19-UCONN-23</t>
  </si>
  <si>
    <t>S47</t>
  </si>
  <si>
    <t>SL20_UCONN_S47</t>
  </si>
  <si>
    <t>SL20-DW-1xSL20-DW-2xSL20-DW-3</t>
  </si>
  <si>
    <t>S48</t>
  </si>
  <si>
    <t>SL20_UCONN_S48</t>
  </si>
  <si>
    <t>SL18-CC-9-FG1xSL18-OI-14-MG1</t>
  </si>
  <si>
    <t>S49</t>
  </si>
  <si>
    <t>SL20_UCONN_S49</t>
  </si>
  <si>
    <t>S50</t>
  </si>
  <si>
    <t>SL20_UCONN_S50</t>
  </si>
  <si>
    <t>SL18-NL-5-FG1</t>
  </si>
  <si>
    <t>SL18-NL-5-FG1xSL18-SF-13-MG13</t>
  </si>
  <si>
    <t>S51</t>
  </si>
  <si>
    <t>SL20_UCONN_S51</t>
  </si>
  <si>
    <t>S52</t>
  </si>
  <si>
    <t>SL20_UCONN_S52</t>
  </si>
  <si>
    <t>SL18-JS-9-FG2</t>
  </si>
  <si>
    <t>SL18-JS-11-MG3</t>
  </si>
  <si>
    <t>SL18-JS-9-FG2xSL18-JS-11-MG3</t>
  </si>
  <si>
    <t>S53</t>
  </si>
  <si>
    <t>SL20_UCONN_S53</t>
  </si>
  <si>
    <t>SL18-CC-3-FG3</t>
  </si>
  <si>
    <t>SL18-CC-3-FG3xSL18-SF-13-MG1</t>
  </si>
  <si>
    <t>S54</t>
  </si>
  <si>
    <t>SL20_UCONN_S54</t>
  </si>
  <si>
    <t>SL18-OI-15-MG2</t>
  </si>
  <si>
    <t>SA18-CB-10-FG6xSL18-OI-15-MG2</t>
  </si>
  <si>
    <t>S55</t>
  </si>
  <si>
    <t>SL20_UCONN_S55</t>
  </si>
  <si>
    <t>SL18-NL-6-FG2</t>
  </si>
  <si>
    <t>SL18-NL-6-FG2xSL18-OI-14-MG1</t>
  </si>
  <si>
    <t>Check1</t>
  </si>
  <si>
    <t>SL-ME1-FG1xSL-ME1-MG1</t>
  </si>
  <si>
    <t>S56</t>
  </si>
  <si>
    <t>SL20_UCONN_S56</t>
  </si>
  <si>
    <t>SL18-OI-11-FG3</t>
  </si>
  <si>
    <t>SL18-CC-1-MG3</t>
  </si>
  <si>
    <t>SL18-OI-11-FG3xSL18-CC-1-MG3</t>
  </si>
  <si>
    <t>S57</t>
  </si>
  <si>
    <t>SL20_UCONN_S57</t>
  </si>
  <si>
    <t>SL18-NL-3-FG2</t>
  </si>
  <si>
    <t>SL18-NL-3-FG2xSL18-SF-13-MG1</t>
  </si>
  <si>
    <t>S58</t>
  </si>
  <si>
    <t>SL20_UCONN_S58</t>
  </si>
  <si>
    <t>SL18-CC-6-FG2xSL18-CC-11-MG6</t>
  </si>
  <si>
    <t>S59</t>
  </si>
  <si>
    <t>SL20_UCONN_S59</t>
  </si>
  <si>
    <t>Spray_replace</t>
  </si>
  <si>
    <t>S60</t>
  </si>
  <si>
    <t>SL20_UCONN_S60</t>
  </si>
  <si>
    <t>SL18-CC-8-FG1</t>
  </si>
  <si>
    <t>SL18-JS-9-MG3</t>
  </si>
  <si>
    <t>SL18-CC-8-FG1xSL18-JS-9-MG3</t>
  </si>
  <si>
    <t>Low10</t>
  </si>
  <si>
    <t>S61</t>
  </si>
  <si>
    <t>SL20_UCONN_S61</t>
  </si>
  <si>
    <t>SL18-NL-10-FG3</t>
  </si>
  <si>
    <t>SL18-NL-10-FG3xSL18-OI-11-MG3</t>
  </si>
  <si>
    <t>S62</t>
  </si>
  <si>
    <t>SL20_UCONN_S62</t>
  </si>
  <si>
    <t>SL18-JS-6-FG2</t>
  </si>
  <si>
    <t>SL18-NC-2-MG3</t>
  </si>
  <si>
    <t>SL18-JS-6-FG2xSL18-NC-2-MG3</t>
  </si>
  <si>
    <t>S63</t>
  </si>
  <si>
    <t>SL20_UCONN_S63</t>
  </si>
  <si>
    <t>SL18-CC-3-FG2</t>
  </si>
  <si>
    <t>SL18-OD-6-MG1</t>
  </si>
  <si>
    <t>SL18-CC-3-FG2xSL18-OD-6-MG1</t>
  </si>
  <si>
    <t>TopRep2</t>
  </si>
  <si>
    <t>S64</t>
  </si>
  <si>
    <t>SL20_UCONN_S64</t>
  </si>
  <si>
    <t>SL18-OI-18-MG3</t>
  </si>
  <si>
    <t>SL18-JS-9-FG2xSL18-OI-18-MG3</t>
  </si>
  <si>
    <t>S65</t>
  </si>
  <si>
    <t>SL20_UCONN_S65</t>
  </si>
  <si>
    <t>SL18-OD-5-FG1xSL18-NL-6-MG1</t>
  </si>
  <si>
    <t>S66</t>
  </si>
  <si>
    <t>SL20_UCONN_S66</t>
  </si>
  <si>
    <t>SL18-SF-17-FG2</t>
  </si>
  <si>
    <t>SA18-CB-1-MG13</t>
  </si>
  <si>
    <t>SL18-SF-17-FG2xSA18-CB-1-MG13</t>
  </si>
  <si>
    <t>S67</t>
  </si>
  <si>
    <t>SL20_UCONN_S67</t>
  </si>
  <si>
    <t>SL18-CC-7-MG2</t>
  </si>
  <si>
    <t>SL18-JS-5-FG1xSL18-CC-7-MG2</t>
  </si>
  <si>
    <t>S68</t>
  </si>
  <si>
    <t>SL20_UCONN_S68</t>
  </si>
  <si>
    <t>SA18-CB-4-FG6</t>
  </si>
  <si>
    <t>SA18-CB-4-FG6xSL18-NC-2-MG3</t>
  </si>
  <si>
    <t>S69</t>
  </si>
  <si>
    <t>SL20_UCONN_S69</t>
  </si>
  <si>
    <t>SL18-UCONN-S94-FG3xSL18-OI-17-MG3</t>
  </si>
  <si>
    <t>S70</t>
  </si>
  <si>
    <t>SL20_UCONN_S70</t>
  </si>
  <si>
    <t>SL18-UCONN-S2-FG3</t>
  </si>
  <si>
    <t>SL18-UCONN-S2-FG3xSL18-NC-2-MG3</t>
  </si>
  <si>
    <t>S71</t>
  </si>
  <si>
    <t>SL20_UCONN_S71</t>
  </si>
  <si>
    <t>SL18-LD-5-FG5</t>
  </si>
  <si>
    <t>SL18-LD-5-FG5xSL18-JS-19-MG1</t>
  </si>
  <si>
    <t>S72</t>
  </si>
  <si>
    <t>SL20_UCONN_S72</t>
  </si>
  <si>
    <t>SA18-CB-4-FG6xSL18-NC-2-MG1</t>
  </si>
  <si>
    <t>S73</t>
  </si>
  <si>
    <t>SL20_UCONN_S73</t>
  </si>
  <si>
    <t>SL18-NL-6-FG1</t>
  </si>
  <si>
    <t>SL18-OI-14-MG2</t>
  </si>
  <si>
    <t>SL18-NL-6-FG1xSL18-OI-14-MG2</t>
  </si>
  <si>
    <t>S74</t>
  </si>
  <si>
    <t>SL20_UCONN_S74</t>
  </si>
  <si>
    <t>SL18-UCONN-S142-FG1</t>
  </si>
  <si>
    <t>SL18-UCONN-S142-FG1xSL18-OI-17-MG3</t>
  </si>
  <si>
    <t>S75</t>
  </si>
  <si>
    <t>SL20_UCONN_S75</t>
  </si>
  <si>
    <t>SL18-OI-18-MG1</t>
  </si>
  <si>
    <t>SL18-CC-9-FG1xSL18-OI-18-MG1</t>
  </si>
  <si>
    <t>S76</t>
  </si>
  <si>
    <t>SL20_UCONN_S76</t>
  </si>
  <si>
    <t>SL18-JS-6-MG2</t>
  </si>
  <si>
    <t>SL18-OI-6-FG2xSL18-JS-6-MG2</t>
  </si>
  <si>
    <t>S77</t>
  </si>
  <si>
    <t>SL20_UCONN_S77</t>
  </si>
  <si>
    <t>SL18-SF-13-FG2</t>
  </si>
  <si>
    <t>SL18-SF-13-FG2xSL18-NC-2-MG3</t>
  </si>
  <si>
    <t>S78</t>
  </si>
  <si>
    <t>SL20_UCONN_S78</t>
  </si>
  <si>
    <t>SL18-CC-1-FG2</t>
  </si>
  <si>
    <t>SL18-CC-1-FG2xSL18-OI-11-MG2</t>
  </si>
  <si>
    <t>S79</t>
  </si>
  <si>
    <t>SL20_UCONN_S79</t>
  </si>
  <si>
    <t>S80</t>
  </si>
  <si>
    <t>SL20_UCONN_S80</t>
  </si>
  <si>
    <t>SL18-CC-3-FG2xSL18-OI-11-MG3</t>
  </si>
  <si>
    <t>S81</t>
  </si>
  <si>
    <t>SL20_UCONN_S81</t>
  </si>
  <si>
    <t>SL18-OI-6-FG2xSL18-LD-2-MG2</t>
  </si>
  <si>
    <t>S82</t>
  </si>
  <si>
    <t>SL20_UCONN_S82</t>
  </si>
  <si>
    <t>SL18-OI-6-FG2xSA18-CB-7-MG1</t>
  </si>
  <si>
    <t>S83</t>
  </si>
  <si>
    <t>SL20_UCONN_S83</t>
  </si>
  <si>
    <t>SL18-NC-5-FG2</t>
  </si>
  <si>
    <t>SL18-NC-5-FG2xSL18-NC-2-MG1</t>
  </si>
  <si>
    <t>S84</t>
  </si>
  <si>
    <t>SL20_UCONN_S84</t>
  </si>
  <si>
    <t>SL19-UCONN-107</t>
  </si>
  <si>
    <t>SL19-UCONN-107xSL19-UCONN-107</t>
  </si>
  <si>
    <t>S85</t>
  </si>
  <si>
    <t>SL20_UCONN_S85</t>
  </si>
  <si>
    <t>SL18-NC-15-FG2</t>
  </si>
  <si>
    <t>SL18-NC-15-FG2xSL18-CC-7-MG1</t>
  </si>
  <si>
    <t>Check9</t>
  </si>
  <si>
    <t>S86</t>
  </si>
  <si>
    <t>SL20_UCONN_S86</t>
  </si>
  <si>
    <t>SL18-UCONN-S143-FG3</t>
  </si>
  <si>
    <t>SL18-UCONN-S143-FG3xSL18-OI-17-MG1</t>
  </si>
  <si>
    <t>S87</t>
  </si>
  <si>
    <t>SL20_UCONN_S87</t>
  </si>
  <si>
    <t>SL19-UCONN-201</t>
  </si>
  <si>
    <t>SL19-UCONN-201xSL19-UCONN-201</t>
  </si>
  <si>
    <t>S88</t>
  </si>
  <si>
    <t>SL20_UCONN_S88</t>
  </si>
  <si>
    <t>SA18-CB-1-FG2</t>
  </si>
  <si>
    <t>SA18-CB-1-FG2xSL18-SF-13-MG1</t>
  </si>
  <si>
    <t>S89</t>
  </si>
  <si>
    <t>SL20_UCONN_S89</t>
  </si>
  <si>
    <t>S90</t>
  </si>
  <si>
    <t>SL20_UCONN_S90</t>
  </si>
  <si>
    <t>SL18-JS-16-FG1</t>
  </si>
  <si>
    <t>SL18-JS-16-FG1xSL18-CC-7-MG1</t>
  </si>
  <si>
    <t>S91</t>
  </si>
  <si>
    <t>SL20_UCONN_S91</t>
  </si>
  <si>
    <t>SL18-OI-7-MG1</t>
  </si>
  <si>
    <t>SL18-CC-3-FG1xSL18-OI-7-MG1</t>
  </si>
  <si>
    <t>S92</t>
  </si>
  <si>
    <t>SL20_UCONN_S92</t>
  </si>
  <si>
    <t>SL18-JS-9-FG3</t>
  </si>
  <si>
    <t>SL18-NL-2-MG1</t>
  </si>
  <si>
    <t>SL18-JS-9-FG3xSL18-NL-2-MG1</t>
  </si>
  <si>
    <t>S93</t>
  </si>
  <si>
    <t>SL20_UCONN_S93</t>
  </si>
  <si>
    <t>SL18-UCONN-S158-FG1</t>
  </si>
  <si>
    <t>SL18-UCONN-S158-FG1xSL18-SF-13-MG1</t>
  </si>
  <si>
    <t>S94</t>
  </si>
  <si>
    <t>SL20_UCONN_S94</t>
  </si>
  <si>
    <t>SL18-NC-10-FG1</t>
  </si>
  <si>
    <t>SL18-OI-11-MG4</t>
  </si>
  <si>
    <t>SL18-NC-10-FG1xSL18-OI-11-MG4</t>
  </si>
  <si>
    <t>S95</t>
  </si>
  <si>
    <t>SL20_UCONN_S95</t>
  </si>
  <si>
    <t>SL18-LD-5-FG5xSL18-OI-4-MG1</t>
  </si>
  <si>
    <t>S96</t>
  </si>
  <si>
    <t>SL20_UCONN_S96</t>
  </si>
  <si>
    <t>SL18-NC-15-FG2xSL18-OI-11-MG2</t>
  </si>
  <si>
    <t>Check4</t>
  </si>
  <si>
    <t>S97</t>
  </si>
  <si>
    <t>SL20_UCONN_S97</t>
  </si>
  <si>
    <t>SL18-OD-5-FG1xSL18-LD-2-MG2</t>
  </si>
  <si>
    <t>diversity</t>
  </si>
  <si>
    <t>S98</t>
  </si>
  <si>
    <t>SL20_UCONN_S98</t>
  </si>
  <si>
    <t>SL18-LD-5-FG5xSL18-SF-13-MG1</t>
  </si>
  <si>
    <t>S99</t>
  </si>
  <si>
    <t>SL20_UCONN_S99</t>
  </si>
  <si>
    <t>SL18-NC-5-FG3</t>
  </si>
  <si>
    <t>SL18-UCONN-S94-MG1</t>
  </si>
  <si>
    <t>SL18-NC-5-FG3xSL18-UCONN-S94-MG1</t>
  </si>
  <si>
    <t>S100</t>
  </si>
  <si>
    <t>SL20_UCONN_S100</t>
  </si>
  <si>
    <t>SL18-CC-1-FG2xSL18-CC-2-MG6</t>
  </si>
  <si>
    <t>S101</t>
  </si>
  <si>
    <t>SL20_UCONN_S101</t>
  </si>
  <si>
    <t>SL18-LD-9-MG1</t>
  </si>
  <si>
    <t>SL18-OI-16-FG3xSL18-LD-9-MG1</t>
  </si>
  <si>
    <t>S102</t>
  </si>
  <si>
    <t>SL20_UCONN_S102</t>
  </si>
  <si>
    <t>SL18-NC-15-FG2xSL18-CC-2-MG6</t>
  </si>
  <si>
    <t>S103</t>
  </si>
  <si>
    <t>SL20_UCONN_S103</t>
  </si>
  <si>
    <t>SL18-JS-19-FG2</t>
  </si>
  <si>
    <t>SL18-JS-19-FG2xSL18-LD-1-MG3</t>
  </si>
  <si>
    <t>S104</t>
  </si>
  <si>
    <t>SL20_UCONN_S104</t>
  </si>
  <si>
    <t>SL18-UCONN-S143-FG2</t>
  </si>
  <si>
    <t>SL18-UCONN-S143-FG2xSL18-OI-17-MG1</t>
  </si>
  <si>
    <t>S105</t>
  </si>
  <si>
    <t>SL20_UCONN_S105</t>
  </si>
  <si>
    <t>SA18-CB-2-FG3</t>
  </si>
  <si>
    <t>SA18-CB-2-FG3xSL18-JS-19-MG1</t>
  </si>
  <si>
    <t>S106</t>
  </si>
  <si>
    <t>SL20_UCONN_S106</t>
  </si>
  <si>
    <t>SL18-JS-19-FG6xSL18-LD-1-MG1</t>
  </si>
  <si>
    <t>S107</t>
  </si>
  <si>
    <t>SL20_UCONN_S107</t>
  </si>
  <si>
    <t>SL18-CC-5-FG3xSL18-NC-2-MG1</t>
  </si>
  <si>
    <t>S108</t>
  </si>
  <si>
    <t>SL20_UCONN_S108</t>
  </si>
  <si>
    <t>SL18-OD-3-FG2xSL18-LD-1-MG3</t>
  </si>
  <si>
    <t>S109</t>
  </si>
  <si>
    <t>SL20_UCONN_S109</t>
  </si>
  <si>
    <t>SL18-OI-18-MG4</t>
  </si>
  <si>
    <t>SL18-JS-5-FG1xSL18-OI-18-MG4</t>
  </si>
  <si>
    <t>S110</t>
  </si>
  <si>
    <t>SL20_UCONN_S110</t>
  </si>
  <si>
    <t>SL18-UCONN-S78-FG1</t>
  </si>
  <si>
    <t>SL18-UCONN-S78-FG1xSL18-OI-18-MG1</t>
  </si>
  <si>
    <t>S111</t>
  </si>
  <si>
    <t>SL20_UCONN_S111</t>
  </si>
  <si>
    <t>SL18-UCONN-S57-FG1</t>
  </si>
  <si>
    <t>SL18-UCONN-S57-FG1xSL18-OI-11-MG1</t>
  </si>
  <si>
    <t>S112</t>
  </si>
  <si>
    <t>SL20_UCONN_S112</t>
  </si>
  <si>
    <t>SL18-NL-2-FG1</t>
  </si>
  <si>
    <t>SL18-NL-2-FG1xSL18-OI-14-MG1</t>
  </si>
  <si>
    <t>S113</t>
  </si>
  <si>
    <t>SL20_UCONN_S113</t>
  </si>
  <si>
    <t>S114</t>
  </si>
  <si>
    <t>SL20_UCONN_S114</t>
  </si>
  <si>
    <t>SL18-CC-12-FG3xSL18-OI-15-MG2</t>
  </si>
  <si>
    <t>Check17</t>
  </si>
  <si>
    <t>S115</t>
  </si>
  <si>
    <t>SL20_UCONN_S115</t>
  </si>
  <si>
    <t>S116</t>
  </si>
  <si>
    <t>SL20_UCONN_S116</t>
  </si>
  <si>
    <t>SL20-GS-1xSL20-GS-5</t>
  </si>
  <si>
    <t>S117</t>
  </si>
  <si>
    <t>SL20_UCONN_S117</t>
  </si>
  <si>
    <t>SL18-NL-3-FG1xSL18-OI-18-MG1</t>
  </si>
  <si>
    <t>S118</t>
  </si>
  <si>
    <t>SL20_UCONN_S118</t>
  </si>
  <si>
    <t>S119</t>
  </si>
  <si>
    <t>SL20_UCONN_S119</t>
  </si>
  <si>
    <t>SL18-CC-8-FG2</t>
  </si>
  <si>
    <t>SL18-JS-5-MG3</t>
  </si>
  <si>
    <t>SL18-CC-8-FG2xSL18-JS-5-MG3</t>
  </si>
  <si>
    <t>S120</t>
  </si>
  <si>
    <t>SL20_UCONN_S120</t>
  </si>
  <si>
    <t>SL19-UCONN-158</t>
  </si>
  <si>
    <t>SL19-UCONN-158xSL19-UCONN-158</t>
  </si>
  <si>
    <t>S121</t>
  </si>
  <si>
    <t>SL20_UCONN_S121</t>
  </si>
  <si>
    <t>S122</t>
  </si>
  <si>
    <t>SL20_UCONN_S122</t>
  </si>
  <si>
    <t>SL18-OI-6-FG3</t>
  </si>
  <si>
    <t>SL18-OI-6-FG3xSL18-JS-6-MG1</t>
  </si>
  <si>
    <t>S123</t>
  </si>
  <si>
    <t>SL20_UCONN_S123</t>
  </si>
  <si>
    <t>SL18-JS-5-FG2xSL18-CC-7-MG2</t>
  </si>
  <si>
    <t>S124</t>
  </si>
  <si>
    <t>SL20_UCONN_S124</t>
  </si>
  <si>
    <t>S125</t>
  </si>
  <si>
    <t>SL20_UCONN_S125</t>
  </si>
  <si>
    <t>SL18-UCONN-S4-MG3</t>
  </si>
  <si>
    <t>SL18-OI-15-FG1xSL18-UCONN-S4-MG3</t>
  </si>
  <si>
    <t>S126</t>
  </si>
  <si>
    <t>SL20_UCONN_S126</t>
  </si>
  <si>
    <t>SL18-OI-4-MG3</t>
  </si>
  <si>
    <t>SL18-SF-17-FG2xSL18-OI-4-MG3</t>
  </si>
  <si>
    <t>S127</t>
  </si>
  <si>
    <t>SL20_UCONN_S127</t>
  </si>
  <si>
    <t>SL18-CC-6-FG1</t>
  </si>
  <si>
    <t>SL18-OD-10-MG1</t>
  </si>
  <si>
    <t>SL18-CC-6-FG1xSL18-OD-10-MG1</t>
  </si>
  <si>
    <t>S128</t>
  </si>
  <si>
    <t>SL20_UCONN_S128</t>
  </si>
  <si>
    <t>S129</t>
  </si>
  <si>
    <t>SL20_UCONN_S129</t>
  </si>
  <si>
    <t>SL18-NL-2-FG1xSL18-OI-18-MG1</t>
  </si>
  <si>
    <t>S130</t>
  </si>
  <si>
    <t>SL20_UCONN_S130</t>
  </si>
  <si>
    <t>S131</t>
  </si>
  <si>
    <t>SL20_UCONN_S131</t>
  </si>
  <si>
    <t>SL19-UCONN-119</t>
  </si>
  <si>
    <t>SL19-UCONN-119xSL19-UCONN-119</t>
  </si>
  <si>
    <t>S132</t>
  </si>
  <si>
    <t>SL20_UCONN_S132</t>
  </si>
  <si>
    <t>SL18-SF-13-FG2xSL18-JS-5-MG3</t>
  </si>
  <si>
    <t>S133</t>
  </si>
  <si>
    <t>SL20_UCONN_S133</t>
  </si>
  <si>
    <t>SL18-UCONN-S2-FG1</t>
  </si>
  <si>
    <t>SL18-UCONN-S2-FG1xSL18-NC-2-MG3</t>
  </si>
  <si>
    <t>Check10</t>
  </si>
  <si>
    <t>S134</t>
  </si>
  <si>
    <t>SL20_UCONN_S134</t>
  </si>
  <si>
    <t>S135</t>
  </si>
  <si>
    <t>SL20_UCONN_S135</t>
  </si>
  <si>
    <t>SL18-JS-19-FG3</t>
  </si>
  <si>
    <t>SL18-JS-19-FG3xSL18-OI-7-MG2</t>
  </si>
  <si>
    <t>S136</t>
  </si>
  <si>
    <t>SL20_UCONN_S136</t>
  </si>
  <si>
    <t>SL18-NC-12-FG2</t>
  </si>
  <si>
    <t>SL18-OD-6-MG2</t>
  </si>
  <si>
    <t>SL18-NC-12-FG2xSL18-OD-6-MG2</t>
  </si>
  <si>
    <t>S137</t>
  </si>
  <si>
    <t>SL20_UCONN_S137</t>
  </si>
  <si>
    <t>SA18-CB-1-FG2xSL18-OI-4-MG1</t>
  </si>
  <si>
    <t>S138</t>
  </si>
  <si>
    <t>SL20_UCONN_S138</t>
  </si>
  <si>
    <t>SL18-NL-3-FG1xSL18-OI-9-MG3</t>
  </si>
  <si>
    <t>S139</t>
  </si>
  <si>
    <t>SL20_UCONN_S139</t>
  </si>
  <si>
    <t>SL18-CC-6-FG1xSL18-OI-9-MG3</t>
  </si>
  <si>
    <t>S140</t>
  </si>
  <si>
    <t>SL20_UCONN_S140</t>
  </si>
  <si>
    <t>SL18-UCONN-S142-FG1xSL18-OI-15-MG1</t>
  </si>
  <si>
    <t>S141</t>
  </si>
  <si>
    <t>SL20_UCONN_S141</t>
  </si>
  <si>
    <t>SL18-CC-6-FG3xSL18-CC-7-MG1</t>
  </si>
  <si>
    <t>S142</t>
  </si>
  <si>
    <t>SL20_UCONN_S142</t>
  </si>
  <si>
    <t>SL18-LD-13-FG2</t>
  </si>
  <si>
    <t>SL18-OD-3-MG1</t>
  </si>
  <si>
    <t>SL18-LD-13-FG2xSL18-OD-3-MG1</t>
  </si>
  <si>
    <t>S143</t>
  </si>
  <si>
    <t>SL20_UCONN_S143</t>
  </si>
  <si>
    <t>S144</t>
  </si>
  <si>
    <t>SL20_UCONN_S144</t>
  </si>
  <si>
    <t>SL18-UCONN-S5-MG1</t>
  </si>
  <si>
    <t>SL18-SF-13-FG2xSL18-UCONN-S5-MG1</t>
  </si>
  <si>
    <t>S145</t>
  </si>
  <si>
    <t>SL20_UCONN_S145</t>
  </si>
  <si>
    <t>S146</t>
  </si>
  <si>
    <t>SL20_UCONN_S146</t>
  </si>
  <si>
    <t>S147</t>
  </si>
  <si>
    <t>SL20_UCONN_S147</t>
  </si>
  <si>
    <t>SL18-JS-9-FG2xSL18-OI-18-MG4</t>
  </si>
  <si>
    <t>S148</t>
  </si>
  <si>
    <t>SL20_UCONN_S148</t>
  </si>
  <si>
    <t>SL18-NC-15-FG1</t>
  </si>
  <si>
    <t>SL18-NC-15-FG1xSL18-OI-18-MG1</t>
  </si>
  <si>
    <t>Check11</t>
  </si>
  <si>
    <t>S149</t>
  </si>
  <si>
    <t>SL20_UCONN_S149</t>
  </si>
  <si>
    <t>S150</t>
  </si>
  <si>
    <t>SL20_UCONN_S150</t>
  </si>
  <si>
    <t>SL18-NL-5-FG3</t>
  </si>
  <si>
    <t>SL18-NL-5-FG3xSL18-OI-11-MG1</t>
  </si>
  <si>
    <t>S151</t>
  </si>
  <si>
    <t>SL20_UCONN_S151</t>
  </si>
  <si>
    <t>SL18-NC-10-FG1xSL18-CC-2-MG6</t>
  </si>
  <si>
    <t>S152</t>
  </si>
  <si>
    <t>SL20_UCONN_S152</t>
  </si>
  <si>
    <t>SL18-NL-9-FG2</t>
  </si>
  <si>
    <t>SL18-OD-10-MG3</t>
  </si>
  <si>
    <t>SL18-NL-9-FG2xSL18-OD-10-MG3</t>
  </si>
  <si>
    <t>S153</t>
  </si>
  <si>
    <t>SL20_UCONN_S153</t>
  </si>
  <si>
    <t>S154</t>
  </si>
  <si>
    <t>SL20_UCONN_S154</t>
  </si>
  <si>
    <t>S155</t>
  </si>
  <si>
    <t>SL20_UCONN_S155</t>
  </si>
  <si>
    <t>SL18-NL-10-FG3xSL18-LD-1-MG3</t>
  </si>
  <si>
    <t>S156</t>
  </si>
  <si>
    <t>SL20_UCONN_S156</t>
  </si>
  <si>
    <t>SL18-UCONN-S57-FG3</t>
  </si>
  <si>
    <t>SL18-UCONN-S57-FG3xSL18-OI-11-MG3</t>
  </si>
  <si>
    <t>S157</t>
  </si>
  <si>
    <t>SL20_UCONN_S157</t>
  </si>
  <si>
    <t>SL19-UCONN-BL3E</t>
  </si>
  <si>
    <t>SL19-UCONN-BL3ExSL19-UCONN-BL3E</t>
  </si>
  <si>
    <t>S158</t>
  </si>
  <si>
    <t>SL20_UCONN_S158</t>
  </si>
  <si>
    <t>SL18-JS-16-FG1xSL18-OI-18-MG4</t>
  </si>
  <si>
    <t>S159</t>
  </si>
  <si>
    <t>SL20_UCONN_S159</t>
  </si>
  <si>
    <t>SL18-NC-5-FG3xSL18-LD-1-MG1</t>
  </si>
  <si>
    <t>S160</t>
  </si>
  <si>
    <t>SL20_UCONN_S160</t>
  </si>
  <si>
    <t>SA18-CB-10-FG6xSL18-NC-2-MG3</t>
  </si>
  <si>
    <t>S161</t>
  </si>
  <si>
    <t>SL20_UCONN_S161</t>
  </si>
  <si>
    <t>SL19-UCONN-176</t>
  </si>
  <si>
    <t>SL19-UCONN-176xSL19-UCONN-176</t>
  </si>
  <si>
    <t>S162</t>
  </si>
  <si>
    <t>SL20_UCONN_S162</t>
  </si>
  <si>
    <t>SL18-UCONN-S157-FG1xSL18-LD-2-MG2</t>
  </si>
  <si>
    <t>S163</t>
  </si>
  <si>
    <t>SL20_UCONN_S163</t>
  </si>
  <si>
    <t>SL18-JS-5-MG2</t>
  </si>
  <si>
    <t>SL18-CC-5-FG3xSL18-JS-5-MG2</t>
  </si>
  <si>
    <t>S164</t>
  </si>
  <si>
    <t>SL20_UCONN_S164</t>
  </si>
  <si>
    <t>SL18-UCONN-S157-FG2xSL18-LD-2-MG2</t>
  </si>
  <si>
    <t>S165</t>
  </si>
  <si>
    <t>SL20_UCONN_S165</t>
  </si>
  <si>
    <t>SL18-SF-13-FG2xSL18-NC-2-MG1</t>
  </si>
  <si>
    <t>S166</t>
  </si>
  <si>
    <t>SL20_UCONN_S166</t>
  </si>
  <si>
    <t>SL18-UCONN-S2-FG3xSL18-OI-17-MG1</t>
  </si>
  <si>
    <t>S167</t>
  </si>
  <si>
    <t>SL20_UCONN_S167</t>
  </si>
  <si>
    <t>SL18-JS-16-FG1xSL18-CC-7-MG2</t>
  </si>
  <si>
    <t>S168</t>
  </si>
  <si>
    <t>SL20_UCONN_S168</t>
  </si>
  <si>
    <t>S169</t>
  </si>
  <si>
    <t>SL20_UCONN_S169</t>
  </si>
  <si>
    <t>SL18-CC-1-FG1</t>
  </si>
  <si>
    <t>SL18-OI-16-MG3</t>
  </si>
  <si>
    <t>SL18-CC-1-FG1xSL18-OI-16-MG3</t>
  </si>
  <si>
    <t>S170</t>
  </si>
  <si>
    <t>SL20_UCONN_S170</t>
  </si>
  <si>
    <t>SL18-CC-6-MG2</t>
  </si>
  <si>
    <t>SL18-NL-2-FG1xSL18-CC-6-MG2</t>
  </si>
  <si>
    <t>Check12</t>
  </si>
  <si>
    <t>S171</t>
  </si>
  <si>
    <t>SL20_UCONN_S171</t>
  </si>
  <si>
    <t>SL18-NC-10-FG1xSL18-OI-11-MG2</t>
  </si>
  <si>
    <t>S172</t>
  </si>
  <si>
    <t>SL20_UCONN_S172</t>
  </si>
  <si>
    <t>SL19-UCONN-227</t>
  </si>
  <si>
    <t>SL19-UCONN-227xSL19-UCONN-227</t>
  </si>
  <si>
    <t>S173</t>
  </si>
  <si>
    <t>SL20_UCONN_S173</t>
  </si>
  <si>
    <t>SA18-CB-1-FG2xSL18-LD-1-MG1</t>
  </si>
  <si>
    <t>S174</t>
  </si>
  <si>
    <t>SL20_UCONN_S174</t>
  </si>
  <si>
    <t>S175</t>
  </si>
  <si>
    <t>SL20_UCONN_S175</t>
  </si>
  <si>
    <t>SL18-JS-16-FG3</t>
  </si>
  <si>
    <t>SL18-JS-16-FG3xSL18-JS-9-MG3</t>
  </si>
  <si>
    <t>Check18</t>
  </si>
  <si>
    <t>S176</t>
  </si>
  <si>
    <t>SL20_UCONN_S176</t>
  </si>
  <si>
    <t>SL18-NC-12-FG1</t>
  </si>
  <si>
    <t>SL18-NL-9-MG2</t>
  </si>
  <si>
    <t>SL18-NC-12-FG1xSL18-NL-9-MG2</t>
  </si>
  <si>
    <t>S177</t>
  </si>
  <si>
    <t>SL20_UCONN_S177</t>
  </si>
  <si>
    <t>SL19-UCONN-58</t>
  </si>
  <si>
    <t>SL19-UCONN-58xSL19-UCONN-58</t>
  </si>
  <si>
    <t>S178</t>
  </si>
  <si>
    <t>SL20_UCONN_S178</t>
  </si>
  <si>
    <t>S179</t>
  </si>
  <si>
    <t>SL20_UCONN_S179</t>
  </si>
  <si>
    <t>SL18-NC-15-FG1xSL18-OI-11-MG2</t>
  </si>
  <si>
    <t>S180</t>
  </si>
  <si>
    <t>SL20_UCONN_S180</t>
  </si>
  <si>
    <t>S181</t>
  </si>
  <si>
    <t>SL20_UCONN_S181</t>
  </si>
  <si>
    <t>SL19-UCONN-220</t>
  </si>
  <si>
    <t>SL19-UCONN-220xSL19-UCONN-220</t>
  </si>
  <si>
    <t>S182</t>
  </si>
  <si>
    <t>SL20_UCONN_S182</t>
  </si>
  <si>
    <t>SA18-CB-10-FG6xSL18-JS-6-MG1</t>
  </si>
  <si>
    <t>S183</t>
  </si>
  <si>
    <t>SL20_UCONN_S183</t>
  </si>
  <si>
    <t>SA18-CB-4-FG6xSL18-OI-15-MG2</t>
  </si>
  <si>
    <t>S184</t>
  </si>
  <si>
    <t>SL20_UCONN_S184</t>
  </si>
  <si>
    <t>SL18-JS-5-FG2xSL18-OI-11-MG2</t>
  </si>
  <si>
    <t>S185</t>
  </si>
  <si>
    <t>SL20_UCONN_S185</t>
  </si>
  <si>
    <t>SL18-UCONN-S143-MG2</t>
  </si>
  <si>
    <t>SL18-OI-15-FG1xSL18-UCONN-S143-MG2</t>
  </si>
  <si>
    <t>S186</t>
  </si>
  <si>
    <t>SL20_UCONN_S186</t>
  </si>
  <si>
    <t>SL19-UCONN-141</t>
  </si>
  <si>
    <t>SL19-UCONN-141xSL19-UCONN-141</t>
  </si>
  <si>
    <t>S187</t>
  </si>
  <si>
    <t>SL20_UCONN_S187</t>
  </si>
  <si>
    <t>SL18-NC-15-FG2xSL18-CC-7-MG2</t>
  </si>
  <si>
    <t>S188</t>
  </si>
  <si>
    <t>SL20_UCONN_S188</t>
  </si>
  <si>
    <t>S189</t>
  </si>
  <si>
    <t>SL20_UCONN_S189</t>
  </si>
  <si>
    <t>SL18-CC-3-FG2xSL18-JS-6-MG1</t>
  </si>
  <si>
    <t>S190</t>
  </si>
  <si>
    <t>SL20_UCONN_S190</t>
  </si>
  <si>
    <t>S191</t>
  </si>
  <si>
    <t>SL20_UCONN_S191</t>
  </si>
  <si>
    <t>S192</t>
  </si>
  <si>
    <t>SL20_UCONN_S192</t>
  </si>
  <si>
    <t>SL18-CC-1-FG3</t>
  </si>
  <si>
    <t>SL18-CC-1-FG3xSL18-OI-14-MG1</t>
  </si>
  <si>
    <t>S193</t>
  </si>
  <si>
    <t>SL20_UCONN_S193</t>
  </si>
  <si>
    <t>SL18-UCONN-S158-FG1xSL18-LD-1-MG1</t>
  </si>
  <si>
    <t>S194</t>
  </si>
  <si>
    <t>SL20_UCONN_S194</t>
  </si>
  <si>
    <t>SA18-CB-3-MG3</t>
  </si>
  <si>
    <t>SL18-OI-6-FG3xSA18-CB-3-MG3</t>
  </si>
  <si>
    <t>S195</t>
  </si>
  <si>
    <t>SL20_UCONN_S195</t>
  </si>
  <si>
    <t>S196</t>
  </si>
  <si>
    <t>SL20_UCONN_S196</t>
  </si>
  <si>
    <t>S197</t>
  </si>
  <si>
    <t>SL20_UCONN_S197</t>
  </si>
  <si>
    <t>SL19-UCONN-56</t>
  </si>
  <si>
    <t>SL19-UCONN-56xSL19-UCONN-56</t>
  </si>
  <si>
    <t>S198</t>
  </si>
  <si>
    <t>SL20_UCONN_S198</t>
  </si>
  <si>
    <t>SL18-SF-13-FG2xSA18-CB-3-MG3</t>
  </si>
  <si>
    <t>S199</t>
  </si>
  <si>
    <t>SL20_UCONN_S199</t>
  </si>
  <si>
    <t>SL18-UCONN-S157-MG1</t>
  </si>
  <si>
    <t>SL18-CC-3-FG3xSL18-UCONN-S157-MG1</t>
  </si>
  <si>
    <t>Check19</t>
  </si>
  <si>
    <t>S200</t>
  </si>
  <si>
    <t>SL20_UCONN_S200</t>
  </si>
  <si>
    <t>S201</t>
  </si>
  <si>
    <t>SL20_UCONN_S201</t>
  </si>
  <si>
    <t>SL19-UCONN-213</t>
  </si>
  <si>
    <t>SL19-UCONN-213xSL19-UCONN-213</t>
  </si>
  <si>
    <t>S202</t>
  </si>
  <si>
    <t>SL20_UCONN_S202</t>
  </si>
  <si>
    <t>SA18-CB-5-FG3</t>
  </si>
  <si>
    <t>SL18-NL-3-MG1</t>
  </si>
  <si>
    <t>SA18-CB-5-FG3xSL18-NL-3-MG1</t>
  </si>
  <si>
    <t>S203</t>
  </si>
  <si>
    <t>SL20_UCONN_S203</t>
  </si>
  <si>
    <t>SL18-SF-17-FG2xSL18-JS-6-MG1</t>
  </si>
  <si>
    <t>S204</t>
  </si>
  <si>
    <t>SL20_UCONN_S204</t>
  </si>
  <si>
    <t>SL18-CC-3-FG3xSL18-OI-15-MG1</t>
  </si>
  <si>
    <t>S205</t>
  </si>
  <si>
    <t>SL20_UCONN_S205</t>
  </si>
  <si>
    <t>SL18-NL-10-FG2xSL18-OI-11-MG1</t>
  </si>
  <si>
    <t>S206</t>
  </si>
  <si>
    <t>SL20_UCONN_S206</t>
  </si>
  <si>
    <t>SL18-CC-5-FG1</t>
  </si>
  <si>
    <t>SL18-CC-5-FG1xSL18-NC-2-MG3</t>
  </si>
  <si>
    <t>S207</t>
  </si>
  <si>
    <t>SL20_UCONN_S207</t>
  </si>
  <si>
    <t>SA8-CB-1-FG2</t>
  </si>
  <si>
    <t>SA18-CB-1-FG2xSL18-JS-19-MG1</t>
  </si>
  <si>
    <t>S208</t>
  </si>
  <si>
    <t>SL20_UCONN_S208</t>
  </si>
  <si>
    <t>S209</t>
  </si>
  <si>
    <t>SL20_UCONN_S209</t>
  </si>
  <si>
    <t>SL18-NL-6-FG2xSL18-OI-18-MG1</t>
  </si>
  <si>
    <t>S210</t>
  </si>
  <si>
    <t>SL20_UCONN_S210</t>
  </si>
  <si>
    <t>SL18-OI-6-FG2xSL18-JS-6-MG1</t>
  </si>
  <si>
    <t>S211</t>
  </si>
  <si>
    <t>SL20_UCONN_S211</t>
  </si>
  <si>
    <t>S212</t>
  </si>
  <si>
    <t>SL20_UCONN_S212</t>
  </si>
  <si>
    <t>S213</t>
  </si>
  <si>
    <t>SL20_UCONN_S213</t>
  </si>
  <si>
    <t>SL18-CC-5-FG1xSL18-OI-15-MG2</t>
  </si>
  <si>
    <t>S214</t>
  </si>
  <si>
    <t>SL20_UCONN_S214</t>
  </si>
  <si>
    <t>SA18-CB-10-MG1</t>
  </si>
  <si>
    <t>SL18-CC-5-FG2xSA18-CB-10-MG1</t>
  </si>
  <si>
    <t>S215</t>
  </si>
  <si>
    <t>SL20_UCONN_S215</t>
  </si>
  <si>
    <t>SL18-UCONN-S157-FG3xSL18-OI-17-MG3</t>
  </si>
  <si>
    <t>S216</t>
  </si>
  <si>
    <t>SL20_UCONN_S216</t>
  </si>
  <si>
    <t>SL18-JS-16-FG1xSL18-CC-2-MG6</t>
  </si>
  <si>
    <t>S217</t>
  </si>
  <si>
    <t>SL20_UCONN_S217</t>
  </si>
  <si>
    <t>S218</t>
  </si>
  <si>
    <t>SL20_UCONN_S218</t>
  </si>
  <si>
    <t>SL18-UCONN-S143-FG3xSL18-LD-2-MG2</t>
  </si>
  <si>
    <t>S219</t>
  </si>
  <si>
    <t>SL20_UCONN_S219</t>
  </si>
  <si>
    <t>SL18-NC-15-FG2xSL18-OI-18-MG1</t>
  </si>
  <si>
    <t>S220</t>
  </si>
  <si>
    <t>SL20_UCONN_S220</t>
  </si>
  <si>
    <t>S221</t>
  </si>
  <si>
    <t>SL20_UCONN_S221</t>
  </si>
  <si>
    <t>S222</t>
  </si>
  <si>
    <t>SL20_UCONN_S222</t>
  </si>
  <si>
    <t>Check5</t>
  </si>
  <si>
    <t>S223</t>
  </si>
  <si>
    <t>SL20_UCONN_S223</t>
  </si>
  <si>
    <t>SL18-NL-5-MG1</t>
  </si>
  <si>
    <t>SA18-CB-5-FG3xSL18-NL-5-MG1</t>
  </si>
  <si>
    <t>S224</t>
  </si>
  <si>
    <t>SL20_UCONN_S224</t>
  </si>
  <si>
    <t>S225</t>
  </si>
  <si>
    <t>SL20_UCONN_S225</t>
  </si>
  <si>
    <t>S226</t>
  </si>
  <si>
    <t>SL20_UCONN_S226</t>
  </si>
  <si>
    <t>S227</t>
  </si>
  <si>
    <t>SL20_UCONN_S227</t>
  </si>
  <si>
    <t>SL18-UCONN-S94-FG2</t>
  </si>
  <si>
    <t>SL18-UCONN-S94-FG2xSL18-OI-17-MG3</t>
  </si>
  <si>
    <t>S228</t>
  </si>
  <si>
    <t>SL20_UCONN_S228</t>
  </si>
  <si>
    <t>SL18-NL-6-FG2xSL18-OI-9-MG3</t>
  </si>
  <si>
    <t>S229</t>
  </si>
  <si>
    <t>SL20_UCONN_S229</t>
  </si>
  <si>
    <t>SL18-CB-2-FG-3</t>
  </si>
  <si>
    <t>SL18-CB-2-FG-3xSL18-NL-9-MG2</t>
  </si>
  <si>
    <t>S230</t>
  </si>
  <si>
    <t>SL20_UCONN_S230</t>
  </si>
  <si>
    <t>SL18-JS-9-FG2xSL18-CC-7-MG2</t>
  </si>
  <si>
    <t>S231</t>
  </si>
  <si>
    <t>SL20_UCONN_S231</t>
  </si>
  <si>
    <t>SL18-NL-9-MG3</t>
  </si>
  <si>
    <t>SL18-OD-5-FG1xSL18-NL-9-MG3</t>
  </si>
  <si>
    <t>Check20</t>
  </si>
  <si>
    <t>S232</t>
  </si>
  <si>
    <t>SL20_UCONN_S232</t>
  </si>
  <si>
    <t>SL18-JS-9-FG3xSL18-JS-5-MG2</t>
  </si>
  <si>
    <t>S233</t>
  </si>
  <si>
    <t>SL20_UCONN_S233</t>
  </si>
  <si>
    <t>SL18-NL-2-FG1xSL18-OI-9-MG3</t>
  </si>
  <si>
    <t>S234</t>
  </si>
  <si>
    <t>SL20_UCONN_S234</t>
  </si>
  <si>
    <t>S235</t>
  </si>
  <si>
    <t>SL20_UCONN_S235</t>
  </si>
  <si>
    <t>S236</t>
  </si>
  <si>
    <t>SL20_UCONN_S236</t>
  </si>
  <si>
    <t>SL18-JS-19-FG6xSL18-SF-13-MG1</t>
  </si>
  <si>
    <t>S237</t>
  </si>
  <si>
    <t>SL20_UCONN_S237</t>
  </si>
  <si>
    <t>SL18-CC-1-FG3xSL18-OI-9-MG3</t>
  </si>
  <si>
    <t>S238</t>
  </si>
  <si>
    <t>SL20_UCONN_S238</t>
  </si>
  <si>
    <t>S239</t>
  </si>
  <si>
    <t>SL20_UCONN_S239</t>
  </si>
  <si>
    <t>SL18-OI-4-MG2</t>
  </si>
  <si>
    <t>SL18-UCONN-S142-FG2xSL18-OI-4-MG2</t>
  </si>
  <si>
    <t>S240</t>
  </si>
  <si>
    <t>SL20_UCONN_S240</t>
  </si>
  <si>
    <t>SL18-CC-6-FG3xSL18-OI-18-MG1</t>
  </si>
  <si>
    <t>S241</t>
  </si>
  <si>
    <t>SL20_UCONN_S241</t>
  </si>
  <si>
    <t>S242</t>
  </si>
  <si>
    <t>SL20_UCONN_S242</t>
  </si>
  <si>
    <t>S243</t>
  </si>
  <si>
    <t>SL20_UCONN_S243</t>
  </si>
  <si>
    <t>SL18-JS-19-FG2xSL18-OI-7-MG1</t>
  </si>
  <si>
    <t>S244</t>
  </si>
  <si>
    <t>SL20_UCONN_S244</t>
  </si>
  <si>
    <t>SL18-JS-19-FG2xSL18-OI-7-MG2</t>
  </si>
  <si>
    <t>S245</t>
  </si>
  <si>
    <t>SL20_UCONN_S245</t>
  </si>
  <si>
    <t>S246</t>
  </si>
  <si>
    <t>SL20_UCONN_S246</t>
  </si>
  <si>
    <t>SL19-UCONN-231</t>
  </si>
  <si>
    <t>SL19-UCONN-231xSL19-UCONN-231</t>
  </si>
  <si>
    <t>S247</t>
  </si>
  <si>
    <t>SL20_UCONN_S247</t>
  </si>
  <si>
    <t>SL18-UCONN-S2-MG3</t>
  </si>
  <si>
    <t>SL18-SF-13-FG2xSL18-UCONN-S2-MG3</t>
  </si>
  <si>
    <t>S248</t>
  </si>
  <si>
    <t>SL20_UCONN_S248</t>
  </si>
  <si>
    <t>SL18-JS-5-FG1xSL18-JS-11-MG3</t>
  </si>
  <si>
    <t>S249</t>
  </si>
  <si>
    <t>SL20_UCONN_S249</t>
  </si>
  <si>
    <t>SL18-CC-8-FG1xSL18-NL-2-MG1</t>
  </si>
  <si>
    <t>S250</t>
  </si>
  <si>
    <t>SL20_UCONN_S250</t>
  </si>
  <si>
    <t>S251</t>
  </si>
  <si>
    <t>SL20_UCONN_S251</t>
  </si>
  <si>
    <t>SL18-CC-5-FG1xSL18-NC-2-MG1</t>
  </si>
  <si>
    <t>S252</t>
  </si>
  <si>
    <t>SL20_UCONN_S252</t>
  </si>
  <si>
    <t>S253</t>
  </si>
  <si>
    <t>SL20_UCONN_S253</t>
  </si>
  <si>
    <t>SL18-CC-6-FG2xSL18-OI-18-MG1</t>
  </si>
  <si>
    <t>S254</t>
  </si>
  <si>
    <t>SL20_UCONN_S254</t>
  </si>
  <si>
    <t>S255</t>
  </si>
  <si>
    <t>SL20_UCONN_S255</t>
  </si>
  <si>
    <t>SL18-OI-9-FG2</t>
  </si>
  <si>
    <t>SL18-OI-9-FG2xSL18-UCONN-S94-MG1</t>
  </si>
  <si>
    <t>S256</t>
  </si>
  <si>
    <t>SL20_UCONN_S256</t>
  </si>
  <si>
    <t>SL18-LD-2-MG3</t>
  </si>
  <si>
    <t>SL18-CC-3-FG1xSL18-LD-2-MG3</t>
  </si>
  <si>
    <t>S257</t>
  </si>
  <si>
    <t>SL20_UCONN_S257</t>
  </si>
  <si>
    <t>SA18-CB-2-MG2</t>
  </si>
  <si>
    <t>SL18-CC-6-FG1xSA18-CB-2-MG2</t>
  </si>
  <si>
    <t>Check13</t>
  </si>
  <si>
    <t>S258</t>
  </si>
  <si>
    <t>SL20_UCONN_S258</t>
  </si>
  <si>
    <t>S259</t>
  </si>
  <si>
    <t>SL20_UCONN_S259</t>
  </si>
  <si>
    <t>SL18-SF-13-FG2xSL18-JS-6-MG1</t>
  </si>
  <si>
    <t>S260</t>
  </si>
  <si>
    <t>SL20_UCONN_S260</t>
  </si>
  <si>
    <t>SL18-OI-11-FG3xSL18-NC-2-MG1</t>
  </si>
  <si>
    <t>S261</t>
  </si>
  <si>
    <t>SL20_UCONN_S261</t>
  </si>
  <si>
    <t>S262</t>
  </si>
  <si>
    <t>SL20_UCONN_S262</t>
  </si>
  <si>
    <t>SL18-OI-16-FG3xSL18-CC-11-MG6</t>
  </si>
  <si>
    <t>S263</t>
  </si>
  <si>
    <t>SL20_UCONN_S263</t>
  </si>
  <si>
    <t>SL18-NC-1-FG1</t>
  </si>
  <si>
    <t>SL18-NL-6-MG3</t>
  </si>
  <si>
    <t>SL18-NC-1-FG1xSL18-NL-6-MG3</t>
  </si>
  <si>
    <t>S264</t>
  </si>
  <si>
    <t>SL20_UCONN_S264</t>
  </si>
  <si>
    <t>SL18-SF-13-FG2xSL18-OI-17-MG1</t>
  </si>
  <si>
    <t>S265</t>
  </si>
  <si>
    <t>SL20_UCONN_S265</t>
  </si>
  <si>
    <t>SL18-OI-17-FG1</t>
  </si>
  <si>
    <t>SL18-OI-17-FG1xSL18-NC-2-MG3</t>
  </si>
  <si>
    <t>S266</t>
  </si>
  <si>
    <t>SL20_UCONN_S266</t>
  </si>
  <si>
    <t>SL18-UCONN-S32-MG1</t>
  </si>
  <si>
    <t>SL18-JS-19-FG3xSL18-UCONN-S32-MG1</t>
  </si>
  <si>
    <t>S267</t>
  </si>
  <si>
    <t>SL20_UCONN_S267</t>
  </si>
  <si>
    <t>SL18-NL-3-FG2xSL18-LD-1-MG1</t>
  </si>
  <si>
    <t>S268</t>
  </si>
  <si>
    <t>SL20_UCONN_S268</t>
  </si>
  <si>
    <t>SL18-JS-16-FG1xSL18-OI-18-MG3</t>
  </si>
  <si>
    <t>S269</t>
  </si>
  <si>
    <t>SL20_UCONN_S269</t>
  </si>
  <si>
    <t>S270</t>
  </si>
  <si>
    <t>SL20_UCONN_S270</t>
  </si>
  <si>
    <t>S271</t>
  </si>
  <si>
    <t>SL20_UCONN_S271</t>
  </si>
  <si>
    <t>SL18-JS-5-FG2xSL18-OI-18-MG3</t>
  </si>
  <si>
    <t>S272</t>
  </si>
  <si>
    <t>SL20_UCONN_S272</t>
  </si>
  <si>
    <t>SL18-CC-5-FG3xSL18-NC-2-MG3</t>
  </si>
  <si>
    <t>S273</t>
  </si>
  <si>
    <t>SL20_UCONN_S273</t>
  </si>
  <si>
    <t>SL18-OD-10-MG2</t>
  </si>
  <si>
    <t>SL18-NC-15-FG1xSL18-OD-10-MG2</t>
  </si>
  <si>
    <t>Check14</t>
  </si>
  <si>
    <t>S274</t>
  </si>
  <si>
    <t>SL20_UCONN_S274</t>
  </si>
  <si>
    <t>SL18-CC-1-FG2xSL18-CC-7-MG2</t>
  </si>
  <si>
    <t>S275</t>
  </si>
  <si>
    <t>SL20_UCONN_S275</t>
  </si>
  <si>
    <t>SL18-NC-8-MG2</t>
  </si>
  <si>
    <t>SL18-CC-8-FG1xSL18-NC-8-MG2</t>
  </si>
  <si>
    <t>S276</t>
  </si>
  <si>
    <t>SL20_UCONN_S276</t>
  </si>
  <si>
    <t>SL18-NL-3-FG3</t>
  </si>
  <si>
    <t>SL18-NL-3-FG3xSL18-SF-13-MG1</t>
  </si>
  <si>
    <t>S277</t>
  </si>
  <si>
    <t>SL20_UCONN_S277</t>
  </si>
  <si>
    <t>SL18-CC-6-FG3xSL18-CC-2-MG6</t>
  </si>
  <si>
    <t>S278</t>
  </si>
  <si>
    <t>SL20_UCONN_S278</t>
  </si>
  <si>
    <t>S279</t>
  </si>
  <si>
    <t>SL20_UCONN_S279</t>
  </si>
  <si>
    <t>SL18-UCONN-S57-FG2xSL18-OI-11-MG1</t>
  </si>
  <si>
    <t>S280</t>
  </si>
  <si>
    <t>SL20_UCONN_S280</t>
  </si>
  <si>
    <t>S281</t>
  </si>
  <si>
    <t>SL20_UCONN_S281</t>
  </si>
  <si>
    <t>S282</t>
  </si>
  <si>
    <t>SL20_UCONN_S282</t>
  </si>
  <si>
    <t>S283</t>
  </si>
  <si>
    <t>SL20_UCONN_S283</t>
  </si>
  <si>
    <t>S284</t>
  </si>
  <si>
    <t>SL20_UCONN_S284</t>
  </si>
  <si>
    <t>S285</t>
  </si>
  <si>
    <t>SL20_UCONN_S285</t>
  </si>
  <si>
    <t>SL18-CC-12-FG2xSL18-OI-15-MG2</t>
  </si>
  <si>
    <t>Check21</t>
  </si>
  <si>
    <t>S286</t>
  </si>
  <si>
    <t>SL20_UCONN_S286</t>
  </si>
  <si>
    <t>S287</t>
  </si>
  <si>
    <t>SL20_UCONN_S287</t>
  </si>
  <si>
    <t>SL18-JS-19-FG3xSL18-LD-1-MG3</t>
  </si>
  <si>
    <t>S288</t>
  </si>
  <si>
    <t>SL20_UCONN_S288</t>
  </si>
  <si>
    <t>S289</t>
  </si>
  <si>
    <t>SL20_UCONN_S289</t>
  </si>
  <si>
    <t>S290</t>
  </si>
  <si>
    <t>SL20_UCONN_S290</t>
  </si>
  <si>
    <t>S291</t>
  </si>
  <si>
    <t>SL20_UCONN_S291</t>
  </si>
  <si>
    <t>S292</t>
  </si>
  <si>
    <t>SL20_UCONN_S292</t>
  </si>
  <si>
    <t>S293</t>
  </si>
  <si>
    <t>SL20_UCONN_S293</t>
  </si>
  <si>
    <t>S294</t>
  </si>
  <si>
    <t>SL20_UCONN_S294</t>
  </si>
  <si>
    <t>S295</t>
  </si>
  <si>
    <t>SL20_UCONN_S295</t>
  </si>
  <si>
    <t>SL18-NL-6-FG1xSL18-SF-13-MG13</t>
  </si>
  <si>
    <t>S296</t>
  </si>
  <si>
    <t>SL20_UCONN_S296</t>
  </si>
  <si>
    <t>SL18-CC-3-FG3xSL18-JS-19-MG1</t>
  </si>
  <si>
    <t>S297</t>
  </si>
  <si>
    <t>SL20_UCONN_S297</t>
  </si>
  <si>
    <t>SL18-UCONN-S32-MG2</t>
  </si>
  <si>
    <t>SL18-NL-10-FG2xSL18-UCONN-S32-MG2</t>
  </si>
  <si>
    <t>S298</t>
  </si>
  <si>
    <t>SL20_UCONN_S298</t>
  </si>
  <si>
    <t>SL18-JS-19-FG3xSL18-CC-11-MG6</t>
  </si>
  <si>
    <t>S299</t>
  </si>
  <si>
    <t>SL20_UCONN_S299</t>
  </si>
  <si>
    <t>S300</t>
  </si>
  <si>
    <t>SL20_UCONN_S300</t>
  </si>
  <si>
    <t>SL18-JS-16-FG3xSL18-NC-8-MG2</t>
  </si>
  <si>
    <t>S301</t>
  </si>
  <si>
    <t>SL20_UCONN_S301</t>
  </si>
  <si>
    <t>SL18-JS-6-FG2xSL18-OI-15-MG2</t>
  </si>
  <si>
    <t>S302</t>
  </si>
  <si>
    <t>SL20_UCONN_S302</t>
  </si>
  <si>
    <t>SL18-NL-5-FG3xSL18-OI-11-MG3</t>
  </si>
  <si>
    <t>S303</t>
  </si>
  <si>
    <t>SL20_UCONN_S303</t>
  </si>
  <si>
    <t>SL18-NL-10-FG3xSL18-OI-11-MG1</t>
  </si>
  <si>
    <t>S304</t>
  </si>
  <si>
    <t>SL20_UCONN_S304</t>
  </si>
  <si>
    <t>S305</t>
  </si>
  <si>
    <t>SL20_UCONN_S305</t>
  </si>
  <si>
    <t>S306</t>
  </si>
  <si>
    <t>SL20_UCONN_S306</t>
  </si>
  <si>
    <t>S307</t>
  </si>
  <si>
    <t>SL20_UCONN_S307</t>
  </si>
  <si>
    <t>S308</t>
  </si>
  <si>
    <t>SL20_UCONN_S308</t>
  </si>
  <si>
    <t>SL18-UCONN-S78-FG1xSL18-OI-11-MG2</t>
  </si>
  <si>
    <t>S309</t>
  </si>
  <si>
    <t>SL20_UCONN_S309</t>
  </si>
  <si>
    <t>SL18-JS-6-FG2xSL18-NC-2-MG1</t>
  </si>
  <si>
    <t>S310</t>
  </si>
  <si>
    <t>SL20_UCONN_S310</t>
  </si>
  <si>
    <t>S311</t>
  </si>
  <si>
    <t>SL20_UCONN_S311</t>
  </si>
  <si>
    <t>SL18-UCONN-S157-MG2</t>
  </si>
  <si>
    <t>SL18-CC-3-FG3xSL18-UCONN-S157-MG2</t>
  </si>
  <si>
    <t>S312</t>
  </si>
  <si>
    <t>SL20_UCONN_S312</t>
  </si>
  <si>
    <t>SL18-NC-5-FG3xSL18-OI-11-MG3</t>
  </si>
  <si>
    <t>S313</t>
  </si>
  <si>
    <t>SL20_UCONN_S313</t>
  </si>
  <si>
    <t>SL18-CC-6-FG1xSL18-CC-11-MG6</t>
  </si>
  <si>
    <t>S314</t>
  </si>
  <si>
    <t>SL20_UCONN_S314</t>
  </si>
  <si>
    <t>SL18-CC-9-FG1xSL18-CC-11-MG6</t>
  </si>
  <si>
    <t>S315</t>
  </si>
  <si>
    <t>SL20_UCONN_S315</t>
  </si>
  <si>
    <t>SL18-JS-6-FG2xSL18-OI-17-MG1</t>
  </si>
  <si>
    <t>S316</t>
  </si>
  <si>
    <t>SL20_UCONN_S316</t>
  </si>
  <si>
    <t>S317</t>
  </si>
  <si>
    <t>SL20_UCONN_S317</t>
  </si>
  <si>
    <t>SL18-CC-5-FG2xSL18-JS-6-MG2</t>
  </si>
  <si>
    <t>S318</t>
  </si>
  <si>
    <t>SL20_UCONN_S318</t>
  </si>
  <si>
    <t>SL18-UCONN-S57-FG1xSL18-OI-11-MG3</t>
  </si>
  <si>
    <t>S319</t>
  </si>
  <si>
    <t>SL20_UCONN_S319</t>
  </si>
  <si>
    <t>SL18-UCONN-S2-FG1xSL18-OI-17-MG1</t>
  </si>
  <si>
    <t>S320</t>
  </si>
  <si>
    <t>SL20_UCONN_S320</t>
  </si>
  <si>
    <t>SL18-JS-9-FG2xSL18-CC-7-MG1</t>
  </si>
  <si>
    <t>Check6</t>
  </si>
  <si>
    <t>S321</t>
  </si>
  <si>
    <t>SL20_UCONN_S321</t>
  </si>
  <si>
    <t>SL18-NC-5-FG3xSL18-OI-11-MG1</t>
  </si>
  <si>
    <t>S322</t>
  </si>
  <si>
    <t>SL20_UCONN_S322</t>
  </si>
  <si>
    <t>S323</t>
  </si>
  <si>
    <t>SL20_UCONN_S323</t>
  </si>
  <si>
    <t>S324</t>
  </si>
  <si>
    <t>SL20_UCONN_S324</t>
  </si>
  <si>
    <t>S325</t>
  </si>
  <si>
    <t>SL20_UCONN_S325</t>
  </si>
  <si>
    <t>SL18-CC-6-FG2xSL18-OI-9-MG3</t>
  </si>
  <si>
    <t>S326</t>
  </si>
  <si>
    <t>SL20_UCONN_S326</t>
  </si>
  <si>
    <t>SL-OI-6-FG-3</t>
  </si>
  <si>
    <t>SL-JS-6-MG-3</t>
  </si>
  <si>
    <t>SL-OI-6-FG-3xSL-JS-6-MG-3</t>
  </si>
  <si>
    <t>S327</t>
  </si>
  <si>
    <t>SL20_UCONN_S327</t>
  </si>
  <si>
    <t>SL18-NC-12-FG2xSL18-OI-14-MG1</t>
  </si>
  <si>
    <t>S328</t>
  </si>
  <si>
    <t>SL20_UCONN_S328</t>
  </si>
  <si>
    <t>SL18-OI-9-FG2xSL18-LD-1-MG1</t>
  </si>
  <si>
    <t>S329</t>
  </si>
  <si>
    <t>SL20_UCONN_S329</t>
  </si>
  <si>
    <t>SL18-UCONN-S57-FG3xSL18-OI-11-MG1</t>
  </si>
  <si>
    <t>S330</t>
  </si>
  <si>
    <t>SL20_UCONN_S330</t>
  </si>
  <si>
    <t>SL18-JS-5-FG1xSL18-OI-18-MG3</t>
  </si>
  <si>
    <t>S331</t>
  </si>
  <si>
    <t>SL20_UCONN_S331</t>
  </si>
  <si>
    <t>SL18-NL-3-FG3xSL18-JS-19-MG1</t>
  </si>
  <si>
    <t>Check7</t>
  </si>
  <si>
    <t>S332</t>
  </si>
  <si>
    <t>SL20_UCONN_S332</t>
  </si>
  <si>
    <t>S333</t>
  </si>
  <si>
    <t>SL20_UCONN_S333</t>
  </si>
  <si>
    <t>S334</t>
  </si>
  <si>
    <t>SL20_UCONN_S334</t>
  </si>
  <si>
    <t>SL18-CC-9-FG1xSL18-OI-11-MG2</t>
  </si>
  <si>
    <t>S335</t>
  </si>
  <si>
    <t>SL20_UCONN_S335</t>
  </si>
  <si>
    <t>S336</t>
  </si>
  <si>
    <t>SL20_UCONN_S336</t>
  </si>
  <si>
    <t>Check15</t>
  </si>
  <si>
    <t>S337</t>
  </si>
  <si>
    <t>SL20_UCONN_S337</t>
  </si>
  <si>
    <t>SL18-NL-7-FG4xSL18-OD-6-MG2</t>
  </si>
  <si>
    <t>S338</t>
  </si>
  <si>
    <t>SL20_UCONN_S338</t>
  </si>
  <si>
    <t>S339</t>
  </si>
  <si>
    <t>SL20_UCONN_S339</t>
  </si>
  <si>
    <t>SL18-UCONN-S94-FG2xSL18-OI-15-MG1</t>
  </si>
  <si>
    <t>S340</t>
  </si>
  <si>
    <t>SL20_UCONN_S340</t>
  </si>
  <si>
    <t>S341</t>
  </si>
  <si>
    <t>SL20_UCONN_S341</t>
  </si>
  <si>
    <t>SL18-CC-1-FG2xSL18-OI-18-MG3</t>
  </si>
  <si>
    <t>S342</t>
  </si>
  <si>
    <t>SL20_UCONN_S342</t>
  </si>
  <si>
    <t>SL18-JS-5-FG2xSL18-CC-7-MG1</t>
  </si>
  <si>
    <t>S343</t>
  </si>
  <si>
    <t>SL20_UCONN_S343</t>
  </si>
  <si>
    <t>SL18-NL-6-FG3</t>
  </si>
  <si>
    <t>SL18-NL-6-FG3xSL18-OI-14-MG1</t>
  </si>
  <si>
    <t>S344</t>
  </si>
  <si>
    <t>SL20_UCONN_S344</t>
  </si>
  <si>
    <t>SL18-UCONN-S142-FG3xSL18-OI-17-MG3</t>
  </si>
  <si>
    <t>S345</t>
  </si>
  <si>
    <t>SL20_UCONN_S345</t>
  </si>
  <si>
    <t>S346</t>
  </si>
  <si>
    <t>SL20_UCONN_S346</t>
  </si>
  <si>
    <t>S347</t>
  </si>
  <si>
    <t>SL20_UCONN_S347</t>
  </si>
  <si>
    <t>SL18-NC-1-FG1xSL18-OI-11-MG2</t>
  </si>
  <si>
    <t>S348</t>
  </si>
  <si>
    <t>SL20_UCONN_S348</t>
  </si>
  <si>
    <t>SL18-JS-19-FG2xSL18-CC-11-MG6</t>
  </si>
  <si>
    <t>S349</t>
  </si>
  <si>
    <t>SL20_UCONN_S349</t>
  </si>
  <si>
    <t>SL18-NL-10-FG2xSL18-LD-1-MG3</t>
  </si>
  <si>
    <t>S350</t>
  </si>
  <si>
    <t>SL20_UCONN_S350</t>
  </si>
  <si>
    <t>S351</t>
  </si>
  <si>
    <t>SL20_UCONN_S351</t>
  </si>
  <si>
    <t>SL18-FI-1-FG10</t>
  </si>
  <si>
    <t>FI</t>
  </si>
  <si>
    <t>SL18-BL-17-MG1</t>
  </si>
  <si>
    <t>BL</t>
  </si>
  <si>
    <t>SL18-FI-1-FG10 x SL18-BL-17-MG1</t>
  </si>
  <si>
    <t>SNE</t>
  </si>
  <si>
    <t>LIS-F1-3</t>
  </si>
  <si>
    <t>F1</t>
  </si>
  <si>
    <t>SL-CT1-MG2</t>
  </si>
  <si>
    <t>CT1</t>
  </si>
  <si>
    <t>LIS-F1-3 x SL-CT1-MG2</t>
  </si>
  <si>
    <t>S352</t>
  </si>
  <si>
    <t>SL20_UCONN_S352</t>
  </si>
  <si>
    <t>SL18-TI-3-FG4</t>
  </si>
  <si>
    <t>TI</t>
  </si>
  <si>
    <t>SL18-FW-2-MG4</t>
  </si>
  <si>
    <t>FW</t>
  </si>
  <si>
    <t>SL18-TI-3-FG4 x SL18-FW-2-MG4</t>
  </si>
  <si>
    <t>S353</t>
  </si>
  <si>
    <t>SL20_UCONN_S353</t>
  </si>
  <si>
    <t>SL18-FW-14-FG1</t>
  </si>
  <si>
    <t>SL18-PI-1-MG2</t>
  </si>
  <si>
    <t>PI</t>
  </si>
  <si>
    <t>SL18-FW-14-FG1 x SL18-PI-1-MG2</t>
  </si>
  <si>
    <t>S354</t>
  </si>
  <si>
    <t>SL20_UCONN_S354</t>
  </si>
  <si>
    <t>SL18-BL-12-MG2</t>
  </si>
  <si>
    <t>SL18-TI-3-FG4 x SL18-BL-12-MG2</t>
  </si>
  <si>
    <t>S355</t>
  </si>
  <si>
    <t>SL20_UCONN_S355</t>
  </si>
  <si>
    <t>SL18-BL-17-MG2</t>
  </si>
  <si>
    <t>SL18-FW-14-FG1 x SL18-BL-17-MG2</t>
  </si>
  <si>
    <t>S356</t>
  </si>
  <si>
    <t>SL20_UCONN_S356</t>
  </si>
  <si>
    <t>SL18-FW-14-FG2</t>
  </si>
  <si>
    <t>SL18-BL-11-MG1</t>
  </si>
  <si>
    <t>SL18-FW-14-FG2 x SL18-BL-11-MG1</t>
  </si>
  <si>
    <t>S357</t>
  </si>
  <si>
    <t>SL20_UCONN_S357</t>
  </si>
  <si>
    <t>SL18-FW-14-FG12</t>
  </si>
  <si>
    <t>SL18-FW-14-FG12 x SL18-PI-1-MG2</t>
  </si>
  <si>
    <t>S358</t>
  </si>
  <si>
    <t>SL20_UCONN_S358</t>
  </si>
  <si>
    <t>SL18-TI-6-MG3</t>
  </si>
  <si>
    <t>SL18-FW-14-FG2 x SL18-TI-6-MG3</t>
  </si>
  <si>
    <t>S359</t>
  </si>
  <si>
    <t>SL20_UCONN_S359</t>
  </si>
  <si>
    <t>SL18-FI-1-FG2</t>
  </si>
  <si>
    <t>SL18-FI-1-FG2 x SL18-BL-17-MG1</t>
  </si>
  <si>
    <t>S360</t>
  </si>
  <si>
    <t>SL20_UCONN_S360</t>
  </si>
  <si>
    <t>SL18-FW-14-FG13</t>
  </si>
  <si>
    <t>SL18-FI-2-MG3</t>
  </si>
  <si>
    <t>SL18-FW-14-FG13 x SL18-FI-2-MG3</t>
  </si>
  <si>
    <t>S361</t>
  </si>
  <si>
    <t>SL20_UCONN_S361</t>
  </si>
  <si>
    <t>SL18-FI-1-FG6</t>
  </si>
  <si>
    <t>SL18-FI-1-FG6 x SL18-TI-6-MG3</t>
  </si>
  <si>
    <t>S362</t>
  </si>
  <si>
    <t>SL20_UCONN_S362</t>
  </si>
  <si>
    <t>SL18-PI-1-MG5</t>
  </si>
  <si>
    <t>SL18-FW-14-FG13 x SL18-PI-1-MG5</t>
  </si>
  <si>
    <t>S363</t>
  </si>
  <si>
    <t>SL20_UCONN_S363</t>
  </si>
  <si>
    <t>SL18-BL-13-MG1</t>
  </si>
  <si>
    <t>SL18-FW-14-FG1 x SL18-BL-13-MG1</t>
  </si>
  <si>
    <t>S364</t>
  </si>
  <si>
    <t>SL20_UCONN_S364</t>
  </si>
  <si>
    <t>SL18-TI-4-FG3</t>
  </si>
  <si>
    <t>SL18-TI-4-FG3 x SL18-FW-2-MG4</t>
  </si>
  <si>
    <t>S365</t>
  </si>
  <si>
    <t>SL20_UCONN_S365</t>
  </si>
  <si>
    <t>SL18-PI-1-MG11</t>
  </si>
  <si>
    <t>SL18-FI-1-FG6 x SL18-PI-1-MG11</t>
  </si>
  <si>
    <t>S366</t>
  </si>
  <si>
    <t>SL20_UCONN_S366</t>
  </si>
  <si>
    <t>SL18-FI-1-FG11</t>
  </si>
  <si>
    <t>SL18-TI-3-MG14</t>
  </si>
  <si>
    <t>SL18-FI-1-FG11 x SL18-TI-3-MG14</t>
  </si>
  <si>
    <t>S367</t>
  </si>
  <si>
    <t>SL20_UCONN_S367</t>
  </si>
  <si>
    <t>SL18-BL-18-FG10</t>
  </si>
  <si>
    <t>SL18-PI-1-MG4</t>
  </si>
  <si>
    <t>SL18-BL-18-FG10 x SL18-PI-1-MG4</t>
  </si>
  <si>
    <t>S368</t>
  </si>
  <si>
    <t>SL20_UCONN_S368</t>
  </si>
  <si>
    <t>SL19-LR-2-FG1</t>
  </si>
  <si>
    <t>LR</t>
  </si>
  <si>
    <t>SL18-BL-12-MG1</t>
  </si>
  <si>
    <t>SL19-LR-2-FG1 x SL18-BL-12-MG1</t>
  </si>
  <si>
    <t>S369</t>
  </si>
  <si>
    <t>SL20_UCONN_S369</t>
  </si>
  <si>
    <t>SL18-FW-21-MG2</t>
  </si>
  <si>
    <t>SL18-FI-1-FG6 x SL18-FW-21-MG2</t>
  </si>
  <si>
    <t>S370</t>
  </si>
  <si>
    <t>SL20_UCONN_S370</t>
  </si>
  <si>
    <t>SL18-FI-1-FG4</t>
  </si>
  <si>
    <t>SL18-PI-MG5</t>
  </si>
  <si>
    <t>SL18-FI-1-FG4 x SL18-PI-MG5</t>
  </si>
  <si>
    <t>S371</t>
  </si>
  <si>
    <t>SL20_UCONN_S371</t>
  </si>
  <si>
    <t>SL18-FI-2-FG10</t>
  </si>
  <si>
    <t>SL18-FI-2-FG10 x SL18-BL-17-MG2</t>
  </si>
  <si>
    <t>S372</t>
  </si>
  <si>
    <t>SL20_UCONN_S372</t>
  </si>
  <si>
    <t>SL18-FI-2-FG4</t>
  </si>
  <si>
    <t>SL18-FW-12-MG2</t>
  </si>
  <si>
    <t>SL18-FI-2-FG4 x SL18-FW-12-MG2</t>
  </si>
  <si>
    <t>S373</t>
  </si>
  <si>
    <t>SL20_UCONN_S373</t>
  </si>
  <si>
    <t>SL19-LR-5-FG1</t>
  </si>
  <si>
    <t>SL18-TI-1-MG11</t>
  </si>
  <si>
    <t>SL19-LR-5-FG1 x SL18-TI-1-MG11</t>
  </si>
  <si>
    <t>S374</t>
  </si>
  <si>
    <t>SL20_UCONN_S374</t>
  </si>
  <si>
    <t>SL18-FI-1-FG10 x SL18-FW-2-MG4</t>
  </si>
  <si>
    <t>S375</t>
  </si>
  <si>
    <t>SL20_UCONN_S375</t>
  </si>
  <si>
    <t>SL18-BL-18-FG11</t>
  </si>
  <si>
    <t>SL18-BL-18-FG11 x SL18-PI-1-MG11</t>
  </si>
  <si>
    <t>S376</t>
  </si>
  <si>
    <t>SL20_UCONN_S376</t>
  </si>
  <si>
    <t>SL18-TI-2-MG5</t>
  </si>
  <si>
    <t>SL18-FW-14-FG13 x SL18-TI-2-MG5</t>
  </si>
  <si>
    <t>S377</t>
  </si>
  <si>
    <t>SL20_UCONN_S377</t>
  </si>
  <si>
    <t>SL18-FW-14-FG11</t>
  </si>
  <si>
    <t>SL18-FW-14-FG11 x SL18-PI-MG5</t>
  </si>
  <si>
    <t>S378</t>
  </si>
  <si>
    <t>SL20_UCONN_S378</t>
  </si>
  <si>
    <t>SL18-FW-2-MG2</t>
  </si>
  <si>
    <t>SL19-LR-5-FG1 x SL18-FW-2-MG2</t>
  </si>
  <si>
    <t>S379</t>
  </si>
  <si>
    <t>SL20_UCONN_S379</t>
  </si>
  <si>
    <t>SL18-TI-2-MG1</t>
  </si>
  <si>
    <t>SL18-TI-4-FG3 x SL18-TI-2-MG1</t>
  </si>
  <si>
    <t>S380</t>
  </si>
  <si>
    <t>SL20_UCONN_S380</t>
  </si>
  <si>
    <t>SL18-FI-2-FG4 x SL18-FW-2-MG2</t>
  </si>
  <si>
    <t>S381</t>
  </si>
  <si>
    <t>SL20_UCONN_S381</t>
  </si>
  <si>
    <t>S382</t>
  </si>
  <si>
    <t>SL20_UCONN_S382</t>
  </si>
  <si>
    <t>SL18-TI-4-MG3</t>
  </si>
  <si>
    <t>SL18-FW-14-FG2 x SL18-TI-4-MG3</t>
  </si>
  <si>
    <t>S383</t>
  </si>
  <si>
    <t>SL20_UCONN_S383</t>
  </si>
  <si>
    <t>SL18-TI-3-FG4 x SL18-PI-1-MG5</t>
  </si>
  <si>
    <t>S384</t>
  </si>
  <si>
    <t>SL20_UCONN_S384</t>
  </si>
  <si>
    <t>SL18-BL-12-MG3</t>
  </si>
  <si>
    <t>SL18-TI-3-FG4 x SL18-BL-12-MG3</t>
  </si>
  <si>
    <t>S385</t>
  </si>
  <si>
    <t>SL20_UCONN_S385</t>
  </si>
  <si>
    <t>SL18-FI-1-FG10 x SL18-FW-21-MG2</t>
  </si>
  <si>
    <t>S386</t>
  </si>
  <si>
    <t>SL20_UCONN_S386</t>
  </si>
  <si>
    <t>SL18-PI-1-FG10</t>
  </si>
  <si>
    <t>SL18-FI-1-MG2</t>
  </si>
  <si>
    <t>SL18-PI-1-FG10 x SL18-FI-1-MG2</t>
  </si>
  <si>
    <t>S387</t>
  </si>
  <si>
    <t>SL20_UCONN_S387</t>
  </si>
  <si>
    <t>SL18-TI-3-FG4 x SL18-FI-2-MG3</t>
  </si>
  <si>
    <t>S388</t>
  </si>
  <si>
    <t>SL20_UCONN_S388</t>
  </si>
  <si>
    <t>SL19-LR-5-FG1 x SL18-PI-1-MG5</t>
  </si>
  <si>
    <t>S389</t>
  </si>
  <si>
    <t>SL20_UCONN_S389</t>
  </si>
  <si>
    <t>SL18-TI-3-MG3</t>
  </si>
  <si>
    <t>SL18-BL-18-FG11 x SL18-TI-3-MG3</t>
  </si>
  <si>
    <t>S390</t>
  </si>
  <si>
    <t>SL20_UCONN_S390</t>
  </si>
  <si>
    <t>SL18-FW-2-MG1</t>
  </si>
  <si>
    <t>SL18-TI-4-FG3 x SL18-FW-2-MG1</t>
  </si>
  <si>
    <t>S391</t>
  </si>
  <si>
    <t>SL20_UCONN_S391</t>
  </si>
  <si>
    <t>SL18-FI-2-FG1</t>
  </si>
  <si>
    <t>SL18-TI-5-MG2</t>
  </si>
  <si>
    <t>SL18-FI-2-FG1 x SL18-TI-5-MG2</t>
  </si>
  <si>
    <t>S392</t>
  </si>
  <si>
    <t>SL20_UCONN_S392</t>
  </si>
  <si>
    <t>SL18-FI-1-FG13</t>
  </si>
  <si>
    <t>SL18-TI-4-MG2</t>
  </si>
  <si>
    <t>SL18-FI-1-FG13 x SL18-TI-4-MG2</t>
  </si>
  <si>
    <t>S393</t>
  </si>
  <si>
    <t>SL20_UCONN_S393</t>
  </si>
  <si>
    <t>SL18-FI-1-FG2 x SL18-BL-12-MG2</t>
  </si>
  <si>
    <t>S394</t>
  </si>
  <si>
    <t>SL20_UCONN_S394</t>
  </si>
  <si>
    <t>SL18-PI-1-MG3</t>
  </si>
  <si>
    <t>SL18-FW-14-FG12 x SL18-PI-1-MG3</t>
  </si>
  <si>
    <t>S395</t>
  </si>
  <si>
    <t>SL20_UCONN_S395</t>
  </si>
  <si>
    <t>SL18-TI-4-FG3 x SL18-TI-3-MG3</t>
  </si>
  <si>
    <t>S396</t>
  </si>
  <si>
    <t>SL20_UCONN_S396</t>
  </si>
  <si>
    <t>SL19-LR-5-FG1 x SL18-PI-1-MG4</t>
  </si>
  <si>
    <t>S397</t>
  </si>
  <si>
    <t>SL20_UCONN_S397</t>
  </si>
  <si>
    <t>SL18-FW-14-FG12 x SL18-TI-1-MG11</t>
  </si>
  <si>
    <t>S398</t>
  </si>
  <si>
    <t>SL20_UCONN_S398</t>
  </si>
  <si>
    <t>SL18-FW-14-FG11 x SL18-FI-1-MG2</t>
  </si>
  <si>
    <t>S399</t>
  </si>
  <si>
    <t>SL20_UCONN_S399</t>
  </si>
  <si>
    <t>SL18-FI-1-FG11 x SL18-PI-1-MG5</t>
  </si>
  <si>
    <t>S400</t>
  </si>
  <si>
    <t>SL20_UCONN_S400</t>
  </si>
  <si>
    <t>SL19-LR-2-FG1 x SL18-BL-17-MG2</t>
  </si>
  <si>
    <t>S401</t>
  </si>
  <si>
    <t>SL20_UCONN_S401</t>
  </si>
  <si>
    <t>SL19-LR-2-FG1 x SL18-BL-12-MG2</t>
  </si>
  <si>
    <t>S402</t>
  </si>
  <si>
    <t>SL20_UCONN_S402</t>
  </si>
  <si>
    <t>SL18-BL-18-FG11 x SL18-PI-1-MG5</t>
  </si>
  <si>
    <t>S403</t>
  </si>
  <si>
    <t>SL20_UCONN_S403</t>
  </si>
  <si>
    <t>SL18-BL-10-MG2</t>
  </si>
  <si>
    <t>SL19-LR-2-FG1 x SL18-BL-10-MG2</t>
  </si>
  <si>
    <t>S404</t>
  </si>
  <si>
    <t>SL20_UCONN_S404</t>
  </si>
  <si>
    <t>S405</t>
  </si>
  <si>
    <t>SL20_UCONN_S405</t>
  </si>
  <si>
    <t>SL18-DB-6-FG1</t>
  </si>
  <si>
    <t>DB</t>
  </si>
  <si>
    <t>SL18-DB-6-FG1 x SL18-PI-1-MG3</t>
  </si>
  <si>
    <t>S406</t>
  </si>
  <si>
    <t>SL20_UCONN_S406</t>
  </si>
  <si>
    <t>SL18-FI-2-FG4 x SL18-PI-1-MG4</t>
  </si>
  <si>
    <t>S407</t>
  </si>
  <si>
    <t>SL20_UCONN_S407</t>
  </si>
  <si>
    <t>SL18-FW-14-FG13 x SL18-FI-1-MG2</t>
  </si>
  <si>
    <t>S408</t>
  </si>
  <si>
    <t>SL20_UCONN_S408</t>
  </si>
  <si>
    <t>SL18-TI-3-FG6</t>
  </si>
  <si>
    <t>SL18-BL-11-MG4</t>
  </si>
  <si>
    <t>SL18-TI-3-FG6 x SL18-BL-11-MG4</t>
  </si>
  <si>
    <t>S409</t>
  </si>
  <si>
    <t>SL20_UCONN_S409</t>
  </si>
  <si>
    <t>SL18-DB-6-FG1 x SL18-BL-11-MG4</t>
  </si>
  <si>
    <t>S410</t>
  </si>
  <si>
    <t>SL20_UCONN_S410</t>
  </si>
  <si>
    <t>SL18-FW-21-FG4</t>
  </si>
  <si>
    <t>SL18-TI-4-MG1</t>
  </si>
  <si>
    <t>SL18-FW-21-FG4 x SL18-TI-4-MG1</t>
  </si>
  <si>
    <t>S411</t>
  </si>
  <si>
    <t>SL20_UCONN_S411</t>
  </si>
  <si>
    <t>SL18-TI-5-MG1</t>
  </si>
  <si>
    <t>SL18-FW-21-FG4 x SL18-TI-5-MG1</t>
  </si>
  <si>
    <t>S412</t>
  </si>
  <si>
    <t>SL20_UCONN_S412</t>
  </si>
  <si>
    <t>SL18-FW-21-FG4 x SL18-PI-1-MG3</t>
  </si>
  <si>
    <t>S413</t>
  </si>
  <si>
    <t>SL20_UCONN_S413</t>
  </si>
  <si>
    <t>SL19-LR-2-FG1 x SL18-TI-6-MG3</t>
  </si>
  <si>
    <t>S414</t>
  </si>
  <si>
    <t>SL20_UCONN_S414</t>
  </si>
  <si>
    <t>SL18-TI-2-MG2</t>
  </si>
  <si>
    <t>SL19-LR-2-FG1 x SL18-TI-2-MG2</t>
  </si>
  <si>
    <t>S415</t>
  </si>
  <si>
    <t>SL20_UCONN_S415</t>
  </si>
  <si>
    <t>SL18-FW-21-FG4 x SL18-BL-12-MG3</t>
  </si>
  <si>
    <t>S416</t>
  </si>
  <si>
    <t>SL20_UCONN_S416</t>
  </si>
  <si>
    <t>SL18-FW-14-FG11 x SL18-FI-2-MG3</t>
  </si>
  <si>
    <t>S417</t>
  </si>
  <si>
    <t>SL20_UCONN_S417</t>
  </si>
  <si>
    <t>SL18-FI-2-FG4 x SL18-TI-3-MG3</t>
  </si>
  <si>
    <t>S418</t>
  </si>
  <si>
    <t>SL20_UCONN_S418</t>
  </si>
  <si>
    <t>SL18-DB-6-FG1 x SL18-BL-17-MG1</t>
  </si>
  <si>
    <t>S419</t>
  </si>
  <si>
    <t>SL20_UCONN_S419</t>
  </si>
  <si>
    <t>SL18-FI-1-FG13 x SL18-PI-1-MG2</t>
  </si>
  <si>
    <t>S420</t>
  </si>
  <si>
    <t>SL20_UCONN_S420</t>
  </si>
  <si>
    <t>SL18-FI-1-FG2 x SL18-TI-5-MG2</t>
  </si>
  <si>
    <t>S421</t>
  </si>
  <si>
    <t>SL20_UCONN_S421</t>
  </si>
  <si>
    <t>SL18-FW-14-FG2 x SL18-BL-12-MG1</t>
  </si>
  <si>
    <t>S422</t>
  </si>
  <si>
    <t>SL20_UCONN_S422</t>
  </si>
  <si>
    <t>SL19-LR-5-FG1 x SL18-BL-11-MG1</t>
  </si>
  <si>
    <t>S423</t>
  </si>
  <si>
    <t>SL20_UCONN_S423</t>
  </si>
  <si>
    <t>SL18-FI-1-FG4 x SL18-FW-2-MG1</t>
  </si>
  <si>
    <t>S424</t>
  </si>
  <si>
    <t>SL20_UCONN_S424</t>
  </si>
  <si>
    <t>SL19-LR-5-FG1 x SL18-BL-10-MG2</t>
  </si>
  <si>
    <t>S425</t>
  </si>
  <si>
    <t>SL20_UCONN_S425</t>
  </si>
  <si>
    <t>SL18-TI-3-MG2</t>
  </si>
  <si>
    <t>SL18-FW-14-FG12 x SL18-TI-3-MG2</t>
  </si>
  <si>
    <t>S426</t>
  </si>
  <si>
    <t>SL20_UCONN_S426</t>
  </si>
  <si>
    <t>SL18-PI-1-FG3</t>
  </si>
  <si>
    <t>SL18-PI-1-FG3 x SL18-TI-5-MG1</t>
  </si>
  <si>
    <t>S427</t>
  </si>
  <si>
    <t>SL20_UCONN_S427</t>
  </si>
  <si>
    <t>SL18-FI-1-FG6 x SL18-BL-13-MG1</t>
  </si>
  <si>
    <t>S428</t>
  </si>
  <si>
    <t>SL20_UCONN_S428</t>
  </si>
  <si>
    <t>SL18-FW-21-FG4 x SL18-FI-2-MG3</t>
  </si>
  <si>
    <t>S429</t>
  </si>
  <si>
    <t>SL20_UCONN_S429</t>
  </si>
  <si>
    <t>SL18-FI-2-FG1 x SL18-PI-1-MG3</t>
  </si>
  <si>
    <t>S430</t>
  </si>
  <si>
    <t>SL20_UCONN_S430</t>
  </si>
  <si>
    <t>SL18-TI-3-FG5</t>
  </si>
  <si>
    <t>SL18-TI-3-FG5 x SL18-PI-1-MG11</t>
  </si>
  <si>
    <t>S431</t>
  </si>
  <si>
    <t>SL20_UCONN_S431</t>
  </si>
  <si>
    <t>SL18-TI-1-MG4</t>
  </si>
  <si>
    <t>SL18-FI-2-FG4 x SL18-TI-1-MG4</t>
  </si>
  <si>
    <t>S432</t>
  </si>
  <si>
    <t>SL20_UCONN_S432</t>
  </si>
  <si>
    <t>SL18-BL-18-FG11 x SL18-TI-5-MG1</t>
  </si>
  <si>
    <t>S433</t>
  </si>
  <si>
    <t>SL20_UCONN_S433</t>
  </si>
  <si>
    <t>SL18-BL-18-FG10 x SL18-PI-1-MG3</t>
  </si>
  <si>
    <t>S434</t>
  </si>
  <si>
    <t>SL20_UCONN_S434</t>
  </si>
  <si>
    <t>SL18-FW-14-FG11 x SL18-PI-1-MG4</t>
  </si>
  <si>
    <t>S435</t>
  </si>
  <si>
    <t>SL20_UCONN_S435</t>
  </si>
  <si>
    <t>SL18-FI-1-FG6 x SL18-PI-1-MG5</t>
  </si>
  <si>
    <t>S436</t>
  </si>
  <si>
    <t>SL20_UCONN_S436</t>
  </si>
  <si>
    <t>SL19-LR-5-FG2</t>
  </si>
  <si>
    <t>SL19-LR-5-FG2 x SL18-FW-2-MG1</t>
  </si>
  <si>
    <t>S437</t>
  </si>
  <si>
    <t>SL20_UCONN_S437</t>
  </si>
  <si>
    <t>SL18-FW-12-MG6</t>
  </si>
  <si>
    <t>SL18-TI-4-FG3 x SL18-FW-12-MG6</t>
  </si>
  <si>
    <t>S438</t>
  </si>
  <si>
    <t>SL20_UCONN_S438</t>
  </si>
  <si>
    <t>S439</t>
  </si>
  <si>
    <t>SL20_UCONN_S439</t>
  </si>
  <si>
    <t>SL18-BL-11-MG2</t>
  </si>
  <si>
    <t>SL18-FI-1-FG6 x SL18-BL-11-MG2</t>
  </si>
  <si>
    <t>S440</t>
  </si>
  <si>
    <t>SL20_UCONN_S440</t>
  </si>
  <si>
    <t>SL18-TI-6-MG2</t>
  </si>
  <si>
    <t>SL18-BL-18-FG10 x SL18-TI-6-MG2</t>
  </si>
  <si>
    <t>S441</t>
  </si>
  <si>
    <t>SL20_UCONN_S441</t>
  </si>
  <si>
    <t>SL18-FI-1-FG6 x SL18-BL-11-MG4</t>
  </si>
  <si>
    <t>S442</t>
  </si>
  <si>
    <t>SL20_UCONN_S442</t>
  </si>
  <si>
    <t>SL18-PI-1-FG3 x SL18-TI-6-MG2</t>
  </si>
  <si>
    <t>S443</t>
  </si>
  <si>
    <t>SL20_UCONN_S443</t>
  </si>
  <si>
    <t>SL18-FI-2-FG10 x SL18-TI-4-MG3</t>
  </si>
  <si>
    <t>S444</t>
  </si>
  <si>
    <t>SL20_UCONN_S444</t>
  </si>
  <si>
    <t>SL18-PI-1-FG3 x SL18-TI-4-MG3</t>
  </si>
  <si>
    <t>S445</t>
  </si>
  <si>
    <t>SL20_UCONN_S445</t>
  </si>
  <si>
    <t>SL18-TI-1-MG3</t>
  </si>
  <si>
    <t>SL18-PI-1-FG10 x SL18-TI-1-MG3</t>
  </si>
  <si>
    <t>S446</t>
  </si>
  <si>
    <t>SL20_UCONN_S446</t>
  </si>
  <si>
    <t>SL18-FI-2-FG10 x SL18-BL-12-MG1</t>
  </si>
  <si>
    <t>S447</t>
  </si>
  <si>
    <t>SL20_UCONN_S447</t>
  </si>
  <si>
    <t>SL18-FI-1-FG12</t>
  </si>
  <si>
    <t>SL18-FI-1-FG12 x SL18-PI-1-MG11</t>
  </si>
  <si>
    <t>S448</t>
  </si>
  <si>
    <t>SL20_UCONN_S448</t>
  </si>
  <si>
    <t>SL19-LR-5-FG1 x SL18-BL-12-MG1</t>
  </si>
  <si>
    <t>Planting Date</t>
  </si>
  <si>
    <t>Plot Score</t>
  </si>
  <si>
    <t>Wet Weight (kg)</t>
  </si>
  <si>
    <t>Sorus Tissue</t>
  </si>
  <si>
    <t>Sucessful Release</t>
  </si>
  <si>
    <t>Comments</t>
  </si>
  <si>
    <t>Extra Tissue Weight (g)</t>
  </si>
  <si>
    <t>No</t>
  </si>
  <si>
    <t>blades on tag</t>
  </si>
  <si>
    <t>#</t>
  </si>
  <si>
    <t>NotesDate</t>
  </si>
  <si>
    <t>Sample 1 # of Blades</t>
  </si>
  <si>
    <t>Sample 2 # of Blades</t>
  </si>
  <si>
    <t>Sample 3 # of Blades</t>
  </si>
  <si>
    <t>Sample 4 # of Blades</t>
  </si>
  <si>
    <t>Sample 5 # of Blades</t>
  </si>
  <si>
    <t>Sample 6 # of Blades</t>
  </si>
  <si>
    <t>Sample 7 # of Blades</t>
  </si>
  <si>
    <t>Sample 8 # of Blades</t>
  </si>
  <si>
    <t>Sample 2 Wet Weight (g)</t>
  </si>
  <si>
    <t>Subplot 2 Dry Weight (g)</t>
  </si>
  <si>
    <t>Subplot 2 % Dry Weight</t>
  </si>
  <si>
    <t>Sample 4 Wet Weight (g)</t>
  </si>
  <si>
    <t>Subplot 4 Dry Weight (g)</t>
  </si>
  <si>
    <t>Subplot 4 % Dry Weight</t>
  </si>
  <si>
    <t>Sample 6 Wet Weight (g)</t>
  </si>
  <si>
    <t>Subplot 6 Dry Weight (g)</t>
  </si>
  <si>
    <t>Subplot 6 % Dry Weight</t>
  </si>
  <si>
    <t># of Blades (10cm)</t>
  </si>
  <si>
    <t># of Blades (16cm)</t>
  </si>
  <si>
    <t>Total Counted Blades (GW)</t>
  </si>
  <si>
    <t>Blade Density per meter (based on 10cm)</t>
  </si>
  <si>
    <t>Blade Density per meter (based on 16cm)</t>
  </si>
  <si>
    <t xml:space="preserve">     </t>
  </si>
  <si>
    <t>Mean</t>
  </si>
  <si>
    <t>Number</t>
  </si>
  <si>
    <t>Blade Width Max</t>
  </si>
  <si>
    <t>Wet Weight (g)</t>
  </si>
  <si>
    <t>Dry Weight (g)</t>
  </si>
  <si>
    <t>Holdfast (Y/N)</t>
  </si>
  <si>
    <t>Stipe Hollow (Y/N)</t>
  </si>
  <si>
    <t>Bullations (Y/N)</t>
  </si>
  <si>
    <t>Fouling (Y/N)</t>
  </si>
  <si>
    <t>Sorrus Tissue (Y/N)</t>
  </si>
  <si>
    <t>Grazing (Y/N)</t>
  </si>
  <si>
    <t>Sporophyte Wet Weight (g)</t>
  </si>
  <si>
    <t>Holdfast (Y)</t>
  </si>
  <si>
    <t>Holdfast (N)</t>
  </si>
  <si>
    <t>% with Holdfasts</t>
  </si>
  <si>
    <t>broken blade</t>
  </si>
  <si>
    <t>no holdfast</t>
  </si>
  <si>
    <t>broken stipe</t>
  </si>
  <si>
    <t xml:space="preserve"> </t>
  </si>
  <si>
    <t>hm</t>
  </si>
  <si>
    <t>cut</t>
  </si>
  <si>
    <t>NA</t>
  </si>
  <si>
    <t>no stipe</t>
  </si>
  <si>
    <t>horse mane</t>
  </si>
  <si>
    <t>edge withering</t>
  </si>
  <si>
    <t>extremely small</t>
  </si>
  <si>
    <t>broken blade end</t>
  </si>
  <si>
    <t>broken blade and stipe</t>
  </si>
  <si>
    <t>bubbling</t>
  </si>
  <si>
    <t>ruffles</t>
  </si>
  <si>
    <t>broken blade, ruffles</t>
  </si>
  <si>
    <t>broken blade, horse mane</t>
  </si>
  <si>
    <t>Ruffles</t>
  </si>
  <si>
    <t>broken stipe and blade</t>
  </si>
  <si>
    <t>wide blade</t>
  </si>
  <si>
    <t xml:space="preserve">] </t>
  </si>
  <si>
    <t>ruffles, broken blade</t>
  </si>
  <si>
    <t>crinkle</t>
  </si>
  <si>
    <t>mussel set</t>
  </si>
  <si>
    <t>Date</t>
  </si>
  <si>
    <t>Isolated</t>
  </si>
  <si>
    <t xml:space="preserve">Self-Crosses </t>
  </si>
  <si>
    <t>Length of Sorus Tissue (cm)</t>
  </si>
  <si>
    <t>Width of Sorus Tissue</t>
  </si>
  <si>
    <t>Area of Sorus</t>
  </si>
  <si>
    <t>ID</t>
  </si>
  <si>
    <t>Release Date</t>
  </si>
  <si>
    <t>Count Square 1</t>
  </si>
  <si>
    <t>Zoospore Density</t>
  </si>
  <si>
    <t>Stocking Density (2500-7500)</t>
  </si>
  <si>
    <t xml:space="preserve">Volume of  Settling Tubes </t>
  </si>
  <si>
    <t>Volume of Release Water to Add</t>
  </si>
  <si>
    <t>NM</t>
  </si>
  <si>
    <t>-</t>
  </si>
  <si>
    <t>Not Top 50</t>
  </si>
  <si>
    <t>MC3</t>
  </si>
  <si>
    <t>MC6</t>
  </si>
  <si>
    <t>MC9</t>
  </si>
  <si>
    <t>MC16</t>
  </si>
  <si>
    <t>MC26</t>
  </si>
  <si>
    <t xml:space="preserve">Stocking Density </t>
  </si>
  <si>
    <t># of 96 well Plates</t>
  </si>
  <si>
    <t>low, motile</t>
  </si>
  <si>
    <t>1 per well, (4 wells have 50)</t>
  </si>
  <si>
    <t>low, non-motile</t>
  </si>
  <si>
    <t>Rank</t>
  </si>
  <si>
    <t>Celignis (ash)</t>
  </si>
  <si>
    <t>Celignis (CHN)</t>
  </si>
  <si>
    <t>Celignis (sugars)</t>
  </si>
  <si>
    <t xml:space="preserve">UCONN </t>
  </si>
  <si>
    <t>WHOI</t>
  </si>
  <si>
    <t>FDA</t>
  </si>
  <si>
    <t>NREL (2g)</t>
  </si>
  <si>
    <t>PNNL (5g)</t>
  </si>
  <si>
    <t>NJFL or MidwestLabs?</t>
  </si>
  <si>
    <t>Danforth (1g)</t>
  </si>
  <si>
    <t>Total g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</si>
</sst>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/d"/>
    <numFmt numFmtId="166" formatCode="0.0000"/>
  </numFmts>
  <fonts count="1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Inconsolata"/>
    </font>
    <font>
      <sz val="10"/>
      <color theme="1"/>
      <name val="Arial"/>
    </font>
    <font>
      <sz val="10"/>
      <color rgb="FF000000"/>
      <name val="Arial"/>
    </font>
    <font>
      <sz val="11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b/>
      <sz val="10"/>
      <color rgb="FF000000"/>
      <name val="Arial"/>
    </font>
    <font>
      <b/>
      <sz val="10"/>
      <color theme="1"/>
      <name val="Arial"/>
    </font>
    <font>
      <sz val="11"/>
      <color theme="1"/>
      <name val="Arial"/>
    </font>
    <font>
      <b/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99"/>
        <bgColor rgb="FFFF9999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" fontId="1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14" fontId="1" fillId="0" borderId="0" xfId="0" applyNumberFormat="1" applyFont="1" applyAlignment="1"/>
    <xf numFmtId="20" fontId="1" fillId="0" borderId="0" xfId="0" applyNumberFormat="1" applyFont="1"/>
    <xf numFmtId="0" fontId="5" fillId="2" borderId="0" xfId="0" applyFont="1" applyFill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1" fillId="0" borderId="0" xfId="0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20" fontId="1" fillId="0" borderId="0" xfId="0" applyNumberFormat="1" applyFont="1" applyAlignment="1"/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right"/>
    </xf>
    <xf numFmtId="20" fontId="4" fillId="0" borderId="0" xfId="0" applyNumberFormat="1" applyFont="1" applyAlignment="1"/>
    <xf numFmtId="0" fontId="4" fillId="0" borderId="0" xfId="0" applyFont="1" applyAlignment="1"/>
    <xf numFmtId="14" fontId="1" fillId="0" borderId="0" xfId="0" applyNumberFormat="1" applyFont="1"/>
    <xf numFmtId="0" fontId="1" fillId="0" borderId="0" xfId="0" applyFont="1"/>
    <xf numFmtId="0" fontId="3" fillId="2" borderId="1" xfId="0" applyFont="1" applyFill="1" applyBorder="1" applyAlignment="1"/>
    <xf numFmtId="2" fontId="3" fillId="2" borderId="1" xfId="0" applyNumberFormat="1" applyFont="1" applyFill="1" applyBorder="1" applyAlignment="1"/>
    <xf numFmtId="0" fontId="3" fillId="2" borderId="0" xfId="0" applyFont="1" applyFill="1" applyAlignment="1"/>
    <xf numFmtId="164" fontId="3" fillId="2" borderId="1" xfId="0" applyNumberFormat="1" applyFont="1" applyFill="1" applyBorder="1" applyAlignment="1"/>
    <xf numFmtId="0" fontId="3" fillId="0" borderId="0" xfId="0" applyFont="1"/>
    <xf numFmtId="0" fontId="3" fillId="0" borderId="0" xfId="0" applyFont="1" applyAlignment="1"/>
    <xf numFmtId="0" fontId="5" fillId="2" borderId="0" xfId="0" applyFont="1" applyFill="1"/>
    <xf numFmtId="164" fontId="1" fillId="0" borderId="0" xfId="0" applyNumberFormat="1" applyFont="1"/>
    <xf numFmtId="0" fontId="1" fillId="4" borderId="0" xfId="0" applyFont="1" applyFill="1" applyAlignment="1"/>
    <xf numFmtId="0" fontId="1" fillId="2" borderId="1" xfId="0" applyFont="1" applyFill="1" applyBorder="1"/>
    <xf numFmtId="0" fontId="6" fillId="0" borderId="0" xfId="0" applyFont="1" applyAlignment="1">
      <alignment wrapText="1"/>
    </xf>
    <xf numFmtId="0" fontId="1" fillId="5" borderId="1" xfId="0" applyFont="1" applyFill="1" applyBorder="1"/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6" borderId="0" xfId="0" applyFont="1" applyFill="1" applyAlignment="1"/>
    <xf numFmtId="0" fontId="8" fillId="0" borderId="0" xfId="0" applyFont="1" applyAlignment="1"/>
    <xf numFmtId="0" fontId="1" fillId="4" borderId="1" xfId="0" applyFont="1" applyFill="1" applyBorder="1"/>
    <xf numFmtId="0" fontId="1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165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166" fontId="10" fillId="0" borderId="0" xfId="0" applyNumberFormat="1" applyFont="1" applyAlignment="1"/>
    <xf numFmtId="0" fontId="13" fillId="0" borderId="0" xfId="0" applyFont="1" applyAlignment="1"/>
    <xf numFmtId="14" fontId="4" fillId="0" borderId="0" xfId="0" applyNumberFormat="1" applyFont="1" applyAlignme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14" fontId="13" fillId="0" borderId="0" xfId="0" applyNumberFormat="1" applyFont="1" applyAlignment="1">
      <alignment horizontal="right"/>
    </xf>
    <xf numFmtId="0" fontId="13" fillId="0" borderId="0" xfId="0" applyFont="1" applyAlignment="1"/>
    <xf numFmtId="14" fontId="13" fillId="0" borderId="0" xfId="0" applyNumberFormat="1" applyFont="1" applyAlignment="1"/>
    <xf numFmtId="0" fontId="5" fillId="2" borderId="0" xfId="0" applyFont="1" applyFill="1" applyAlignment="1">
      <alignment horizontal="right"/>
    </xf>
    <xf numFmtId="166" fontId="5" fillId="2" borderId="0" xfId="0" applyNumberFormat="1" applyFont="1" applyFill="1" applyAlignment="1">
      <alignment horizontal="center"/>
    </xf>
    <xf numFmtId="166" fontId="5" fillId="2" borderId="0" xfId="0" applyNumberFormat="1" applyFont="1" applyFill="1" applyAlignment="1">
      <alignment horizontal="right"/>
    </xf>
    <xf numFmtId="0" fontId="13" fillId="2" borderId="0" xfId="0" applyFont="1" applyFill="1" applyAlignment="1"/>
    <xf numFmtId="166" fontId="13" fillId="2" borderId="0" xfId="0" applyNumberFormat="1" applyFont="1" applyFill="1" applyAlignment="1"/>
    <xf numFmtId="166" fontId="13" fillId="0" borderId="0" xfId="0" applyNumberFormat="1" applyFont="1" applyAlignme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/>
    <xf numFmtId="0" fontId="3" fillId="3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188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8C8C8"/>
          <bgColor rgb="FFC8C8C8"/>
        </patternFill>
      </fill>
    </dxf>
    <dxf>
      <fill>
        <patternFill patternType="solid">
          <fgColor rgb="FFFF9999"/>
          <bgColor rgb="FFFF9999"/>
        </patternFill>
      </fill>
    </dxf>
    <dxf>
      <fill>
        <patternFill patternType="solid">
          <fgColor rgb="FFFF9999"/>
          <bgColor rgb="FFFF9999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9" defaultPivotStyle="PivotStyleMedium4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Q6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baseColWidth="10" defaultColWidth="12.5703125" defaultRowHeight="15" customHeight="1" x14ac:dyDescent="0"/>
  <cols>
    <col min="1" max="1" width="15.42578125" customWidth="1"/>
    <col min="2" max="2" width="14.5703125" customWidth="1"/>
    <col min="3" max="3" width="15.140625" customWidth="1"/>
    <col min="4" max="4" width="15.42578125" customWidth="1"/>
    <col min="5" max="5" width="16.42578125" customWidth="1"/>
    <col min="6" max="6" width="14" customWidth="1"/>
    <col min="7" max="7" width="43.7109375" customWidth="1"/>
    <col min="8" max="8" width="14.140625" customWidth="1"/>
    <col min="9" max="9" width="13.28515625" customWidth="1"/>
    <col min="10" max="10" width="6.28515625" customWidth="1"/>
    <col min="11" max="11" width="10.42578125" customWidth="1"/>
    <col min="12" max="12" width="11.28515625" customWidth="1"/>
    <col min="13" max="13" width="13.42578125" customWidth="1"/>
    <col min="14" max="14" width="17.42578125" customWidth="1"/>
    <col min="15" max="15" width="19.42578125" customWidth="1"/>
    <col min="16" max="16" width="4.42578125" customWidth="1"/>
    <col min="17" max="17" width="9.42578125" customWidth="1"/>
    <col min="18" max="18" width="7.42578125" customWidth="1"/>
    <col min="19" max="19" width="10.5703125" customWidth="1"/>
    <col min="20" max="21" width="7.140625" customWidth="1"/>
    <col min="22" max="22" width="10.28515625" customWidth="1"/>
    <col min="23" max="23" width="7.85546875" customWidth="1"/>
    <col min="24" max="24" width="12.42578125" customWidth="1"/>
    <col min="25" max="25" width="20.7109375" customWidth="1"/>
    <col min="26" max="26" width="16.7109375" customWidth="1"/>
    <col min="27" max="27" width="61.42578125" customWidth="1"/>
    <col min="28" max="28" width="13.42578125" customWidth="1"/>
    <col min="29" max="29" width="15.5703125" customWidth="1"/>
    <col min="30" max="30" width="25" customWidth="1"/>
    <col min="31" max="31" width="16.85546875" customWidth="1"/>
    <col min="32" max="32" width="20" customWidth="1"/>
    <col min="33" max="33" width="19.5703125" customWidth="1"/>
    <col min="34" max="34" width="16.42578125" customWidth="1"/>
    <col min="35" max="35" width="19" customWidth="1"/>
    <col min="36" max="36" width="15.42578125" customWidth="1"/>
    <col min="37" max="37" width="15.5703125" customWidth="1"/>
    <col min="38" max="38" width="13.42578125" customWidth="1"/>
    <col min="39" max="39" width="13.5703125" customWidth="1"/>
    <col min="40" max="40" width="11.42578125" customWidth="1"/>
    <col min="41" max="41" width="11.5703125" customWidth="1"/>
    <col min="42" max="42" width="15.7109375" customWidth="1"/>
    <col min="43" max="43" width="16" customWidth="1"/>
  </cols>
  <sheetData>
    <row r="1" spans="1:4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4" t="s">
        <v>43</v>
      </c>
      <c r="B2" s="1" t="s">
        <v>44</v>
      </c>
      <c r="C2" s="1" t="s">
        <v>45</v>
      </c>
      <c r="D2" s="5" t="s">
        <v>46</v>
      </c>
      <c r="E2" s="1" t="s">
        <v>47</v>
      </c>
      <c r="F2" s="6" t="s">
        <v>48</v>
      </c>
      <c r="G2" s="1" t="s">
        <v>49</v>
      </c>
      <c r="H2" s="7" t="str">
        <f t="shared" ref="H2:H480" si="0">D2&amp;" x "&amp;F2</f>
        <v>JS x OI</v>
      </c>
      <c r="I2" s="1" t="s">
        <v>50</v>
      </c>
      <c r="J2" s="1" t="s">
        <v>51</v>
      </c>
      <c r="P2" s="1">
        <v>1</v>
      </c>
      <c r="Q2" s="1">
        <v>1</v>
      </c>
      <c r="S2" s="8">
        <v>44354</v>
      </c>
      <c r="T2" s="8">
        <v>44355</v>
      </c>
      <c r="U2" s="9">
        <f>'Plot Info'!H2</f>
        <v>0.36388888888888887</v>
      </c>
      <c r="V2" s="1">
        <f>'Plot Info'!I400</f>
        <v>0</v>
      </c>
      <c r="W2" s="2" t="s">
        <v>52</v>
      </c>
      <c r="X2" s="1">
        <f>'Plot Info'!K2</f>
        <v>2</v>
      </c>
      <c r="Y2" s="1">
        <f>'Plot Info'!L2</f>
        <v>9.1999999999999993</v>
      </c>
      <c r="Z2" s="1">
        <f>'Plot Info'!M2</f>
        <v>0.73499999999999999</v>
      </c>
      <c r="AA2" s="3">
        <f t="shared" ref="AA2:AA165" si="1">(Y2/Z2)*1</f>
        <v>12.517006802721088</v>
      </c>
      <c r="AB2" s="3">
        <f>VLOOKUP(A2,'Sub Sample'!A:U,21,FALSE)</f>
        <v>11.112649121209362</v>
      </c>
      <c r="AC2" s="1">
        <f t="shared" ref="AC2:AC373" si="2">AA2*(AB2/100)</f>
        <v>1.390971046464301</v>
      </c>
      <c r="AD2" s="10">
        <f>VLOOKUP(A2,'Sub Sample'!A:Z,26,FALSE)</f>
        <v>93.75</v>
      </c>
      <c r="AE2" s="3">
        <f>'Individual Measurements'!U3</f>
        <v>153.71999999999997</v>
      </c>
      <c r="AF2" s="3">
        <f>'Individual Measurements'!V3</f>
        <v>22.8</v>
      </c>
      <c r="AG2" s="3">
        <f>'Individual Measurements'!W3</f>
        <v>0.90599999999999992</v>
      </c>
      <c r="AH2" s="3">
        <f>'Individual Measurements'!X3</f>
        <v>32.820000000000007</v>
      </c>
      <c r="AI2" s="3">
        <f>'Individual Measurements'!Y3</f>
        <v>6.6479999999999988</v>
      </c>
      <c r="AJ2" s="1">
        <f>'Individual Measurements'!AE3</f>
        <v>0</v>
      </c>
      <c r="AK2" s="1">
        <f>'Individual Measurements'!AF3</f>
        <v>0</v>
      </c>
      <c r="AL2" s="1">
        <f>'Individual Measurements'!AG3</f>
        <v>0</v>
      </c>
      <c r="AM2" s="1">
        <f>'Individual Measurements'!AH3</f>
        <v>5</v>
      </c>
      <c r="AN2" s="1">
        <f>'Individual Measurements'!AI3</f>
        <v>5</v>
      </c>
      <c r="AO2" s="1">
        <f>'Individual Measurements'!AJ3</f>
        <v>0</v>
      </c>
      <c r="AP2" s="1">
        <f>'Individual Measurements'!AK3</f>
        <v>3</v>
      </c>
      <c r="AQ2" s="1">
        <f>'Individual Measurements'!AL3</f>
        <v>2</v>
      </c>
    </row>
    <row r="3" spans="1:43">
      <c r="A3" s="4" t="s">
        <v>53</v>
      </c>
      <c r="B3" s="1" t="s">
        <v>54</v>
      </c>
      <c r="C3" s="1" t="s">
        <v>45</v>
      </c>
      <c r="D3" s="5" t="s">
        <v>46</v>
      </c>
      <c r="E3" s="1" t="s">
        <v>55</v>
      </c>
      <c r="F3" s="6" t="s">
        <v>56</v>
      </c>
      <c r="G3" s="1" t="s">
        <v>57</v>
      </c>
      <c r="H3" s="7" t="str">
        <f t="shared" si="0"/>
        <v>JS x SF</v>
      </c>
      <c r="I3" s="1" t="s">
        <v>50</v>
      </c>
      <c r="J3" s="1" t="s">
        <v>51</v>
      </c>
      <c r="P3" s="1">
        <v>1</v>
      </c>
      <c r="Q3" s="1">
        <v>2</v>
      </c>
      <c r="S3" s="8">
        <v>44354</v>
      </c>
      <c r="T3" s="8">
        <v>44355</v>
      </c>
      <c r="U3" s="1">
        <f>'Plot Info'!H3</f>
        <v>0</v>
      </c>
      <c r="V3" s="1">
        <f>'Plot Info'!I401</f>
        <v>0</v>
      </c>
      <c r="W3" s="2" t="s">
        <v>58</v>
      </c>
      <c r="X3" s="1">
        <f>'Plot Info'!K3</f>
        <v>0</v>
      </c>
      <c r="Y3" s="1">
        <f>'Plot Info'!L3</f>
        <v>0</v>
      </c>
      <c r="Z3" s="1">
        <f>'Plot Info'!M3</f>
        <v>0</v>
      </c>
      <c r="AA3" s="3" t="e">
        <f t="shared" si="1"/>
        <v>#DIV/0!</v>
      </c>
      <c r="AB3" s="3">
        <f>VLOOKUP(A3,'Sub Sample'!A:U,21,FALSE)</f>
        <v>0</v>
      </c>
      <c r="AC3" s="1" t="e">
        <f t="shared" si="2"/>
        <v>#DIV/0!</v>
      </c>
      <c r="AD3" s="10">
        <f>VLOOKUP(A3,'Sub Sample'!A:Z,26,FALSE)</f>
        <v>0</v>
      </c>
      <c r="AE3" s="3" t="e">
        <f>'Individual Measurements'!U4</f>
        <v>#DIV/0!</v>
      </c>
      <c r="AF3" s="3" t="e">
        <f>'Individual Measurements'!V4</f>
        <v>#DIV/0!</v>
      </c>
      <c r="AG3" s="3" t="e">
        <f>'Individual Measurements'!W4</f>
        <v>#DIV/0!</v>
      </c>
      <c r="AH3" s="3" t="e">
        <f>'Individual Measurements'!X4</f>
        <v>#DIV/0!</v>
      </c>
      <c r="AI3" s="3" t="e">
        <f>'Individual Measurements'!Y4</f>
        <v>#DIV/0!</v>
      </c>
      <c r="AJ3" s="1">
        <f>'Individual Measurements'!AE4</f>
        <v>0</v>
      </c>
      <c r="AK3" s="1">
        <f>'Individual Measurements'!AF4</f>
        <v>0</v>
      </c>
      <c r="AL3" s="1">
        <f>'Individual Measurements'!AG4</f>
        <v>0</v>
      </c>
      <c r="AM3" s="1">
        <f>'Individual Measurements'!AH4</f>
        <v>0</v>
      </c>
      <c r="AN3" s="1">
        <f>'Individual Measurements'!AI4</f>
        <v>0</v>
      </c>
      <c r="AO3" s="1">
        <f>'Individual Measurements'!AJ4</f>
        <v>0</v>
      </c>
      <c r="AP3" s="1">
        <f>'Individual Measurements'!AK4</f>
        <v>0</v>
      </c>
      <c r="AQ3" s="1">
        <f>'Individual Measurements'!AL4</f>
        <v>0</v>
      </c>
    </row>
    <row r="4" spans="1:43">
      <c r="A4" s="4" t="s">
        <v>59</v>
      </c>
      <c r="B4" s="1" t="s">
        <v>60</v>
      </c>
      <c r="C4" s="1" t="s">
        <v>61</v>
      </c>
      <c r="D4" s="5" t="s">
        <v>62</v>
      </c>
      <c r="E4" s="1" t="s">
        <v>63</v>
      </c>
      <c r="F4" s="6" t="s">
        <v>64</v>
      </c>
      <c r="G4" s="1" t="s">
        <v>65</v>
      </c>
      <c r="H4" s="7" t="str">
        <f t="shared" si="0"/>
        <v>CB x LD</v>
      </c>
      <c r="I4" s="1" t="s">
        <v>66</v>
      </c>
      <c r="J4" s="1" t="s">
        <v>51</v>
      </c>
      <c r="P4" s="1">
        <v>1</v>
      </c>
      <c r="Q4" s="1">
        <v>3</v>
      </c>
      <c r="S4" s="8">
        <v>44354</v>
      </c>
      <c r="T4" s="8">
        <v>44355</v>
      </c>
      <c r="U4" s="9">
        <f>'Plot Info'!H4</f>
        <v>0.38819444444444445</v>
      </c>
      <c r="V4" s="1">
        <f>'Plot Info'!I403</f>
        <v>0</v>
      </c>
      <c r="W4" s="2" t="s">
        <v>52</v>
      </c>
      <c r="X4" s="1">
        <f>'Plot Info'!K4</f>
        <v>3</v>
      </c>
      <c r="Y4" s="1">
        <f>'Plot Info'!L4</f>
        <v>14.7</v>
      </c>
      <c r="Z4" s="1">
        <f>'Plot Info'!M4</f>
        <v>0.82</v>
      </c>
      <c r="AA4" s="3">
        <f t="shared" si="1"/>
        <v>17.926829268292682</v>
      </c>
      <c r="AB4" s="3">
        <f>VLOOKUP(A4,'Sub Sample'!A:U,21,FALSE)</f>
        <v>15.18925138257409</v>
      </c>
      <c r="AC4" s="1">
        <f t="shared" si="2"/>
        <v>2.7229511624858427</v>
      </c>
      <c r="AD4" s="10">
        <f>VLOOKUP(A4,'Sub Sample'!A:Z,26,FALSE)</f>
        <v>175</v>
      </c>
      <c r="AE4" s="3">
        <f>'Individual Measurements'!U5</f>
        <v>197.52</v>
      </c>
      <c r="AF4" s="3">
        <f>'Individual Measurements'!V5</f>
        <v>15.9</v>
      </c>
      <c r="AG4" s="3">
        <f>'Individual Measurements'!W5</f>
        <v>0.63600000000000001</v>
      </c>
      <c r="AH4" s="3">
        <f>'Individual Measurements'!X5</f>
        <v>46.019999999999996</v>
      </c>
      <c r="AI4" s="3">
        <f>'Individual Measurements'!Y5</f>
        <v>6.3819999999999997</v>
      </c>
      <c r="AJ4" s="1">
        <f>'Individual Measurements'!AE5</f>
        <v>0</v>
      </c>
      <c r="AK4" s="1">
        <f>'Individual Measurements'!AF5</f>
        <v>0</v>
      </c>
      <c r="AL4" s="1">
        <f>'Individual Measurements'!AG5</f>
        <v>0</v>
      </c>
      <c r="AM4" s="1">
        <f>'Individual Measurements'!AH5</f>
        <v>5</v>
      </c>
      <c r="AN4" s="1">
        <f>'Individual Measurements'!AI5</f>
        <v>5</v>
      </c>
      <c r="AO4" s="1">
        <f>'Individual Measurements'!AJ5</f>
        <v>0</v>
      </c>
      <c r="AP4" s="1">
        <f>'Individual Measurements'!AK5</f>
        <v>1</v>
      </c>
      <c r="AQ4" s="1">
        <f>'Individual Measurements'!AL5</f>
        <v>4</v>
      </c>
    </row>
    <row r="5" spans="1:43">
      <c r="A5" s="4" t="s">
        <v>67</v>
      </c>
      <c r="B5" s="1" t="s">
        <v>68</v>
      </c>
      <c r="C5" s="1" t="s">
        <v>69</v>
      </c>
      <c r="D5" s="11" t="s">
        <v>70</v>
      </c>
      <c r="E5" s="1" t="s">
        <v>71</v>
      </c>
      <c r="F5" s="6" t="s">
        <v>48</v>
      </c>
      <c r="G5" s="1" t="s">
        <v>72</v>
      </c>
      <c r="H5" s="7" t="str">
        <f t="shared" si="0"/>
        <v>UCONN x OI</v>
      </c>
      <c r="I5" s="1" t="s">
        <v>50</v>
      </c>
      <c r="J5" s="1" t="s">
        <v>51</v>
      </c>
      <c r="P5" s="1">
        <v>1</v>
      </c>
      <c r="Q5" s="1">
        <v>4</v>
      </c>
      <c r="S5" s="8">
        <v>44354</v>
      </c>
      <c r="T5" s="8">
        <v>44355</v>
      </c>
      <c r="U5" s="9">
        <f>'Plot Info'!H5</f>
        <v>0.39513888888888887</v>
      </c>
      <c r="V5" s="1">
        <f>'Plot Info'!I402</f>
        <v>0</v>
      </c>
      <c r="W5" s="2" t="s">
        <v>52</v>
      </c>
      <c r="X5" s="1">
        <f>'Plot Info'!K5</f>
        <v>2</v>
      </c>
      <c r="Y5" s="1">
        <f>'Plot Info'!L5</f>
        <v>11.26</v>
      </c>
      <c r="Z5" s="1">
        <f>'Plot Info'!M5</f>
        <v>0.83</v>
      </c>
      <c r="AA5" s="3">
        <f t="shared" si="1"/>
        <v>13.566265060240964</v>
      </c>
      <c r="AB5" s="3">
        <f>VLOOKUP(A5,'Sub Sample'!A:U,21,FALSE)</f>
        <v>10.743234264959915</v>
      </c>
      <c r="AC5" s="1">
        <f t="shared" si="2"/>
        <v>1.4574556364270921</v>
      </c>
      <c r="AD5" s="10">
        <f>VLOOKUP(A5,'Sub Sample'!A:Z,26,FALSE)</f>
        <v>237.5</v>
      </c>
      <c r="AE5" s="3">
        <f>'Individual Measurements'!U6</f>
        <v>160.36000000000001</v>
      </c>
      <c r="AF5" s="3">
        <f>'Individual Measurements'!V6</f>
        <v>24.340000000000003</v>
      </c>
      <c r="AG5" s="3">
        <f>'Individual Measurements'!W6</f>
        <v>0.8640000000000001</v>
      </c>
      <c r="AH5" s="3">
        <f>'Individual Measurements'!X6</f>
        <v>69.61999999999999</v>
      </c>
      <c r="AI5" s="3">
        <f>'Individual Measurements'!Y6</f>
        <v>9.0719999999999992</v>
      </c>
      <c r="AJ5" s="1">
        <f>'Individual Measurements'!AE6</f>
        <v>0</v>
      </c>
      <c r="AK5" s="1">
        <f>'Individual Measurements'!AF6</f>
        <v>0</v>
      </c>
      <c r="AL5" s="1">
        <f>'Individual Measurements'!AG6</f>
        <v>5</v>
      </c>
      <c r="AM5" s="1">
        <f>'Individual Measurements'!AH6</f>
        <v>0</v>
      </c>
      <c r="AN5" s="1">
        <f>'Individual Measurements'!AI6</f>
        <v>5</v>
      </c>
      <c r="AO5" s="1">
        <f>'Individual Measurements'!AJ6</f>
        <v>0</v>
      </c>
      <c r="AP5" s="1">
        <f>'Individual Measurements'!AK6</f>
        <v>5</v>
      </c>
      <c r="AQ5" s="1">
        <f>'Individual Measurements'!AL6</f>
        <v>0</v>
      </c>
    </row>
    <row r="6" spans="1:43">
      <c r="A6" s="4" t="s">
        <v>73</v>
      </c>
      <c r="B6" s="1" t="s">
        <v>74</v>
      </c>
      <c r="C6" s="1" t="s">
        <v>75</v>
      </c>
      <c r="D6" s="5" t="s">
        <v>76</v>
      </c>
      <c r="E6" s="1" t="s">
        <v>77</v>
      </c>
      <c r="F6" s="6" t="s">
        <v>48</v>
      </c>
      <c r="G6" s="1" t="s">
        <v>78</v>
      </c>
      <c r="H6" s="7" t="str">
        <f t="shared" si="0"/>
        <v>CC x OI</v>
      </c>
      <c r="I6" s="1" t="s">
        <v>79</v>
      </c>
      <c r="J6" s="1" t="s">
        <v>51</v>
      </c>
      <c r="P6" s="1">
        <v>1</v>
      </c>
      <c r="Q6" s="1">
        <v>5</v>
      </c>
      <c r="S6" s="8">
        <v>44354</v>
      </c>
      <c r="T6" s="8">
        <v>44355</v>
      </c>
      <c r="U6" s="1">
        <f>'Plot Info'!H6</f>
        <v>0</v>
      </c>
      <c r="V6" s="1">
        <f>'Plot Info'!I404</f>
        <v>0</v>
      </c>
      <c r="W6" s="2" t="s">
        <v>58</v>
      </c>
      <c r="X6" s="1">
        <f>'Plot Info'!K6</f>
        <v>0</v>
      </c>
      <c r="Y6" s="1">
        <f>'Plot Info'!L6</f>
        <v>0</v>
      </c>
      <c r="Z6" s="1">
        <f>'Plot Info'!M6</f>
        <v>0</v>
      </c>
      <c r="AA6" s="3" t="e">
        <f t="shared" si="1"/>
        <v>#DIV/0!</v>
      </c>
      <c r="AB6" s="3">
        <f>VLOOKUP(A6,'Sub Sample'!A:U,21,FALSE)</f>
        <v>0</v>
      </c>
      <c r="AC6" s="1" t="e">
        <f t="shared" si="2"/>
        <v>#DIV/0!</v>
      </c>
      <c r="AD6" s="10">
        <f>VLOOKUP(A6,'Sub Sample'!A:Z,26,FALSE)</f>
        <v>0</v>
      </c>
      <c r="AE6" s="3" t="e">
        <f>'Individual Measurements'!U7</f>
        <v>#DIV/0!</v>
      </c>
      <c r="AF6" s="3" t="e">
        <f>'Individual Measurements'!V7</f>
        <v>#DIV/0!</v>
      </c>
      <c r="AG6" s="3" t="e">
        <f>'Individual Measurements'!W7</f>
        <v>#DIV/0!</v>
      </c>
      <c r="AH6" s="3" t="e">
        <f>'Individual Measurements'!X7</f>
        <v>#DIV/0!</v>
      </c>
      <c r="AI6" s="3" t="e">
        <f>'Individual Measurements'!Y7</f>
        <v>#DIV/0!</v>
      </c>
      <c r="AJ6" s="1">
        <f>'Individual Measurements'!AE7</f>
        <v>0</v>
      </c>
      <c r="AK6" s="1">
        <f>'Individual Measurements'!AF7</f>
        <v>0</v>
      </c>
      <c r="AL6" s="1">
        <f>'Individual Measurements'!AG7</f>
        <v>0</v>
      </c>
      <c r="AM6" s="1">
        <f>'Individual Measurements'!AH7</f>
        <v>0</v>
      </c>
      <c r="AN6" s="1">
        <f>'Individual Measurements'!AI7</f>
        <v>0</v>
      </c>
      <c r="AO6" s="1">
        <f>'Individual Measurements'!AJ7</f>
        <v>0</v>
      </c>
      <c r="AP6" s="1">
        <f>'Individual Measurements'!AK7</f>
        <v>0</v>
      </c>
      <c r="AQ6" s="1">
        <f>'Individual Measurements'!AL7</f>
        <v>0</v>
      </c>
    </row>
    <row r="7" spans="1:43">
      <c r="A7" s="1" t="s">
        <v>80</v>
      </c>
      <c r="B7" s="1" t="s">
        <v>81</v>
      </c>
      <c r="C7" s="1" t="s">
        <v>82</v>
      </c>
      <c r="D7" s="5" t="s">
        <v>76</v>
      </c>
      <c r="E7" s="1" t="s">
        <v>83</v>
      </c>
      <c r="F7" s="6" t="s">
        <v>48</v>
      </c>
      <c r="G7" s="1" t="s">
        <v>84</v>
      </c>
      <c r="H7" s="7" t="str">
        <f t="shared" si="0"/>
        <v>CC x OI</v>
      </c>
      <c r="I7" s="1" t="s">
        <v>79</v>
      </c>
      <c r="J7" s="1" t="s">
        <v>51</v>
      </c>
      <c r="P7" s="1">
        <v>1</v>
      </c>
      <c r="Q7" s="1">
        <v>6</v>
      </c>
      <c r="R7" s="1">
        <f>'Plot Info'!E3</f>
        <v>0</v>
      </c>
      <c r="S7" s="8">
        <v>44354</v>
      </c>
      <c r="T7" s="8">
        <v>44355</v>
      </c>
      <c r="U7" s="9">
        <f>'Plot Info'!H7</f>
        <v>0.40138888888888885</v>
      </c>
      <c r="V7" s="1">
        <f>'Plot Info'!I3</f>
        <v>0</v>
      </c>
      <c r="W7" s="2" t="s">
        <v>52</v>
      </c>
      <c r="X7" s="1">
        <f>'Plot Info'!K7</f>
        <v>3</v>
      </c>
      <c r="Y7" s="1">
        <f>'Plot Info'!L7</f>
        <v>18.12</v>
      </c>
      <c r="Z7" s="1">
        <f>'Plot Info'!M7</f>
        <v>0.82499999999999996</v>
      </c>
      <c r="AA7" s="3">
        <f t="shared" si="1"/>
        <v>21.963636363636365</v>
      </c>
      <c r="AB7" s="3">
        <f>VLOOKUP(A7,'Sub Sample'!A:U,21,FALSE)</f>
        <v>11.7806923595695</v>
      </c>
      <c r="AC7" s="1">
        <f t="shared" si="2"/>
        <v>2.5874684309745377</v>
      </c>
      <c r="AD7" s="10">
        <f>VLOOKUP(A7,'Sub Sample'!A:Z,26,FALSE)</f>
        <v>131.25</v>
      </c>
      <c r="AE7" s="3">
        <f>'Individual Measurements'!U8</f>
        <v>215.77999999999997</v>
      </c>
      <c r="AF7" s="3">
        <f>'Individual Measurements'!V8</f>
        <v>19.16</v>
      </c>
      <c r="AG7" s="3">
        <f>'Individual Measurements'!W8</f>
        <v>1.0259999999999998</v>
      </c>
      <c r="AH7" s="3">
        <f>'Individual Measurements'!X8</f>
        <v>38.799999999999997</v>
      </c>
      <c r="AI7" s="3">
        <f>'Individual Measurements'!Y8</f>
        <v>6.8480000000000008</v>
      </c>
      <c r="AJ7" s="1">
        <f>'Individual Measurements'!AE8</f>
        <v>0</v>
      </c>
      <c r="AK7" s="1">
        <f>'Individual Measurements'!AF8</f>
        <v>0</v>
      </c>
      <c r="AL7" s="1">
        <f>'Individual Measurements'!AG8</f>
        <v>1</v>
      </c>
      <c r="AM7" s="1">
        <f>'Individual Measurements'!AH8</f>
        <v>4</v>
      </c>
      <c r="AN7" s="1">
        <f>'Individual Measurements'!AI8</f>
        <v>5</v>
      </c>
      <c r="AO7" s="1">
        <f>'Individual Measurements'!AJ8</f>
        <v>0</v>
      </c>
      <c r="AP7" s="1">
        <f>'Individual Measurements'!AK8</f>
        <v>4</v>
      </c>
      <c r="AQ7" s="1">
        <f>'Individual Measurements'!AL8</f>
        <v>1</v>
      </c>
    </row>
    <row r="8" spans="1:43">
      <c r="A8" s="1" t="s">
        <v>85</v>
      </c>
      <c r="B8" s="1" t="s">
        <v>86</v>
      </c>
      <c r="D8" s="12"/>
      <c r="F8" s="13"/>
      <c r="G8" s="1" t="s">
        <v>87</v>
      </c>
      <c r="H8" s="7" t="str">
        <f t="shared" si="0"/>
        <v xml:space="preserve"> x </v>
      </c>
      <c r="I8" s="1" t="s">
        <v>88</v>
      </c>
      <c r="J8" s="1" t="s">
        <v>51</v>
      </c>
      <c r="P8" s="1">
        <v>1</v>
      </c>
      <c r="Q8" s="1">
        <v>7</v>
      </c>
      <c r="R8" s="1">
        <f>'Plot Info'!E18</f>
        <v>0</v>
      </c>
      <c r="S8" s="8">
        <v>44354</v>
      </c>
      <c r="T8" s="8">
        <v>44355</v>
      </c>
      <c r="U8" s="1">
        <f>'Plot Info'!H8</f>
        <v>0</v>
      </c>
      <c r="V8" s="1">
        <f>'Plot Info'!I18</f>
        <v>0</v>
      </c>
      <c r="W8" s="2" t="s">
        <v>58</v>
      </c>
      <c r="X8" s="1">
        <f>'Plot Info'!K8</f>
        <v>0</v>
      </c>
      <c r="Y8" s="1">
        <f>'Plot Info'!L8</f>
        <v>0</v>
      </c>
      <c r="Z8" s="1">
        <f>'Plot Info'!M8</f>
        <v>0</v>
      </c>
      <c r="AA8" s="3" t="e">
        <f t="shared" si="1"/>
        <v>#DIV/0!</v>
      </c>
      <c r="AB8" s="3">
        <f>VLOOKUP(A8,'Sub Sample'!A:U,21,FALSE)</f>
        <v>0</v>
      </c>
      <c r="AC8" s="1" t="e">
        <f t="shared" si="2"/>
        <v>#DIV/0!</v>
      </c>
      <c r="AD8" s="10">
        <f>VLOOKUP(A8,'Sub Sample'!A:Z,26,FALSE)</f>
        <v>0</v>
      </c>
      <c r="AE8" s="3" t="e">
        <f>'Individual Measurements'!U9</f>
        <v>#DIV/0!</v>
      </c>
      <c r="AF8" s="3" t="e">
        <f>'Individual Measurements'!V9</f>
        <v>#DIV/0!</v>
      </c>
      <c r="AG8" s="3" t="e">
        <f>'Individual Measurements'!W9</f>
        <v>#DIV/0!</v>
      </c>
      <c r="AH8" s="3" t="e">
        <f>'Individual Measurements'!X9</f>
        <v>#DIV/0!</v>
      </c>
      <c r="AI8" s="3" t="e">
        <f>'Individual Measurements'!Y9</f>
        <v>#DIV/0!</v>
      </c>
      <c r="AJ8" s="1">
        <f>'Individual Measurements'!AE9</f>
        <v>0</v>
      </c>
      <c r="AK8" s="1">
        <f>'Individual Measurements'!AF9</f>
        <v>0</v>
      </c>
      <c r="AL8" s="1">
        <f>'Individual Measurements'!AG9</f>
        <v>0</v>
      </c>
      <c r="AM8" s="1">
        <f>'Individual Measurements'!AH9</f>
        <v>0</v>
      </c>
      <c r="AN8" s="1">
        <f>'Individual Measurements'!AI9</f>
        <v>0</v>
      </c>
      <c r="AO8" s="1">
        <f>'Individual Measurements'!AJ9</f>
        <v>0</v>
      </c>
      <c r="AP8" s="1">
        <f>'Individual Measurements'!AK9</f>
        <v>0</v>
      </c>
      <c r="AQ8" s="1">
        <f>'Individual Measurements'!AL9</f>
        <v>0</v>
      </c>
    </row>
    <row r="9" spans="1:43">
      <c r="A9" s="1" t="s">
        <v>89</v>
      </c>
      <c r="B9" s="1" t="s">
        <v>90</v>
      </c>
      <c r="C9" s="1" t="s">
        <v>91</v>
      </c>
      <c r="D9" s="5" t="s">
        <v>48</v>
      </c>
      <c r="E9" s="1" t="s">
        <v>92</v>
      </c>
      <c r="F9" s="6" t="s">
        <v>48</v>
      </c>
      <c r="G9" s="1" t="s">
        <v>93</v>
      </c>
      <c r="H9" s="7" t="str">
        <f t="shared" si="0"/>
        <v>OI x OI</v>
      </c>
      <c r="I9" s="1" t="s">
        <v>94</v>
      </c>
      <c r="J9" s="1" t="s">
        <v>51</v>
      </c>
      <c r="P9" s="1">
        <v>1</v>
      </c>
      <c r="Q9" s="1">
        <v>8</v>
      </c>
      <c r="R9" s="1">
        <f>'Plot Info'!E34</f>
        <v>0</v>
      </c>
      <c r="S9" s="8">
        <v>44354</v>
      </c>
      <c r="T9" s="8">
        <v>44355</v>
      </c>
      <c r="U9" s="9">
        <f>'Plot Info'!H9</f>
        <v>0.40694444444444444</v>
      </c>
      <c r="V9" s="1">
        <f>'Plot Info'!I34</f>
        <v>0</v>
      </c>
      <c r="W9" s="2" t="s">
        <v>52</v>
      </c>
      <c r="X9" s="1">
        <f>'Plot Info'!K9</f>
        <v>1</v>
      </c>
      <c r="Y9" s="1">
        <f>'Plot Info'!L9</f>
        <v>7.62</v>
      </c>
      <c r="Z9" s="1">
        <f>'Plot Info'!M9</f>
        <v>0.88</v>
      </c>
      <c r="AA9" s="3">
        <f t="shared" si="1"/>
        <v>8.6590909090909083</v>
      </c>
      <c r="AB9" s="3">
        <f>VLOOKUP(A9,'Sub Sample'!A:U,21,FALSE)</f>
        <v>11.862196710743223</v>
      </c>
      <c r="AC9" s="1">
        <f t="shared" si="2"/>
        <v>1.0271583969984472</v>
      </c>
      <c r="AD9" s="10">
        <f>VLOOKUP(A9,'Sub Sample'!A:Z,26,FALSE)</f>
        <v>68.75</v>
      </c>
      <c r="AE9" s="3">
        <f>'Individual Measurements'!U10</f>
        <v>129.11999999999998</v>
      </c>
      <c r="AF9" s="3">
        <f>'Individual Measurements'!V10</f>
        <v>19.04</v>
      </c>
      <c r="AG9" s="3">
        <f>'Individual Measurements'!W10</f>
        <v>0.78</v>
      </c>
      <c r="AH9" s="3">
        <f>'Individual Measurements'!X10</f>
        <v>31.780000000000008</v>
      </c>
      <c r="AI9" s="3">
        <f>'Individual Measurements'!Y10</f>
        <v>6.7360000000000015</v>
      </c>
      <c r="AJ9" s="1">
        <f>'Individual Measurements'!AE10</f>
        <v>0</v>
      </c>
      <c r="AK9" s="1">
        <f>'Individual Measurements'!AF10</f>
        <v>0</v>
      </c>
      <c r="AL9" s="1">
        <f>'Individual Measurements'!AG10</f>
        <v>0</v>
      </c>
      <c r="AM9" s="1">
        <f>'Individual Measurements'!AH10</f>
        <v>5</v>
      </c>
      <c r="AN9" s="1">
        <f>'Individual Measurements'!AI10</f>
        <v>4</v>
      </c>
      <c r="AO9" s="1">
        <f>'Individual Measurements'!AJ10</f>
        <v>1</v>
      </c>
      <c r="AP9" s="1">
        <f>'Individual Measurements'!AK10</f>
        <v>1</v>
      </c>
      <c r="AQ9" s="1">
        <f>'Individual Measurements'!AL10</f>
        <v>4</v>
      </c>
    </row>
    <row r="10" spans="1:43">
      <c r="A10" s="1" t="s">
        <v>95</v>
      </c>
      <c r="B10" s="1" t="s">
        <v>96</v>
      </c>
      <c r="C10" s="1" t="s">
        <v>97</v>
      </c>
      <c r="D10" s="5" t="s">
        <v>46</v>
      </c>
      <c r="E10" s="1" t="s">
        <v>98</v>
      </c>
      <c r="F10" s="6" t="s">
        <v>76</v>
      </c>
      <c r="G10" s="1" t="s">
        <v>99</v>
      </c>
      <c r="H10" s="7" t="str">
        <f t="shared" si="0"/>
        <v>JS x CC</v>
      </c>
      <c r="I10" s="1" t="s">
        <v>79</v>
      </c>
      <c r="J10" s="1" t="s">
        <v>51</v>
      </c>
      <c r="P10" s="1">
        <v>1</v>
      </c>
      <c r="Q10" s="1">
        <v>9</v>
      </c>
      <c r="R10" s="1">
        <f>'Plot Info'!E103</f>
        <v>0</v>
      </c>
      <c r="S10" s="8">
        <v>44354</v>
      </c>
      <c r="T10" s="8">
        <v>44355</v>
      </c>
      <c r="U10" s="9">
        <f>'Plot Info'!H10</f>
        <v>0.40972222222222221</v>
      </c>
      <c r="V10" s="1">
        <f>'Plot Info'!I103</f>
        <v>0</v>
      </c>
      <c r="W10" s="2" t="s">
        <v>52</v>
      </c>
      <c r="X10" s="1">
        <f>'Plot Info'!K10</f>
        <v>3</v>
      </c>
      <c r="Y10" s="1">
        <f>'Plot Info'!L10</f>
        <v>7.68</v>
      </c>
      <c r="Z10" s="1">
        <f>'Plot Info'!M10</f>
        <v>0.77</v>
      </c>
      <c r="AA10" s="3">
        <f t="shared" si="1"/>
        <v>9.9740259740259738</v>
      </c>
      <c r="AB10" s="3">
        <f>VLOOKUP(A10,'Sub Sample'!A:U,21,FALSE)</f>
        <v>10.384446206187379</v>
      </c>
      <c r="AC10" s="1">
        <f t="shared" si="2"/>
        <v>1.0357473618638839</v>
      </c>
      <c r="AD10" s="10">
        <f>VLOOKUP(A10,'Sub Sample'!A:Z,26,FALSE)</f>
        <v>287.5</v>
      </c>
      <c r="AE10" s="3">
        <f>'Individual Measurements'!U11</f>
        <v>135.74</v>
      </c>
      <c r="AF10" s="3">
        <f>'Individual Measurements'!V11</f>
        <v>14.5</v>
      </c>
      <c r="AG10" s="3">
        <f>'Individual Measurements'!W11</f>
        <v>0.66</v>
      </c>
      <c r="AH10" s="3">
        <f>'Individual Measurements'!X11</f>
        <v>10.959999999999999</v>
      </c>
      <c r="AI10" s="3">
        <f>'Individual Measurements'!Y11</f>
        <v>5.0939999999999994</v>
      </c>
      <c r="AJ10" s="1">
        <f>'Individual Measurements'!AE11</f>
        <v>0</v>
      </c>
      <c r="AK10" s="1">
        <f>'Individual Measurements'!AF11</f>
        <v>0</v>
      </c>
      <c r="AL10" s="1">
        <f>'Individual Measurements'!AG11</f>
        <v>0</v>
      </c>
      <c r="AM10" s="1">
        <f>'Individual Measurements'!AH11</f>
        <v>5</v>
      </c>
      <c r="AN10" s="1">
        <f>'Individual Measurements'!AI11</f>
        <v>5</v>
      </c>
      <c r="AO10" s="1">
        <f>'Individual Measurements'!AJ11</f>
        <v>0</v>
      </c>
      <c r="AP10" s="1">
        <f>'Individual Measurements'!AK11</f>
        <v>0</v>
      </c>
      <c r="AQ10" s="1">
        <f>'Individual Measurements'!AL11</f>
        <v>5</v>
      </c>
    </row>
    <row r="11" spans="1:43">
      <c r="A11" s="1" t="s">
        <v>100</v>
      </c>
      <c r="B11" s="1" t="s">
        <v>101</v>
      </c>
      <c r="C11" s="1" t="s">
        <v>102</v>
      </c>
      <c r="D11" s="11" t="s">
        <v>70</v>
      </c>
      <c r="E11" s="1" t="s">
        <v>103</v>
      </c>
      <c r="F11" s="6" t="s">
        <v>48</v>
      </c>
      <c r="G11" s="1" t="s">
        <v>104</v>
      </c>
      <c r="H11" s="7" t="str">
        <f t="shared" si="0"/>
        <v>UCONN x OI</v>
      </c>
      <c r="I11" s="1" t="s">
        <v>50</v>
      </c>
      <c r="J11" s="1" t="s">
        <v>51</v>
      </c>
      <c r="P11" s="1">
        <v>1</v>
      </c>
      <c r="Q11" s="1">
        <v>10</v>
      </c>
      <c r="R11" s="1">
        <f>'Plot Info'!E139</f>
        <v>0</v>
      </c>
      <c r="S11" s="8">
        <v>44354</v>
      </c>
      <c r="T11" s="8">
        <v>44355</v>
      </c>
      <c r="U11" s="9">
        <f>'Plot Info'!H11</f>
        <v>0.41249999999999998</v>
      </c>
      <c r="V11" s="1">
        <f>'Plot Info'!I139</f>
        <v>0</v>
      </c>
      <c r="W11" s="2" t="s">
        <v>52</v>
      </c>
      <c r="X11" s="1">
        <f>'Plot Info'!K11</f>
        <v>3</v>
      </c>
      <c r="Y11" s="1">
        <f>'Plot Info'!L11</f>
        <v>13.19</v>
      </c>
      <c r="Z11" s="1">
        <f>'Plot Info'!M11</f>
        <v>0.81499999999999995</v>
      </c>
      <c r="AA11" s="3">
        <f t="shared" si="1"/>
        <v>16.184049079754601</v>
      </c>
      <c r="AB11" s="3">
        <f>VLOOKUP(A11,'Sub Sample'!A:U,21,FALSE)</f>
        <v>10.511419644664723</v>
      </c>
      <c r="AC11" s="1">
        <f t="shared" si="2"/>
        <v>1.7011733142715055</v>
      </c>
      <c r="AD11" s="10">
        <f>VLOOKUP(A11,'Sub Sample'!A:Z,26,FALSE)</f>
        <v>106.25</v>
      </c>
      <c r="AE11" s="3">
        <f>'Individual Measurements'!U12</f>
        <v>119.5</v>
      </c>
      <c r="AF11" s="3">
        <f>'Individual Measurements'!V12</f>
        <v>24.82</v>
      </c>
      <c r="AG11" s="3">
        <f>'Individual Measurements'!W12</f>
        <v>0.85</v>
      </c>
      <c r="AH11" s="3">
        <f>'Individual Measurements'!X12</f>
        <v>44.8</v>
      </c>
      <c r="AI11" s="3">
        <f>'Individual Measurements'!Y12</f>
        <v>7.87</v>
      </c>
      <c r="AJ11" s="1">
        <f>'Individual Measurements'!AE12</f>
        <v>0</v>
      </c>
      <c r="AK11" s="1">
        <f>'Individual Measurements'!AF12</f>
        <v>0</v>
      </c>
      <c r="AL11" s="1">
        <f>'Individual Measurements'!AG12</f>
        <v>0</v>
      </c>
      <c r="AM11" s="1">
        <f>'Individual Measurements'!AH12</f>
        <v>5</v>
      </c>
      <c r="AN11" s="1">
        <f>'Individual Measurements'!AI12</f>
        <v>5</v>
      </c>
      <c r="AO11" s="1">
        <f>'Individual Measurements'!AJ12</f>
        <v>0</v>
      </c>
      <c r="AP11" s="1">
        <f>'Individual Measurements'!AK12</f>
        <v>2</v>
      </c>
      <c r="AQ11" s="1">
        <f>'Individual Measurements'!AL12</f>
        <v>3</v>
      </c>
    </row>
    <row r="12" spans="1:43">
      <c r="A12" s="1" t="s">
        <v>105</v>
      </c>
      <c r="B12" s="1" t="s">
        <v>106</v>
      </c>
      <c r="C12" s="1" t="s">
        <v>107</v>
      </c>
      <c r="D12" s="5" t="s">
        <v>48</v>
      </c>
      <c r="E12" s="1" t="s">
        <v>108</v>
      </c>
      <c r="F12" s="6" t="s">
        <v>62</v>
      </c>
      <c r="G12" s="1" t="s">
        <v>109</v>
      </c>
      <c r="H12" s="7" t="str">
        <f t="shared" si="0"/>
        <v>OI x CB</v>
      </c>
      <c r="I12" s="1" t="s">
        <v>110</v>
      </c>
      <c r="J12" s="1" t="s">
        <v>51</v>
      </c>
      <c r="P12" s="1">
        <v>1</v>
      </c>
      <c r="Q12" s="1">
        <v>11</v>
      </c>
      <c r="R12" s="1">
        <f>'Plot Info'!E150</f>
        <v>0</v>
      </c>
      <c r="S12" s="8">
        <v>44354</v>
      </c>
      <c r="T12" s="8">
        <v>44355</v>
      </c>
      <c r="U12" s="9">
        <f>'Plot Info'!H12</f>
        <v>0.41597222222222224</v>
      </c>
      <c r="V12" s="1">
        <f>'Plot Info'!I150</f>
        <v>0</v>
      </c>
      <c r="W12" s="2" t="s">
        <v>52</v>
      </c>
      <c r="X12" s="1">
        <f>'Plot Info'!K12</f>
        <v>2</v>
      </c>
      <c r="Y12" s="1">
        <f>'Plot Info'!L12</f>
        <v>7.99</v>
      </c>
      <c r="Z12" s="1">
        <f>'Plot Info'!M12</f>
        <v>0.85499999999999998</v>
      </c>
      <c r="AA12" s="3">
        <f t="shared" si="1"/>
        <v>9.3450292397660828</v>
      </c>
      <c r="AB12" s="3">
        <f>VLOOKUP(A12,'Sub Sample'!A:U,21,FALSE)</f>
        <v>10.551943498246299</v>
      </c>
      <c r="AC12" s="1">
        <f t="shared" si="2"/>
        <v>0.9860822052747128</v>
      </c>
      <c r="AD12" s="10">
        <f>VLOOKUP(A12,'Sub Sample'!A:Z,26,FALSE)</f>
        <v>181.25</v>
      </c>
      <c r="AE12" s="3">
        <f>'Individual Measurements'!U13</f>
        <v>316.98</v>
      </c>
      <c r="AF12" s="3">
        <f>'Individual Measurements'!V13</f>
        <v>11.76</v>
      </c>
      <c r="AG12" s="3">
        <f>'Individual Measurements'!W13</f>
        <v>0.86599999999999999</v>
      </c>
      <c r="AH12" s="3">
        <f>'Individual Measurements'!X13</f>
        <v>31.860000000000003</v>
      </c>
      <c r="AI12" s="3">
        <f>'Individual Measurements'!Y13</f>
        <v>5.5540000000000003</v>
      </c>
      <c r="AJ12" s="1">
        <f>'Individual Measurements'!AE13</f>
        <v>0</v>
      </c>
      <c r="AK12" s="1">
        <f>'Individual Measurements'!AF13</f>
        <v>0</v>
      </c>
      <c r="AL12" s="1">
        <f>'Individual Measurements'!AG13</f>
        <v>0</v>
      </c>
      <c r="AM12" s="1">
        <f>'Individual Measurements'!AH13</f>
        <v>5</v>
      </c>
      <c r="AN12" s="1">
        <f>'Individual Measurements'!AI13</f>
        <v>5</v>
      </c>
      <c r="AO12" s="1">
        <f>'Individual Measurements'!AJ13</f>
        <v>0</v>
      </c>
      <c r="AP12" s="1">
        <f>'Individual Measurements'!AK13</f>
        <v>0</v>
      </c>
      <c r="AQ12" s="1">
        <f>'Individual Measurements'!AL13</f>
        <v>5</v>
      </c>
    </row>
    <row r="13" spans="1:43">
      <c r="A13" s="1" t="s">
        <v>111</v>
      </c>
      <c r="B13" s="1" t="s">
        <v>112</v>
      </c>
      <c r="D13" s="12"/>
      <c r="F13" s="13"/>
      <c r="G13" s="1" t="s">
        <v>113</v>
      </c>
      <c r="H13" s="7" t="str">
        <f t="shared" si="0"/>
        <v xml:space="preserve"> x </v>
      </c>
      <c r="I13" s="1" t="s">
        <v>88</v>
      </c>
      <c r="J13" s="1" t="s">
        <v>51</v>
      </c>
      <c r="P13" s="1">
        <v>1</v>
      </c>
      <c r="Q13" s="1">
        <v>12</v>
      </c>
      <c r="R13" s="1">
        <f>'Plot Info'!E179</f>
        <v>0</v>
      </c>
      <c r="S13" s="8">
        <v>44354</v>
      </c>
      <c r="T13" s="8">
        <v>44355</v>
      </c>
      <c r="U13" s="1">
        <f>'Plot Info'!H13</f>
        <v>0</v>
      </c>
      <c r="V13" s="1">
        <f>'Plot Info'!I179</f>
        <v>0</v>
      </c>
      <c r="W13" s="2" t="s">
        <v>58</v>
      </c>
      <c r="X13" s="1">
        <f>'Plot Info'!K13</f>
        <v>0</v>
      </c>
      <c r="Y13" s="1">
        <f>'Plot Info'!L13</f>
        <v>0</v>
      </c>
      <c r="Z13" s="1">
        <f>'Plot Info'!M13</f>
        <v>0</v>
      </c>
      <c r="AA13" s="3" t="e">
        <f t="shared" si="1"/>
        <v>#DIV/0!</v>
      </c>
      <c r="AB13" s="3">
        <f>VLOOKUP(A13,'Sub Sample'!A:U,21,FALSE)</f>
        <v>0</v>
      </c>
      <c r="AC13" s="1" t="e">
        <f t="shared" si="2"/>
        <v>#DIV/0!</v>
      </c>
      <c r="AD13" s="10">
        <f>VLOOKUP(A13,'Sub Sample'!A:Z,26,FALSE)</f>
        <v>0</v>
      </c>
      <c r="AE13" s="3" t="e">
        <f>'Individual Measurements'!U14</f>
        <v>#DIV/0!</v>
      </c>
      <c r="AF13" s="3" t="e">
        <f>'Individual Measurements'!V14</f>
        <v>#DIV/0!</v>
      </c>
      <c r="AG13" s="3" t="e">
        <f>'Individual Measurements'!W14</f>
        <v>#DIV/0!</v>
      </c>
      <c r="AH13" s="3" t="e">
        <f>'Individual Measurements'!X14</f>
        <v>#DIV/0!</v>
      </c>
      <c r="AI13" s="3" t="e">
        <f>'Individual Measurements'!Y14</f>
        <v>#DIV/0!</v>
      </c>
      <c r="AJ13" s="1">
        <f>'Individual Measurements'!AE14</f>
        <v>0</v>
      </c>
      <c r="AK13" s="1">
        <f>'Individual Measurements'!AF14</f>
        <v>0</v>
      </c>
      <c r="AL13" s="1">
        <f>'Individual Measurements'!AG14</f>
        <v>0</v>
      </c>
      <c r="AM13" s="1">
        <f>'Individual Measurements'!AH14</f>
        <v>0</v>
      </c>
      <c r="AN13" s="1">
        <f>'Individual Measurements'!AI14</f>
        <v>0</v>
      </c>
      <c r="AO13" s="1">
        <f>'Individual Measurements'!AJ14</f>
        <v>0</v>
      </c>
      <c r="AP13" s="1">
        <f>'Individual Measurements'!AK14</f>
        <v>0</v>
      </c>
      <c r="AQ13" s="1">
        <f>'Individual Measurements'!AL14</f>
        <v>0</v>
      </c>
    </row>
    <row r="14" spans="1:43">
      <c r="A14" s="1" t="s">
        <v>114</v>
      </c>
      <c r="B14" s="1" t="s">
        <v>115</v>
      </c>
      <c r="C14" s="1" t="s">
        <v>116</v>
      </c>
      <c r="D14" s="5" t="s">
        <v>76</v>
      </c>
      <c r="E14" s="1" t="s">
        <v>117</v>
      </c>
      <c r="F14" s="6" t="s">
        <v>48</v>
      </c>
      <c r="G14" s="1" t="s">
        <v>118</v>
      </c>
      <c r="H14" s="7" t="str">
        <f t="shared" si="0"/>
        <v>CC x OI</v>
      </c>
      <c r="I14" s="1" t="s">
        <v>79</v>
      </c>
      <c r="J14" s="1" t="s">
        <v>51</v>
      </c>
      <c r="P14" s="1">
        <v>1</v>
      </c>
      <c r="Q14" s="1">
        <v>13</v>
      </c>
      <c r="R14" s="1">
        <f>'Plot Info'!E235</f>
        <v>0</v>
      </c>
      <c r="S14" s="8">
        <v>44354</v>
      </c>
      <c r="T14" s="8">
        <v>44355</v>
      </c>
      <c r="U14" s="9">
        <f>'Plot Info'!H14</f>
        <v>0.41944444444444445</v>
      </c>
      <c r="V14" s="1">
        <f>'Plot Info'!I235</f>
        <v>0</v>
      </c>
      <c r="W14" s="2" t="s">
        <v>52</v>
      </c>
      <c r="X14" s="1">
        <f>'Plot Info'!K14</f>
        <v>1</v>
      </c>
      <c r="Y14" s="1">
        <f>'Plot Info'!L14</f>
        <v>4.33</v>
      </c>
      <c r="Z14" s="1">
        <f>'Plot Info'!M14</f>
        <v>0.83499999999999996</v>
      </c>
      <c r="AA14" s="3">
        <f t="shared" si="1"/>
        <v>5.1856287425149707</v>
      </c>
      <c r="AB14" s="3">
        <f>VLOOKUP(A14,'Sub Sample'!A:U,21,FALSE)</f>
        <v>22.681823539812576</v>
      </c>
      <c r="AC14" s="1">
        <f t="shared" si="2"/>
        <v>1.1761951608070476</v>
      </c>
      <c r="AD14" s="10">
        <f>VLOOKUP(A14,'Sub Sample'!A:Z,26,FALSE)</f>
        <v>31.25</v>
      </c>
      <c r="AE14" s="3">
        <f>'Individual Measurements'!U15</f>
        <v>145.6</v>
      </c>
      <c r="AF14" s="3">
        <f>'Individual Measurements'!V15</f>
        <v>19.78</v>
      </c>
      <c r="AG14" s="3">
        <f>'Individual Measurements'!W15</f>
        <v>0.64200000000000002</v>
      </c>
      <c r="AH14" s="3">
        <f>'Individual Measurements'!X15</f>
        <v>12.2</v>
      </c>
      <c r="AI14" s="3">
        <f>'Individual Measurements'!Y15</f>
        <v>4.7219999999999995</v>
      </c>
      <c r="AJ14" s="1">
        <f>'Individual Measurements'!AE15</f>
        <v>0</v>
      </c>
      <c r="AK14" s="1">
        <f>'Individual Measurements'!AF15</f>
        <v>0</v>
      </c>
      <c r="AL14" s="1">
        <f>'Individual Measurements'!AG15</f>
        <v>1</v>
      </c>
      <c r="AM14" s="1">
        <f>'Individual Measurements'!AH15</f>
        <v>4</v>
      </c>
      <c r="AN14" s="1">
        <f>'Individual Measurements'!AI15</f>
        <v>5</v>
      </c>
      <c r="AO14" s="1">
        <f>'Individual Measurements'!AJ15</f>
        <v>0</v>
      </c>
      <c r="AP14" s="1">
        <f>'Individual Measurements'!AK15</f>
        <v>2</v>
      </c>
      <c r="AQ14" s="1">
        <f>'Individual Measurements'!AL15</f>
        <v>3</v>
      </c>
    </row>
    <row r="15" spans="1:43">
      <c r="A15" s="1" t="s">
        <v>119</v>
      </c>
      <c r="B15" s="1" t="s">
        <v>120</v>
      </c>
      <c r="C15" s="1" t="s">
        <v>121</v>
      </c>
      <c r="D15" s="5" t="s">
        <v>122</v>
      </c>
      <c r="E15" s="1" t="s">
        <v>123</v>
      </c>
      <c r="F15" s="6" t="s">
        <v>124</v>
      </c>
      <c r="G15" s="1" t="s">
        <v>125</v>
      </c>
      <c r="H15" s="7" t="str">
        <f t="shared" si="0"/>
        <v>NL x OD</v>
      </c>
      <c r="I15" s="1" t="s">
        <v>126</v>
      </c>
      <c r="J15" s="1" t="s">
        <v>51</v>
      </c>
      <c r="P15" s="1">
        <v>1</v>
      </c>
      <c r="Q15" s="1">
        <v>14</v>
      </c>
      <c r="R15" s="1">
        <f>'Plot Info'!E249</f>
        <v>0</v>
      </c>
      <c r="S15" s="8">
        <v>44354</v>
      </c>
      <c r="T15" s="8">
        <v>44355</v>
      </c>
      <c r="U15" s="1">
        <f>'Plot Info'!H15</f>
        <v>0</v>
      </c>
      <c r="V15" s="1">
        <f>'Plot Info'!I249</f>
        <v>0</v>
      </c>
      <c r="W15" s="2" t="s">
        <v>58</v>
      </c>
      <c r="X15" s="1">
        <f>'Plot Info'!K15</f>
        <v>0</v>
      </c>
      <c r="Y15" s="1">
        <f>'Plot Info'!L15</f>
        <v>0</v>
      </c>
      <c r="Z15" s="1">
        <f>'Plot Info'!M15</f>
        <v>0</v>
      </c>
      <c r="AA15" s="3" t="e">
        <f t="shared" si="1"/>
        <v>#DIV/0!</v>
      </c>
      <c r="AB15" s="3">
        <f>VLOOKUP(A15,'Sub Sample'!A:U,21,FALSE)</f>
        <v>0</v>
      </c>
      <c r="AC15" s="1" t="e">
        <f t="shared" si="2"/>
        <v>#DIV/0!</v>
      </c>
      <c r="AD15" s="10">
        <f>VLOOKUP(A15,'Sub Sample'!A:Z,26,FALSE)</f>
        <v>0</v>
      </c>
      <c r="AE15" s="3" t="e">
        <f>'Individual Measurements'!U16</f>
        <v>#DIV/0!</v>
      </c>
      <c r="AF15" s="3" t="e">
        <f>'Individual Measurements'!V16</f>
        <v>#DIV/0!</v>
      </c>
      <c r="AG15" s="3" t="e">
        <f>'Individual Measurements'!W16</f>
        <v>#DIV/0!</v>
      </c>
      <c r="AH15" s="3" t="e">
        <f>'Individual Measurements'!X16</f>
        <v>#DIV/0!</v>
      </c>
      <c r="AI15" s="3" t="e">
        <f>'Individual Measurements'!Y16</f>
        <v>#DIV/0!</v>
      </c>
      <c r="AJ15" s="1">
        <f>'Individual Measurements'!AE16</f>
        <v>0</v>
      </c>
      <c r="AK15" s="1">
        <f>'Individual Measurements'!AF16</f>
        <v>0</v>
      </c>
      <c r="AL15" s="1">
        <f>'Individual Measurements'!AG16</f>
        <v>0</v>
      </c>
      <c r="AM15" s="1">
        <f>'Individual Measurements'!AH16</f>
        <v>0</v>
      </c>
      <c r="AN15" s="1">
        <f>'Individual Measurements'!AI16</f>
        <v>0</v>
      </c>
      <c r="AO15" s="1">
        <f>'Individual Measurements'!AJ16</f>
        <v>0</v>
      </c>
      <c r="AP15" s="1">
        <f>'Individual Measurements'!AK16</f>
        <v>0</v>
      </c>
      <c r="AQ15" s="1">
        <f>'Individual Measurements'!AL16</f>
        <v>0</v>
      </c>
    </row>
    <row r="16" spans="1:43">
      <c r="A16" s="1" t="s">
        <v>127</v>
      </c>
      <c r="B16" s="1" t="s">
        <v>128</v>
      </c>
      <c r="C16" s="1" t="s">
        <v>129</v>
      </c>
      <c r="D16" s="5" t="s">
        <v>48</v>
      </c>
      <c r="E16" s="1" t="s">
        <v>130</v>
      </c>
      <c r="F16" s="6" t="s">
        <v>46</v>
      </c>
      <c r="G16" s="1" t="s">
        <v>131</v>
      </c>
      <c r="H16" s="7" t="str">
        <f t="shared" si="0"/>
        <v>OI x JS</v>
      </c>
      <c r="I16" s="1" t="s">
        <v>50</v>
      </c>
      <c r="J16" s="1" t="s">
        <v>51</v>
      </c>
      <c r="P16" s="1">
        <v>1</v>
      </c>
      <c r="Q16" s="1">
        <v>15</v>
      </c>
      <c r="R16" s="1">
        <f>'Plot Info'!E280</f>
        <v>0</v>
      </c>
      <c r="S16" s="8">
        <v>44354</v>
      </c>
      <c r="T16" s="8">
        <v>44355</v>
      </c>
      <c r="U16" s="1">
        <f>'Plot Info'!H16</f>
        <v>0</v>
      </c>
      <c r="V16" s="1">
        <f>'Plot Info'!I280</f>
        <v>0</v>
      </c>
      <c r="W16" s="2" t="s">
        <v>58</v>
      </c>
      <c r="X16" s="1">
        <f>'Plot Info'!K16</f>
        <v>0</v>
      </c>
      <c r="Y16" s="1">
        <f>'Plot Info'!L16</f>
        <v>0</v>
      </c>
      <c r="Z16" s="1">
        <f>'Plot Info'!M16</f>
        <v>0</v>
      </c>
      <c r="AA16" s="3" t="e">
        <f t="shared" si="1"/>
        <v>#DIV/0!</v>
      </c>
      <c r="AB16" s="3">
        <f>VLOOKUP(A16,'Sub Sample'!A:U,21,FALSE)</f>
        <v>0</v>
      </c>
      <c r="AC16" s="1" t="e">
        <f t="shared" si="2"/>
        <v>#DIV/0!</v>
      </c>
      <c r="AD16" s="10">
        <f>VLOOKUP(A16,'Sub Sample'!A:Z,26,FALSE)</f>
        <v>0</v>
      </c>
      <c r="AE16" s="3" t="e">
        <f>'Individual Measurements'!U17</f>
        <v>#DIV/0!</v>
      </c>
      <c r="AF16" s="3" t="e">
        <f>'Individual Measurements'!V17</f>
        <v>#DIV/0!</v>
      </c>
      <c r="AG16" s="3" t="e">
        <f>'Individual Measurements'!W17</f>
        <v>#DIV/0!</v>
      </c>
      <c r="AH16" s="3" t="e">
        <f>'Individual Measurements'!X17</f>
        <v>#DIV/0!</v>
      </c>
      <c r="AI16" s="3" t="e">
        <f>'Individual Measurements'!Y17</f>
        <v>#DIV/0!</v>
      </c>
      <c r="AJ16" s="1">
        <f>'Individual Measurements'!AE17</f>
        <v>0</v>
      </c>
      <c r="AK16" s="1">
        <f>'Individual Measurements'!AF17</f>
        <v>0</v>
      </c>
      <c r="AL16" s="1">
        <f>'Individual Measurements'!AG17</f>
        <v>0</v>
      </c>
      <c r="AM16" s="1">
        <f>'Individual Measurements'!AH17</f>
        <v>0</v>
      </c>
      <c r="AN16" s="1">
        <f>'Individual Measurements'!AI17</f>
        <v>0</v>
      </c>
      <c r="AO16" s="1">
        <f>'Individual Measurements'!AJ17</f>
        <v>0</v>
      </c>
      <c r="AP16" s="1">
        <f>'Individual Measurements'!AK17</f>
        <v>0</v>
      </c>
      <c r="AQ16" s="1">
        <f>'Individual Measurements'!AL17</f>
        <v>0</v>
      </c>
    </row>
    <row r="17" spans="1:43">
      <c r="A17" s="1" t="s">
        <v>132</v>
      </c>
      <c r="B17" s="1" t="s">
        <v>133</v>
      </c>
      <c r="C17" s="1" t="s">
        <v>134</v>
      </c>
      <c r="D17" s="11" t="s">
        <v>70</v>
      </c>
      <c r="E17" s="1" t="s">
        <v>135</v>
      </c>
      <c r="F17" s="6" t="s">
        <v>64</v>
      </c>
      <c r="G17" s="1" t="s">
        <v>136</v>
      </c>
      <c r="H17" s="7" t="str">
        <f t="shared" si="0"/>
        <v>UCONN x LD</v>
      </c>
      <c r="I17" s="1" t="s">
        <v>50</v>
      </c>
      <c r="J17" s="1" t="s">
        <v>51</v>
      </c>
      <c r="P17" s="1">
        <v>1</v>
      </c>
      <c r="Q17" s="1">
        <v>16</v>
      </c>
      <c r="R17" s="1">
        <f>'Plot Info'!E313</f>
        <v>0</v>
      </c>
      <c r="S17" s="8">
        <v>44354</v>
      </c>
      <c r="T17" s="8">
        <v>44355</v>
      </c>
      <c r="U17" s="9">
        <f>'Plot Info'!H17</f>
        <v>0.42499999999999999</v>
      </c>
      <c r="V17" s="1">
        <f>'Plot Info'!I313</f>
        <v>0</v>
      </c>
      <c r="W17" s="2" t="s">
        <v>52</v>
      </c>
      <c r="X17" s="1">
        <f>'Plot Info'!K17</f>
        <v>1</v>
      </c>
      <c r="Y17" s="1">
        <f>'Plot Info'!L17</f>
        <v>2.16</v>
      </c>
      <c r="Z17" s="1">
        <f>'Plot Info'!M17</f>
        <v>0.83899999999999997</v>
      </c>
      <c r="AA17" s="3">
        <f t="shared" si="1"/>
        <v>2.5744934445768775</v>
      </c>
      <c r="AB17" s="3">
        <f>VLOOKUP(A17,'Sub Sample'!A:U,21,FALSE)</f>
        <v>5.0730994152046787</v>
      </c>
      <c r="AC17" s="1">
        <f t="shared" si="2"/>
        <v>0.13060661188131237</v>
      </c>
      <c r="AD17" s="10">
        <f>VLOOKUP(A17,'Sub Sample'!A:Z,26,FALSE)</f>
        <v>18.75</v>
      </c>
      <c r="AE17" s="3">
        <f>'Individual Measurements'!U18</f>
        <v>138.80599999999998</v>
      </c>
      <c r="AF17" s="3">
        <f>'Individual Measurements'!V18</f>
        <v>33.519999999999996</v>
      </c>
      <c r="AG17" s="3">
        <f>'Individual Measurements'!W18</f>
        <v>0.89399999999999991</v>
      </c>
      <c r="AH17" s="3">
        <f>'Individual Measurements'!X18</f>
        <v>11.680000000000001</v>
      </c>
      <c r="AI17" s="3">
        <f>'Individual Measurements'!Y18</f>
        <v>5.1719999999999997</v>
      </c>
      <c r="AJ17" s="1">
        <f>'Individual Measurements'!AE18</f>
        <v>0</v>
      </c>
      <c r="AK17" s="1">
        <f>'Individual Measurements'!AF18</f>
        <v>0</v>
      </c>
      <c r="AL17" s="1">
        <f>'Individual Measurements'!AG18</f>
        <v>0</v>
      </c>
      <c r="AM17" s="1">
        <f>'Individual Measurements'!AH18</f>
        <v>5</v>
      </c>
      <c r="AN17" s="1">
        <f>'Individual Measurements'!AI18</f>
        <v>5</v>
      </c>
      <c r="AO17" s="1">
        <f>'Individual Measurements'!AJ18</f>
        <v>0</v>
      </c>
      <c r="AP17" s="1">
        <f>'Individual Measurements'!AK18</f>
        <v>5</v>
      </c>
      <c r="AQ17" s="1">
        <f>'Individual Measurements'!AL18</f>
        <v>0</v>
      </c>
    </row>
    <row r="18" spans="1:43">
      <c r="A18" s="1" t="s">
        <v>137</v>
      </c>
      <c r="B18" s="1" t="s">
        <v>138</v>
      </c>
      <c r="C18" s="1" t="s">
        <v>139</v>
      </c>
      <c r="D18" s="5" t="s">
        <v>70</v>
      </c>
      <c r="E18" s="1" t="s">
        <v>139</v>
      </c>
      <c r="F18" s="6" t="s">
        <v>70</v>
      </c>
      <c r="G18" s="1" t="s">
        <v>140</v>
      </c>
      <c r="H18" s="7" t="str">
        <f t="shared" si="0"/>
        <v>UCONN x UCONN</v>
      </c>
      <c r="I18" s="1">
        <v>1000</v>
      </c>
      <c r="J18" s="1" t="s">
        <v>51</v>
      </c>
      <c r="P18" s="1">
        <v>1</v>
      </c>
      <c r="Q18" s="1">
        <v>17</v>
      </c>
      <c r="R18" s="1">
        <f>'Plot Info'!E26</f>
        <v>0</v>
      </c>
      <c r="S18" s="8">
        <v>44354</v>
      </c>
      <c r="T18" s="8">
        <v>44355</v>
      </c>
      <c r="U18" s="1">
        <f>'Plot Info'!H18</f>
        <v>0</v>
      </c>
      <c r="V18" s="1">
        <f>'Plot Info'!I26</f>
        <v>0</v>
      </c>
      <c r="W18" s="2" t="s">
        <v>58</v>
      </c>
      <c r="X18" s="1">
        <f>'Plot Info'!K18</f>
        <v>0</v>
      </c>
      <c r="Y18" s="1">
        <f>'Plot Info'!L18</f>
        <v>0</v>
      </c>
      <c r="Z18" s="1">
        <f>'Plot Info'!M18</f>
        <v>0</v>
      </c>
      <c r="AA18" s="3" t="e">
        <f t="shared" si="1"/>
        <v>#DIV/0!</v>
      </c>
      <c r="AB18" s="3">
        <f>VLOOKUP(A18,'Sub Sample'!A:U,21,FALSE)</f>
        <v>0</v>
      </c>
      <c r="AC18" s="1" t="e">
        <f t="shared" si="2"/>
        <v>#DIV/0!</v>
      </c>
      <c r="AD18" s="10">
        <f>VLOOKUP(A18,'Sub Sample'!A:Z,26,FALSE)</f>
        <v>0</v>
      </c>
      <c r="AE18" s="3" t="e">
        <f>'Individual Measurements'!U19</f>
        <v>#DIV/0!</v>
      </c>
      <c r="AF18" s="3" t="e">
        <f>'Individual Measurements'!V19</f>
        <v>#DIV/0!</v>
      </c>
      <c r="AG18" s="3" t="e">
        <f>'Individual Measurements'!W19</f>
        <v>#DIV/0!</v>
      </c>
      <c r="AH18" s="3" t="e">
        <f>'Individual Measurements'!X19</f>
        <v>#DIV/0!</v>
      </c>
      <c r="AI18" s="3" t="e">
        <f>'Individual Measurements'!Y19</f>
        <v>#DIV/0!</v>
      </c>
      <c r="AJ18" s="1">
        <f>'Individual Measurements'!AE19</f>
        <v>0</v>
      </c>
      <c r="AK18" s="1">
        <f>'Individual Measurements'!AF19</f>
        <v>0</v>
      </c>
      <c r="AL18" s="1">
        <f>'Individual Measurements'!AG19</f>
        <v>0</v>
      </c>
      <c r="AM18" s="1">
        <f>'Individual Measurements'!AH19</f>
        <v>0</v>
      </c>
      <c r="AN18" s="1">
        <f>'Individual Measurements'!AI19</f>
        <v>0</v>
      </c>
      <c r="AO18" s="1">
        <f>'Individual Measurements'!AJ19</f>
        <v>0</v>
      </c>
      <c r="AP18" s="1">
        <f>'Individual Measurements'!AK19</f>
        <v>0</v>
      </c>
      <c r="AQ18" s="1">
        <f>'Individual Measurements'!AL19</f>
        <v>0</v>
      </c>
    </row>
    <row r="19" spans="1:43">
      <c r="A19" s="1" t="s">
        <v>141</v>
      </c>
      <c r="B19" s="1" t="s">
        <v>142</v>
      </c>
      <c r="C19" s="1" t="s">
        <v>143</v>
      </c>
      <c r="D19" s="5" t="s">
        <v>62</v>
      </c>
      <c r="E19" s="1" t="s">
        <v>144</v>
      </c>
      <c r="F19" s="6" t="s">
        <v>145</v>
      </c>
      <c r="G19" s="1" t="s">
        <v>146</v>
      </c>
      <c r="H19" s="7" t="str">
        <f t="shared" si="0"/>
        <v>CB x NC</v>
      </c>
      <c r="I19" s="1" t="s">
        <v>50</v>
      </c>
      <c r="J19" s="1" t="s">
        <v>51</v>
      </c>
      <c r="P19" s="1">
        <v>1</v>
      </c>
      <c r="Q19" s="1">
        <v>18</v>
      </c>
      <c r="R19" s="1">
        <f>'Plot Info'!E57</f>
        <v>0</v>
      </c>
      <c r="S19" s="8">
        <v>44354</v>
      </c>
      <c r="T19" s="8">
        <v>44355</v>
      </c>
      <c r="U19" s="9">
        <f>'Plot Info'!H19</f>
        <v>0.42916666666666664</v>
      </c>
      <c r="V19" s="1">
        <f>'Plot Info'!I57</f>
        <v>0</v>
      </c>
      <c r="W19" s="2" t="s">
        <v>52</v>
      </c>
      <c r="X19" s="1">
        <f>'Plot Info'!K19</f>
        <v>3</v>
      </c>
      <c r="Y19" s="1">
        <f>'Plot Info'!L19</f>
        <v>24.42</v>
      </c>
      <c r="Z19" s="1">
        <f>'Plot Info'!M19</f>
        <v>0.85</v>
      </c>
      <c r="AA19" s="3">
        <f t="shared" si="1"/>
        <v>28.729411764705887</v>
      </c>
      <c r="AB19" s="3">
        <f>VLOOKUP(A19,'Sub Sample'!A:U,21,FALSE)</f>
        <v>10.858695960141077</v>
      </c>
      <c r="AC19" s="1">
        <f t="shared" si="2"/>
        <v>3.1196394746664131</v>
      </c>
      <c r="AD19" s="10">
        <f>VLOOKUP(A19,'Sub Sample'!A:Z,26,FALSE)</f>
        <v>562.5</v>
      </c>
      <c r="AE19" s="3">
        <f>'Individual Measurements'!U20</f>
        <v>312.54599999999994</v>
      </c>
      <c r="AF19" s="3">
        <f>'Individual Measurements'!V20</f>
        <v>12.48</v>
      </c>
      <c r="AG19" s="3">
        <f>'Individual Measurements'!W20</f>
        <v>0.85599999999999987</v>
      </c>
      <c r="AH19" s="3">
        <f>'Individual Measurements'!X20</f>
        <v>25.1</v>
      </c>
      <c r="AI19" s="3">
        <f>'Individual Measurements'!Y20</f>
        <v>5.282</v>
      </c>
      <c r="AJ19" s="1">
        <f>'Individual Measurements'!AE20</f>
        <v>0</v>
      </c>
      <c r="AK19" s="1">
        <f>'Individual Measurements'!AF20</f>
        <v>0</v>
      </c>
      <c r="AL19" s="1">
        <f>'Individual Measurements'!AG20</f>
        <v>0</v>
      </c>
      <c r="AM19" s="1">
        <f>'Individual Measurements'!AH20</f>
        <v>5</v>
      </c>
      <c r="AN19" s="1">
        <f>'Individual Measurements'!AI20</f>
        <v>5</v>
      </c>
      <c r="AO19" s="1">
        <f>'Individual Measurements'!AJ20</f>
        <v>0</v>
      </c>
      <c r="AP19" s="1">
        <f>'Individual Measurements'!AK20</f>
        <v>2</v>
      </c>
      <c r="AQ19" s="1">
        <f>'Individual Measurements'!AL20</f>
        <v>3</v>
      </c>
    </row>
    <row r="20" spans="1:43">
      <c r="A20" s="1" t="s">
        <v>147</v>
      </c>
      <c r="B20" s="1" t="s">
        <v>148</v>
      </c>
      <c r="C20" s="1" t="s">
        <v>149</v>
      </c>
      <c r="D20" s="5" t="s">
        <v>76</v>
      </c>
      <c r="E20" s="1" t="s">
        <v>150</v>
      </c>
      <c r="F20" s="6" t="s">
        <v>48</v>
      </c>
      <c r="G20" s="1" t="s">
        <v>151</v>
      </c>
      <c r="H20" s="7" t="str">
        <f t="shared" si="0"/>
        <v>CC x OI</v>
      </c>
      <c r="I20" s="1" t="s">
        <v>79</v>
      </c>
      <c r="J20" s="1" t="s">
        <v>51</v>
      </c>
      <c r="P20" s="1">
        <v>1</v>
      </c>
      <c r="Q20" s="1">
        <v>19</v>
      </c>
      <c r="R20" s="1">
        <f>'Plot Info'!E62</f>
        <v>0</v>
      </c>
      <c r="S20" s="8">
        <v>44354</v>
      </c>
      <c r="T20" s="8">
        <v>44355</v>
      </c>
      <c r="U20" s="1">
        <f>'Plot Info'!H20</f>
        <v>0</v>
      </c>
      <c r="V20" s="1">
        <f>'Plot Info'!I62</f>
        <v>0</v>
      </c>
      <c r="W20" s="2" t="s">
        <v>58</v>
      </c>
      <c r="X20" s="1">
        <f>'Plot Info'!K20</f>
        <v>0</v>
      </c>
      <c r="Y20" s="1">
        <f>'Plot Info'!L20</f>
        <v>0</v>
      </c>
      <c r="Z20" s="1">
        <f>'Plot Info'!M20</f>
        <v>0</v>
      </c>
      <c r="AA20" s="3" t="e">
        <f t="shared" si="1"/>
        <v>#DIV/0!</v>
      </c>
      <c r="AB20" s="3">
        <f>VLOOKUP(A20,'Sub Sample'!A:U,21,FALSE)</f>
        <v>0</v>
      </c>
      <c r="AC20" s="1" t="e">
        <f t="shared" si="2"/>
        <v>#DIV/0!</v>
      </c>
      <c r="AD20" s="10">
        <f>VLOOKUP(A20,'Sub Sample'!A:Z,26,FALSE)</f>
        <v>0</v>
      </c>
      <c r="AE20" s="3" t="e">
        <f>'Individual Measurements'!U21</f>
        <v>#DIV/0!</v>
      </c>
      <c r="AF20" s="3" t="e">
        <f>'Individual Measurements'!V21</f>
        <v>#DIV/0!</v>
      </c>
      <c r="AG20" s="3" t="e">
        <f>'Individual Measurements'!W21</f>
        <v>#DIV/0!</v>
      </c>
      <c r="AH20" s="3" t="e">
        <f>'Individual Measurements'!X21</f>
        <v>#DIV/0!</v>
      </c>
      <c r="AI20" s="3" t="e">
        <f>'Individual Measurements'!Y21</f>
        <v>#DIV/0!</v>
      </c>
      <c r="AJ20" s="1">
        <f>'Individual Measurements'!AE21</f>
        <v>0</v>
      </c>
      <c r="AK20" s="1">
        <f>'Individual Measurements'!AF21</f>
        <v>0</v>
      </c>
      <c r="AL20" s="1">
        <f>'Individual Measurements'!AG21</f>
        <v>0</v>
      </c>
      <c r="AM20" s="1">
        <f>'Individual Measurements'!AH21</f>
        <v>0</v>
      </c>
      <c r="AN20" s="1">
        <f>'Individual Measurements'!AI21</f>
        <v>0</v>
      </c>
      <c r="AO20" s="1">
        <f>'Individual Measurements'!AJ21</f>
        <v>0</v>
      </c>
      <c r="AP20" s="1">
        <f>'Individual Measurements'!AK21</f>
        <v>0</v>
      </c>
      <c r="AQ20" s="1">
        <f>'Individual Measurements'!AL21</f>
        <v>0</v>
      </c>
    </row>
    <row r="21" spans="1:43" ht="15.75" customHeight="1">
      <c r="A21" s="1" t="s">
        <v>152</v>
      </c>
      <c r="B21" s="1" t="s">
        <v>152</v>
      </c>
      <c r="C21" s="1" t="s">
        <v>153</v>
      </c>
      <c r="D21" s="5" t="s">
        <v>48</v>
      </c>
      <c r="E21" s="1" t="s">
        <v>154</v>
      </c>
      <c r="F21" s="6" t="s">
        <v>155</v>
      </c>
      <c r="G21" s="1" t="s">
        <v>156</v>
      </c>
      <c r="H21" s="7" t="str">
        <f t="shared" si="0"/>
        <v>OI x ME1</v>
      </c>
      <c r="I21" s="1" t="s">
        <v>157</v>
      </c>
      <c r="J21" s="1" t="s">
        <v>51</v>
      </c>
      <c r="P21" s="1">
        <v>1</v>
      </c>
      <c r="Q21" s="1">
        <v>20</v>
      </c>
      <c r="R21" s="1">
        <f>'Plot Info'!E72</f>
        <v>0</v>
      </c>
      <c r="S21" s="8">
        <v>44354</v>
      </c>
      <c r="T21" s="8">
        <v>44355</v>
      </c>
      <c r="U21" s="1">
        <f>'Plot Info'!H21</f>
        <v>0</v>
      </c>
      <c r="V21" s="1">
        <f>'Plot Info'!I72</f>
        <v>0</v>
      </c>
      <c r="W21" s="2" t="s">
        <v>58</v>
      </c>
      <c r="X21" s="1">
        <f>'Plot Info'!K21</f>
        <v>0</v>
      </c>
      <c r="Y21" s="1">
        <f>'Plot Info'!L21</f>
        <v>0</v>
      </c>
      <c r="Z21" s="1">
        <f>'Plot Info'!M21</f>
        <v>0</v>
      </c>
      <c r="AA21" s="3" t="e">
        <f t="shared" si="1"/>
        <v>#DIV/0!</v>
      </c>
      <c r="AB21" s="3">
        <f>VLOOKUP(A21,'Sub Sample'!A:U,21,FALSE)</f>
        <v>0</v>
      </c>
      <c r="AC21" s="1" t="e">
        <f t="shared" si="2"/>
        <v>#DIV/0!</v>
      </c>
      <c r="AD21" s="10">
        <f>VLOOKUP(A21,'Sub Sample'!A:Z,26,FALSE)</f>
        <v>0</v>
      </c>
      <c r="AE21" s="3" t="e">
        <f>'Individual Measurements'!U22</f>
        <v>#DIV/0!</v>
      </c>
      <c r="AF21" s="3" t="e">
        <f>'Individual Measurements'!V22</f>
        <v>#DIV/0!</v>
      </c>
      <c r="AG21" s="3" t="e">
        <f>'Individual Measurements'!W22</f>
        <v>#DIV/0!</v>
      </c>
      <c r="AH21" s="3" t="e">
        <f>'Individual Measurements'!X22</f>
        <v>#DIV/0!</v>
      </c>
      <c r="AI21" s="3" t="e">
        <f>'Individual Measurements'!Y22</f>
        <v>#DIV/0!</v>
      </c>
      <c r="AJ21" s="1">
        <f>'Individual Measurements'!AE22</f>
        <v>0</v>
      </c>
      <c r="AK21" s="1">
        <f>'Individual Measurements'!AF22</f>
        <v>0</v>
      </c>
      <c r="AL21" s="1">
        <f>'Individual Measurements'!AG22</f>
        <v>0</v>
      </c>
      <c r="AM21" s="1">
        <f>'Individual Measurements'!AH22</f>
        <v>0</v>
      </c>
      <c r="AN21" s="1">
        <f>'Individual Measurements'!AI22</f>
        <v>0</v>
      </c>
      <c r="AO21" s="1">
        <f>'Individual Measurements'!AJ22</f>
        <v>0</v>
      </c>
      <c r="AP21" s="1">
        <f>'Individual Measurements'!AK22</f>
        <v>0</v>
      </c>
      <c r="AQ21" s="1">
        <f>'Individual Measurements'!AL22</f>
        <v>0</v>
      </c>
    </row>
    <row r="22" spans="1:43" ht="15.75" customHeight="1">
      <c r="A22" s="1" t="s">
        <v>158</v>
      </c>
      <c r="B22" s="1" t="s">
        <v>159</v>
      </c>
      <c r="C22" s="1" t="s">
        <v>160</v>
      </c>
      <c r="D22" s="11" t="s">
        <v>70</v>
      </c>
      <c r="E22" s="1" t="s">
        <v>92</v>
      </c>
      <c r="F22" s="6" t="s">
        <v>48</v>
      </c>
      <c r="G22" s="1" t="s">
        <v>161</v>
      </c>
      <c r="H22" s="7" t="str">
        <f t="shared" si="0"/>
        <v>UCONN x OI</v>
      </c>
      <c r="I22" s="1" t="s">
        <v>50</v>
      </c>
      <c r="J22" s="1" t="s">
        <v>51</v>
      </c>
      <c r="P22" s="1">
        <v>1</v>
      </c>
      <c r="Q22" s="1">
        <v>21</v>
      </c>
      <c r="R22" s="1">
        <f>'Plot Info'!E78</f>
        <v>0</v>
      </c>
      <c r="S22" s="8">
        <v>44354</v>
      </c>
      <c r="T22" s="8">
        <v>44355</v>
      </c>
      <c r="U22" s="9">
        <f>'Plot Info'!H22</f>
        <v>0.43194444444444446</v>
      </c>
      <c r="V22" s="1">
        <f>'Plot Info'!I78</f>
        <v>0</v>
      </c>
      <c r="W22" s="2" t="s">
        <v>52</v>
      </c>
      <c r="X22" s="1">
        <f>'Plot Info'!K22</f>
        <v>3</v>
      </c>
      <c r="Y22" s="1">
        <f>'Plot Info'!L22</f>
        <v>11.72</v>
      </c>
      <c r="Z22" s="1">
        <f>'Plot Info'!M22</f>
        <v>0.83499999999999996</v>
      </c>
      <c r="AA22" s="3">
        <f t="shared" si="1"/>
        <v>14.035928143712576</v>
      </c>
      <c r="AB22" s="3">
        <f>VLOOKUP(A22,'Sub Sample'!A:U,21,FALSE)</f>
        <v>10.482783289944519</v>
      </c>
      <c r="AC22" s="1">
        <f t="shared" si="2"/>
        <v>1.4713559300377219</v>
      </c>
      <c r="AD22" s="10">
        <f>VLOOKUP(A22,'Sub Sample'!A:Z,26,FALSE)</f>
        <v>181.25</v>
      </c>
      <c r="AE22" s="3">
        <f>'Individual Measurements'!U23</f>
        <v>123.02000000000001</v>
      </c>
      <c r="AF22" s="3">
        <f>'Individual Measurements'!V23</f>
        <v>15.7</v>
      </c>
      <c r="AG22" s="3">
        <f>'Individual Measurements'!W23</f>
        <v>1.2</v>
      </c>
      <c r="AH22" s="3">
        <f>'Individual Measurements'!X23</f>
        <v>18.240000000000002</v>
      </c>
      <c r="AI22" s="3">
        <f>'Individual Measurements'!Y23</f>
        <v>7.4359999999999999</v>
      </c>
      <c r="AJ22" s="1">
        <f>'Individual Measurements'!AE23</f>
        <v>0</v>
      </c>
      <c r="AK22" s="1">
        <f>'Individual Measurements'!AF23</f>
        <v>0</v>
      </c>
      <c r="AL22" s="1">
        <f>'Individual Measurements'!AG23</f>
        <v>0</v>
      </c>
      <c r="AM22" s="1">
        <f>'Individual Measurements'!AH23</f>
        <v>5</v>
      </c>
      <c r="AN22" s="1">
        <f>'Individual Measurements'!AI23</f>
        <v>5</v>
      </c>
      <c r="AO22" s="1">
        <f>'Individual Measurements'!AJ23</f>
        <v>0</v>
      </c>
      <c r="AP22" s="1">
        <f>'Individual Measurements'!AK23</f>
        <v>4</v>
      </c>
      <c r="AQ22" s="1">
        <f>'Individual Measurements'!AL23</f>
        <v>1</v>
      </c>
    </row>
    <row r="23" spans="1:43" ht="15.75" customHeight="1">
      <c r="A23" s="1" t="s">
        <v>162</v>
      </c>
      <c r="B23" s="1" t="s">
        <v>163</v>
      </c>
      <c r="C23" s="1" t="s">
        <v>164</v>
      </c>
      <c r="D23" s="5" t="s">
        <v>76</v>
      </c>
      <c r="E23" s="1" t="s">
        <v>165</v>
      </c>
      <c r="F23" s="6" t="s">
        <v>62</v>
      </c>
      <c r="G23" s="1" t="s">
        <v>166</v>
      </c>
      <c r="H23" s="7" t="str">
        <f t="shared" si="0"/>
        <v>CC x CB</v>
      </c>
      <c r="I23" s="1" t="s">
        <v>50</v>
      </c>
      <c r="J23" s="1" t="s">
        <v>51</v>
      </c>
      <c r="P23" s="1">
        <v>1</v>
      </c>
      <c r="Q23" s="1">
        <v>22</v>
      </c>
      <c r="R23" s="1">
        <f>'Plot Info'!E83</f>
        <v>0</v>
      </c>
      <c r="S23" s="8">
        <v>44354</v>
      </c>
      <c r="T23" s="8">
        <v>44355</v>
      </c>
      <c r="U23" s="9">
        <f>'Plot Info'!H23</f>
        <v>0.43611111111111112</v>
      </c>
      <c r="V23" s="1">
        <f>'Plot Info'!I83</f>
        <v>0</v>
      </c>
      <c r="W23" s="2" t="s">
        <v>52</v>
      </c>
      <c r="X23" s="1">
        <f>'Plot Info'!K23</f>
        <v>3</v>
      </c>
      <c r="Y23" s="1">
        <f>'Plot Info'!L23</f>
        <v>19.760000000000002</v>
      </c>
      <c r="Z23" s="1">
        <f>'Plot Info'!M23</f>
        <v>0.84499999999999997</v>
      </c>
      <c r="AA23" s="3">
        <f t="shared" si="1"/>
        <v>23.384615384615387</v>
      </c>
      <c r="AB23" s="3">
        <f>VLOOKUP(A23,'Sub Sample'!A:U,21,FALSE)</f>
        <v>10.706749707363201</v>
      </c>
      <c r="AC23" s="1">
        <f t="shared" si="2"/>
        <v>2.5037322392603181</v>
      </c>
      <c r="AD23" s="10">
        <f>VLOOKUP(A23,'Sub Sample'!A:Z,26,FALSE)</f>
        <v>331.25</v>
      </c>
      <c r="AE23" s="3">
        <f>'Individual Measurements'!U24</f>
        <v>295.64</v>
      </c>
      <c r="AF23" s="3">
        <f>'Individual Measurements'!V24</f>
        <v>9.5</v>
      </c>
      <c r="AG23" s="3">
        <f>'Individual Measurements'!W24</f>
        <v>0.98399999999999999</v>
      </c>
      <c r="AH23" s="3">
        <f>'Individual Measurements'!X24</f>
        <v>10.9</v>
      </c>
      <c r="AI23" s="3">
        <f>'Individual Measurements'!Y24</f>
        <v>3.8460000000000001</v>
      </c>
      <c r="AJ23" s="1">
        <f>'Individual Measurements'!AE24</f>
        <v>0</v>
      </c>
      <c r="AK23" s="1">
        <f>'Individual Measurements'!AF24</f>
        <v>0</v>
      </c>
      <c r="AL23" s="1">
        <f>'Individual Measurements'!AG24</f>
        <v>2</v>
      </c>
      <c r="AM23" s="1">
        <f>'Individual Measurements'!AH24</f>
        <v>3</v>
      </c>
      <c r="AN23" s="1">
        <f>'Individual Measurements'!AI24</f>
        <v>5</v>
      </c>
      <c r="AO23" s="1">
        <f>'Individual Measurements'!AJ24</f>
        <v>0</v>
      </c>
      <c r="AP23" s="1">
        <f>'Individual Measurements'!AK24</f>
        <v>4</v>
      </c>
      <c r="AQ23" s="1">
        <f>'Individual Measurements'!AL24</f>
        <v>1</v>
      </c>
    </row>
    <row r="24" spans="1:43" ht="15.75" customHeight="1">
      <c r="A24" s="1" t="s">
        <v>167</v>
      </c>
      <c r="B24" s="1" t="s">
        <v>168</v>
      </c>
      <c r="C24" s="1" t="s">
        <v>169</v>
      </c>
      <c r="D24" s="5" t="s">
        <v>48</v>
      </c>
      <c r="E24" s="1" t="s">
        <v>170</v>
      </c>
      <c r="F24" s="6" t="s">
        <v>70</v>
      </c>
      <c r="G24" s="1" t="s">
        <v>171</v>
      </c>
      <c r="H24" s="7" t="str">
        <f t="shared" si="0"/>
        <v>OI x UCONN</v>
      </c>
      <c r="I24" s="1" t="s">
        <v>50</v>
      </c>
      <c r="J24" s="1" t="s">
        <v>51</v>
      </c>
      <c r="P24" s="1">
        <v>1</v>
      </c>
      <c r="Q24" s="1">
        <v>23</v>
      </c>
      <c r="R24" s="1">
        <f>'Plot Info'!E95</f>
        <v>0</v>
      </c>
      <c r="S24" s="8">
        <v>44354</v>
      </c>
      <c r="T24" s="8">
        <v>44355</v>
      </c>
      <c r="U24" s="1">
        <f>'Plot Info'!H24</f>
        <v>0</v>
      </c>
      <c r="V24" s="1">
        <f>'Plot Info'!I95</f>
        <v>0</v>
      </c>
      <c r="W24" s="2" t="s">
        <v>58</v>
      </c>
      <c r="X24" s="1">
        <f>'Plot Info'!K24</f>
        <v>0</v>
      </c>
      <c r="Y24" s="1">
        <f>'Plot Info'!L24</f>
        <v>0</v>
      </c>
      <c r="Z24" s="1">
        <f>'Plot Info'!M24</f>
        <v>0</v>
      </c>
      <c r="AA24" s="3" t="e">
        <f t="shared" si="1"/>
        <v>#DIV/0!</v>
      </c>
      <c r="AB24" s="3">
        <f>VLOOKUP(A24,'Sub Sample'!A:U,21,FALSE)</f>
        <v>0</v>
      </c>
      <c r="AC24" s="1" t="e">
        <f t="shared" si="2"/>
        <v>#DIV/0!</v>
      </c>
      <c r="AD24" s="10">
        <f>VLOOKUP(A24,'Sub Sample'!A:Z,26,FALSE)</f>
        <v>0</v>
      </c>
      <c r="AE24" s="3" t="e">
        <f>'Individual Measurements'!U25</f>
        <v>#DIV/0!</v>
      </c>
      <c r="AF24" s="3" t="e">
        <f>'Individual Measurements'!V25</f>
        <v>#DIV/0!</v>
      </c>
      <c r="AG24" s="3" t="e">
        <f>'Individual Measurements'!W25</f>
        <v>#DIV/0!</v>
      </c>
      <c r="AH24" s="3" t="e">
        <f>'Individual Measurements'!X25</f>
        <v>#DIV/0!</v>
      </c>
      <c r="AI24" s="3" t="e">
        <f>'Individual Measurements'!Y25</f>
        <v>#DIV/0!</v>
      </c>
      <c r="AJ24" s="1">
        <f>'Individual Measurements'!AE25</f>
        <v>0</v>
      </c>
      <c r="AK24" s="1">
        <f>'Individual Measurements'!AF25</f>
        <v>0</v>
      </c>
      <c r="AL24" s="1">
        <f>'Individual Measurements'!AG25</f>
        <v>0</v>
      </c>
      <c r="AM24" s="1">
        <f>'Individual Measurements'!AH25</f>
        <v>0</v>
      </c>
      <c r="AN24" s="1">
        <f>'Individual Measurements'!AI25</f>
        <v>0</v>
      </c>
      <c r="AO24" s="1">
        <f>'Individual Measurements'!AJ25</f>
        <v>0</v>
      </c>
      <c r="AP24" s="1">
        <f>'Individual Measurements'!AK25</f>
        <v>0</v>
      </c>
      <c r="AQ24" s="1">
        <f>'Individual Measurements'!AL25</f>
        <v>0</v>
      </c>
    </row>
    <row r="25" spans="1:43" ht="15.75" customHeight="1">
      <c r="A25" s="1" t="s">
        <v>172</v>
      </c>
      <c r="B25" s="1" t="s">
        <v>173</v>
      </c>
      <c r="C25" s="1" t="s">
        <v>174</v>
      </c>
      <c r="D25" s="5" t="s">
        <v>70</v>
      </c>
      <c r="E25" s="1" t="s">
        <v>174</v>
      </c>
      <c r="F25" s="6" t="s">
        <v>70</v>
      </c>
      <c r="G25" s="1" t="s">
        <v>175</v>
      </c>
      <c r="H25" s="7" t="str">
        <f t="shared" si="0"/>
        <v>UCONN x UCONN</v>
      </c>
      <c r="I25" s="1">
        <v>4000</v>
      </c>
      <c r="J25" s="1" t="s">
        <v>51</v>
      </c>
      <c r="P25" s="1">
        <v>1</v>
      </c>
      <c r="Q25" s="1">
        <v>24</v>
      </c>
      <c r="R25" s="1">
        <f>'Plot Info'!E171</f>
        <v>0</v>
      </c>
      <c r="S25" s="8">
        <v>44354</v>
      </c>
      <c r="T25" s="8">
        <v>44355</v>
      </c>
      <c r="U25" s="1">
        <f>'Plot Info'!H25</f>
        <v>0</v>
      </c>
      <c r="V25" s="1">
        <f>'Plot Info'!I171</f>
        <v>0</v>
      </c>
      <c r="W25" s="2" t="s">
        <v>58</v>
      </c>
      <c r="X25" s="1">
        <f>'Plot Info'!K25</f>
        <v>0</v>
      </c>
      <c r="Y25" s="1">
        <f>'Plot Info'!L25</f>
        <v>0</v>
      </c>
      <c r="Z25" s="1">
        <f>'Plot Info'!M25</f>
        <v>0</v>
      </c>
      <c r="AA25" s="3" t="e">
        <f t="shared" si="1"/>
        <v>#DIV/0!</v>
      </c>
      <c r="AB25" s="3">
        <f>VLOOKUP(A25,'Sub Sample'!A:U,21,FALSE)</f>
        <v>0</v>
      </c>
      <c r="AC25" s="1" t="e">
        <f t="shared" si="2"/>
        <v>#DIV/0!</v>
      </c>
      <c r="AD25" s="10">
        <f>VLOOKUP(A25,'Sub Sample'!A:Z,26,FALSE)</f>
        <v>0</v>
      </c>
      <c r="AE25" s="3" t="e">
        <f>'Individual Measurements'!U26</f>
        <v>#DIV/0!</v>
      </c>
      <c r="AF25" s="3" t="e">
        <f>'Individual Measurements'!V26</f>
        <v>#DIV/0!</v>
      </c>
      <c r="AG25" s="3" t="e">
        <f>'Individual Measurements'!W26</f>
        <v>#DIV/0!</v>
      </c>
      <c r="AH25" s="3" t="e">
        <f>'Individual Measurements'!X26</f>
        <v>#DIV/0!</v>
      </c>
      <c r="AI25" s="3" t="e">
        <f>'Individual Measurements'!Y26</f>
        <v>#DIV/0!</v>
      </c>
      <c r="AJ25" s="1">
        <f>'Individual Measurements'!AE26</f>
        <v>0</v>
      </c>
      <c r="AK25" s="1">
        <f>'Individual Measurements'!AF26</f>
        <v>0</v>
      </c>
      <c r="AL25" s="1">
        <f>'Individual Measurements'!AG26</f>
        <v>0</v>
      </c>
      <c r="AM25" s="1">
        <f>'Individual Measurements'!AH26</f>
        <v>0</v>
      </c>
      <c r="AN25" s="1">
        <f>'Individual Measurements'!AI26</f>
        <v>0</v>
      </c>
      <c r="AO25" s="1">
        <f>'Individual Measurements'!AJ26</f>
        <v>0</v>
      </c>
      <c r="AP25" s="1">
        <f>'Individual Measurements'!AK26</f>
        <v>0</v>
      </c>
      <c r="AQ25" s="1">
        <f>'Individual Measurements'!AL26</f>
        <v>0</v>
      </c>
    </row>
    <row r="26" spans="1:43" ht="15.75" customHeight="1">
      <c r="A26" s="1" t="s">
        <v>176</v>
      </c>
      <c r="B26" s="1" t="s">
        <v>177</v>
      </c>
      <c r="C26" s="1" t="s">
        <v>178</v>
      </c>
      <c r="D26" s="5" t="s">
        <v>48</v>
      </c>
      <c r="E26" s="1" t="s">
        <v>135</v>
      </c>
      <c r="F26" s="6" t="s">
        <v>64</v>
      </c>
      <c r="G26" s="1" t="s">
        <v>179</v>
      </c>
      <c r="H26" s="7" t="str">
        <f t="shared" si="0"/>
        <v>OI x LD</v>
      </c>
      <c r="I26" s="1" t="s">
        <v>50</v>
      </c>
      <c r="J26" s="1" t="s">
        <v>51</v>
      </c>
      <c r="P26" s="1">
        <v>1</v>
      </c>
      <c r="Q26" s="1">
        <v>25</v>
      </c>
      <c r="R26" s="1">
        <f>'Plot Info'!E192</f>
        <v>0</v>
      </c>
      <c r="S26" s="8">
        <v>44354</v>
      </c>
      <c r="T26" s="8">
        <v>44355</v>
      </c>
      <c r="U26" s="1">
        <f>'Plot Info'!H26</f>
        <v>0</v>
      </c>
      <c r="V26" s="1">
        <f>'Plot Info'!I192</f>
        <v>0</v>
      </c>
      <c r="W26" s="2" t="s">
        <v>58</v>
      </c>
      <c r="X26" s="1">
        <f>'Plot Info'!K26</f>
        <v>0</v>
      </c>
      <c r="Y26" s="1">
        <f>'Plot Info'!L26</f>
        <v>0</v>
      </c>
      <c r="Z26" s="1">
        <f>'Plot Info'!M26</f>
        <v>0</v>
      </c>
      <c r="AA26" s="3" t="e">
        <f t="shared" si="1"/>
        <v>#DIV/0!</v>
      </c>
      <c r="AB26" s="3">
        <f>VLOOKUP(A26,'Sub Sample'!A:U,21,FALSE)</f>
        <v>0</v>
      </c>
      <c r="AC26" s="1" t="e">
        <f t="shared" si="2"/>
        <v>#DIV/0!</v>
      </c>
      <c r="AD26" s="10">
        <f>VLOOKUP(A26,'Sub Sample'!A:Z,26,FALSE)</f>
        <v>0</v>
      </c>
      <c r="AE26" s="3" t="e">
        <f>'Individual Measurements'!U27</f>
        <v>#DIV/0!</v>
      </c>
      <c r="AF26" s="3" t="e">
        <f>'Individual Measurements'!V27</f>
        <v>#DIV/0!</v>
      </c>
      <c r="AG26" s="3" t="e">
        <f>'Individual Measurements'!W27</f>
        <v>#DIV/0!</v>
      </c>
      <c r="AH26" s="3" t="e">
        <f>'Individual Measurements'!X27</f>
        <v>#DIV/0!</v>
      </c>
      <c r="AI26" s="3" t="e">
        <f>'Individual Measurements'!Y27</f>
        <v>#DIV/0!</v>
      </c>
      <c r="AJ26" s="1">
        <f>'Individual Measurements'!AE27</f>
        <v>0</v>
      </c>
      <c r="AK26" s="1">
        <f>'Individual Measurements'!AF27</f>
        <v>0</v>
      </c>
      <c r="AL26" s="1">
        <f>'Individual Measurements'!AG27</f>
        <v>0</v>
      </c>
      <c r="AM26" s="1">
        <f>'Individual Measurements'!AH27</f>
        <v>0</v>
      </c>
      <c r="AN26" s="1">
        <f>'Individual Measurements'!AI27</f>
        <v>0</v>
      </c>
      <c r="AO26" s="1">
        <f>'Individual Measurements'!AJ27</f>
        <v>0</v>
      </c>
      <c r="AP26" s="1">
        <f>'Individual Measurements'!AK27</f>
        <v>0</v>
      </c>
      <c r="AQ26" s="1">
        <f>'Individual Measurements'!AL27</f>
        <v>0</v>
      </c>
    </row>
    <row r="27" spans="1:43" ht="15.75" customHeight="1">
      <c r="A27" s="1" t="s">
        <v>180</v>
      </c>
      <c r="B27" s="1" t="s">
        <v>181</v>
      </c>
      <c r="C27" s="1" t="s">
        <v>182</v>
      </c>
      <c r="D27" s="5" t="s">
        <v>124</v>
      </c>
      <c r="E27" s="1" t="s">
        <v>183</v>
      </c>
      <c r="F27" s="6" t="s">
        <v>48</v>
      </c>
      <c r="G27" s="1" t="s">
        <v>184</v>
      </c>
      <c r="H27" s="7" t="str">
        <f t="shared" si="0"/>
        <v>OD x OI</v>
      </c>
      <c r="I27" s="1" t="s">
        <v>50</v>
      </c>
      <c r="J27" s="1" t="s">
        <v>51</v>
      </c>
      <c r="P27" s="1">
        <v>1</v>
      </c>
      <c r="Q27" s="1">
        <v>26</v>
      </c>
      <c r="R27" s="1">
        <f>'Plot Info'!E196</f>
        <v>0</v>
      </c>
      <c r="S27" s="8">
        <v>44354</v>
      </c>
      <c r="T27" s="8">
        <v>44355</v>
      </c>
      <c r="U27" s="1">
        <f>'Plot Info'!H27</f>
        <v>0</v>
      </c>
      <c r="V27" s="1">
        <f>'Plot Info'!I196</f>
        <v>0</v>
      </c>
      <c r="W27" s="2" t="s">
        <v>58</v>
      </c>
      <c r="X27" s="1">
        <f>'Plot Info'!K27</f>
        <v>0</v>
      </c>
      <c r="Y27" s="1">
        <f>'Plot Info'!L27</f>
        <v>0</v>
      </c>
      <c r="Z27" s="1">
        <f>'Plot Info'!M27</f>
        <v>0</v>
      </c>
      <c r="AA27" s="3" t="e">
        <f t="shared" si="1"/>
        <v>#DIV/0!</v>
      </c>
      <c r="AB27" s="3">
        <f>VLOOKUP(A27,'Sub Sample'!A:U,21,FALSE)</f>
        <v>0</v>
      </c>
      <c r="AC27" s="1" t="e">
        <f t="shared" si="2"/>
        <v>#DIV/0!</v>
      </c>
      <c r="AD27" s="10">
        <f>VLOOKUP(A27,'Sub Sample'!A:Z,26,FALSE)</f>
        <v>0</v>
      </c>
      <c r="AE27" s="3" t="e">
        <f>'Individual Measurements'!U28</f>
        <v>#DIV/0!</v>
      </c>
      <c r="AF27" s="3" t="e">
        <f>'Individual Measurements'!V28</f>
        <v>#DIV/0!</v>
      </c>
      <c r="AG27" s="3" t="e">
        <f>'Individual Measurements'!W28</f>
        <v>#DIV/0!</v>
      </c>
      <c r="AH27" s="3" t="e">
        <f>'Individual Measurements'!X28</f>
        <v>#DIV/0!</v>
      </c>
      <c r="AI27" s="3" t="e">
        <f>'Individual Measurements'!Y28</f>
        <v>#DIV/0!</v>
      </c>
      <c r="AJ27" s="1">
        <f>'Individual Measurements'!AE28</f>
        <v>0</v>
      </c>
      <c r="AK27" s="1">
        <f>'Individual Measurements'!AF28</f>
        <v>0</v>
      </c>
      <c r="AL27" s="1">
        <f>'Individual Measurements'!AG28</f>
        <v>0</v>
      </c>
      <c r="AM27" s="1">
        <f>'Individual Measurements'!AH28</f>
        <v>0</v>
      </c>
      <c r="AN27" s="1">
        <f>'Individual Measurements'!AI28</f>
        <v>0</v>
      </c>
      <c r="AO27" s="1">
        <f>'Individual Measurements'!AJ28</f>
        <v>0</v>
      </c>
      <c r="AP27" s="1">
        <f>'Individual Measurements'!AK28</f>
        <v>0</v>
      </c>
      <c r="AQ27" s="1">
        <f>'Individual Measurements'!AL28</f>
        <v>0</v>
      </c>
    </row>
    <row r="28" spans="1:43" ht="15.75" customHeight="1">
      <c r="A28" s="1" t="s">
        <v>185</v>
      </c>
      <c r="B28" s="1" t="s">
        <v>186</v>
      </c>
      <c r="C28" s="1" t="s">
        <v>187</v>
      </c>
      <c r="D28" s="5" t="s">
        <v>76</v>
      </c>
      <c r="E28" s="1" t="s">
        <v>130</v>
      </c>
      <c r="F28" s="6" t="s">
        <v>46</v>
      </c>
      <c r="G28" s="1" t="s">
        <v>188</v>
      </c>
      <c r="H28" s="7" t="str">
        <f t="shared" si="0"/>
        <v>CC x JS</v>
      </c>
      <c r="I28" s="1" t="s">
        <v>50</v>
      </c>
      <c r="J28" s="1" t="s">
        <v>51</v>
      </c>
      <c r="P28" s="1">
        <v>1</v>
      </c>
      <c r="Q28" s="1">
        <v>27</v>
      </c>
      <c r="R28" s="1">
        <f>'Plot Info'!E293</f>
        <v>0</v>
      </c>
      <c r="S28" s="8">
        <v>44354</v>
      </c>
      <c r="T28" s="8">
        <v>44355</v>
      </c>
      <c r="U28" s="9">
        <f>'Plot Info'!H28</f>
        <v>0.44097222222222221</v>
      </c>
      <c r="V28" s="1">
        <f>'Plot Info'!I293</f>
        <v>0</v>
      </c>
      <c r="W28" s="2" t="s">
        <v>52</v>
      </c>
      <c r="X28" s="1">
        <f>'Plot Info'!K28</f>
        <v>3</v>
      </c>
      <c r="Y28" s="1">
        <f>'Plot Info'!L28</f>
        <v>14.27</v>
      </c>
      <c r="Z28" s="1">
        <f>'Plot Info'!M28</f>
        <v>0.85</v>
      </c>
      <c r="AA28" s="3">
        <f t="shared" si="1"/>
        <v>16.788235294117648</v>
      </c>
      <c r="AB28" s="3">
        <f>VLOOKUP(A28,'Sub Sample'!A:U,21,FALSE)</f>
        <v>10.470424552888886</v>
      </c>
      <c r="AC28" s="1">
        <f t="shared" si="2"/>
        <v>1.7577995102320521</v>
      </c>
      <c r="AD28" s="10">
        <f>VLOOKUP(A28,'Sub Sample'!A:Z,26,FALSE)</f>
        <v>200</v>
      </c>
      <c r="AE28" s="3">
        <f>'Individual Measurements'!U29</f>
        <v>137.44</v>
      </c>
      <c r="AF28" s="3">
        <f>'Individual Measurements'!V29</f>
        <v>15.860000000000003</v>
      </c>
      <c r="AG28" s="3">
        <f>'Individual Measurements'!W29</f>
        <v>0.92199999999999993</v>
      </c>
      <c r="AH28" s="3">
        <f>'Individual Measurements'!X29</f>
        <v>14.66</v>
      </c>
      <c r="AI28" s="3">
        <f>'Individual Measurements'!Y29</f>
        <v>5.7720000000000002</v>
      </c>
      <c r="AJ28" s="1">
        <f>'Individual Measurements'!AE29</f>
        <v>0</v>
      </c>
      <c r="AK28" s="1">
        <f>'Individual Measurements'!AF29</f>
        <v>0</v>
      </c>
      <c r="AL28" s="1">
        <f>'Individual Measurements'!AG29</f>
        <v>0</v>
      </c>
      <c r="AM28" s="1">
        <f>'Individual Measurements'!AH29</f>
        <v>5</v>
      </c>
      <c r="AN28" s="1">
        <f>'Individual Measurements'!AI29</f>
        <v>5</v>
      </c>
      <c r="AO28" s="1">
        <f>'Individual Measurements'!AJ29</f>
        <v>0</v>
      </c>
      <c r="AP28" s="1">
        <f>'Individual Measurements'!AK29</f>
        <v>0</v>
      </c>
      <c r="AQ28" s="1">
        <f>'Individual Measurements'!AL29</f>
        <v>5</v>
      </c>
    </row>
    <row r="29" spans="1:43" ht="15.75" customHeight="1">
      <c r="A29" s="1" t="s">
        <v>189</v>
      </c>
      <c r="B29" s="1" t="s">
        <v>190</v>
      </c>
      <c r="C29" s="1" t="s">
        <v>191</v>
      </c>
      <c r="D29" s="5" t="s">
        <v>70</v>
      </c>
      <c r="E29" s="1" t="s">
        <v>191</v>
      </c>
      <c r="F29" s="6" t="s">
        <v>70</v>
      </c>
      <c r="G29" s="1" t="s">
        <v>192</v>
      </c>
      <c r="H29" s="7" t="str">
        <f t="shared" si="0"/>
        <v>UCONN x UCONN</v>
      </c>
      <c r="I29" s="1">
        <v>4000</v>
      </c>
      <c r="J29" s="1" t="s">
        <v>51</v>
      </c>
      <c r="P29" s="1">
        <v>1</v>
      </c>
      <c r="Q29" s="1">
        <v>28</v>
      </c>
      <c r="R29" s="1">
        <f>'Plot Info'!E304</f>
        <v>0</v>
      </c>
      <c r="S29" s="8">
        <v>44354</v>
      </c>
      <c r="T29" s="8">
        <v>44355</v>
      </c>
      <c r="U29" s="1">
        <f>'Plot Info'!H29</f>
        <v>0</v>
      </c>
      <c r="V29" s="1">
        <f>'Plot Info'!I304</f>
        <v>0</v>
      </c>
      <c r="W29" s="2" t="s">
        <v>58</v>
      </c>
      <c r="X29" s="1">
        <f>'Plot Info'!K29</f>
        <v>0</v>
      </c>
      <c r="Y29" s="1">
        <f>'Plot Info'!L29</f>
        <v>0</v>
      </c>
      <c r="Z29" s="1">
        <f>'Plot Info'!M29</f>
        <v>0</v>
      </c>
      <c r="AA29" s="3" t="e">
        <f t="shared" si="1"/>
        <v>#DIV/0!</v>
      </c>
      <c r="AB29" s="3">
        <f>VLOOKUP(A29,'Sub Sample'!A:U,21,FALSE)</f>
        <v>0</v>
      </c>
      <c r="AC29" s="1" t="e">
        <f t="shared" si="2"/>
        <v>#DIV/0!</v>
      </c>
      <c r="AD29" s="10">
        <f>VLOOKUP(A29,'Sub Sample'!A:Z,26,FALSE)</f>
        <v>0</v>
      </c>
      <c r="AE29" s="3" t="e">
        <f>'Individual Measurements'!U30</f>
        <v>#DIV/0!</v>
      </c>
      <c r="AF29" s="3" t="e">
        <f>'Individual Measurements'!V30</f>
        <v>#DIV/0!</v>
      </c>
      <c r="AG29" s="3" t="e">
        <f>'Individual Measurements'!W30</f>
        <v>#DIV/0!</v>
      </c>
      <c r="AH29" s="3" t="e">
        <f>'Individual Measurements'!X30</f>
        <v>#DIV/0!</v>
      </c>
      <c r="AI29" s="3" t="e">
        <f>'Individual Measurements'!Y30</f>
        <v>#DIV/0!</v>
      </c>
      <c r="AJ29" s="1">
        <f>'Individual Measurements'!AE30</f>
        <v>0</v>
      </c>
      <c r="AK29" s="1">
        <f>'Individual Measurements'!AF30</f>
        <v>0</v>
      </c>
      <c r="AL29" s="1">
        <f>'Individual Measurements'!AG30</f>
        <v>0</v>
      </c>
      <c r="AM29" s="1">
        <f>'Individual Measurements'!AH30</f>
        <v>0</v>
      </c>
      <c r="AN29" s="1">
        <f>'Individual Measurements'!AI30</f>
        <v>0</v>
      </c>
      <c r="AO29" s="1">
        <f>'Individual Measurements'!AJ30</f>
        <v>0</v>
      </c>
      <c r="AP29" s="1">
        <f>'Individual Measurements'!AK30</f>
        <v>0</v>
      </c>
      <c r="AQ29" s="1">
        <f>'Individual Measurements'!AL30</f>
        <v>0</v>
      </c>
    </row>
    <row r="30" spans="1:43" ht="15.75" customHeight="1">
      <c r="A30" s="1" t="s">
        <v>193</v>
      </c>
      <c r="B30" s="1" t="s">
        <v>194</v>
      </c>
      <c r="C30" s="1" t="s">
        <v>195</v>
      </c>
      <c r="D30" s="5" t="s">
        <v>76</v>
      </c>
      <c r="E30" s="1" t="s">
        <v>196</v>
      </c>
      <c r="F30" s="6" t="s">
        <v>145</v>
      </c>
      <c r="G30" s="1" t="s">
        <v>197</v>
      </c>
      <c r="H30" s="7" t="str">
        <f t="shared" si="0"/>
        <v>CC x NC</v>
      </c>
      <c r="I30" s="1" t="s">
        <v>66</v>
      </c>
      <c r="J30" s="1" t="s">
        <v>51</v>
      </c>
      <c r="P30" s="1">
        <v>1</v>
      </c>
      <c r="Q30" s="1">
        <v>29</v>
      </c>
      <c r="R30" s="1">
        <f>'Plot Info'!E330</f>
        <v>0</v>
      </c>
      <c r="S30" s="8">
        <v>44354</v>
      </c>
      <c r="T30" s="8">
        <v>44355</v>
      </c>
      <c r="U30" s="9">
        <f>'Plot Info'!H30</f>
        <v>0.44374999999999998</v>
      </c>
      <c r="V30" s="1">
        <f>'Plot Info'!I330</f>
        <v>0</v>
      </c>
      <c r="W30" s="2" t="s">
        <v>52</v>
      </c>
      <c r="X30" s="1">
        <f>'Plot Info'!K30</f>
        <v>3</v>
      </c>
      <c r="Y30" s="1">
        <f>'Plot Info'!L30</f>
        <v>15.2</v>
      </c>
      <c r="Z30" s="1">
        <f>'Plot Info'!M30</f>
        <v>0.9</v>
      </c>
      <c r="AA30" s="3">
        <f t="shared" si="1"/>
        <v>16.888888888888889</v>
      </c>
      <c r="AB30" s="3">
        <f>VLOOKUP(A30,'Sub Sample'!A:U,21,FALSE)</f>
        <v>10.504678617977047</v>
      </c>
      <c r="AC30" s="1">
        <f t="shared" si="2"/>
        <v>1.7741234999250126</v>
      </c>
      <c r="AD30" s="10">
        <f>VLOOKUP(A30,'Sub Sample'!A:Z,26,FALSE)</f>
        <v>350</v>
      </c>
      <c r="AE30" s="3">
        <f>'Individual Measurements'!U31</f>
        <v>149.4</v>
      </c>
      <c r="AF30" s="3">
        <f>'Individual Measurements'!V31</f>
        <v>19.940000000000001</v>
      </c>
      <c r="AG30" s="3">
        <f>'Individual Measurements'!W31</f>
        <v>1.274</v>
      </c>
      <c r="AH30" s="3">
        <f>'Individual Measurements'!X31</f>
        <v>10.7</v>
      </c>
      <c r="AI30" s="3">
        <f>'Individual Measurements'!Y31</f>
        <v>5.1059999999999999</v>
      </c>
      <c r="AJ30" s="1">
        <f>'Individual Measurements'!AE31</f>
        <v>0</v>
      </c>
      <c r="AK30" s="1">
        <f>'Individual Measurements'!AF31</f>
        <v>0</v>
      </c>
      <c r="AL30" s="1">
        <f>'Individual Measurements'!AG31</f>
        <v>0</v>
      </c>
      <c r="AM30" s="1">
        <f>'Individual Measurements'!AH31</f>
        <v>5</v>
      </c>
      <c r="AN30" s="1">
        <f>'Individual Measurements'!AI31</f>
        <v>5</v>
      </c>
      <c r="AO30" s="1">
        <f>'Individual Measurements'!AJ31</f>
        <v>0</v>
      </c>
      <c r="AP30" s="1">
        <f>'Individual Measurements'!AK31</f>
        <v>0</v>
      </c>
      <c r="AQ30" s="1">
        <f>'Individual Measurements'!AL31</f>
        <v>5</v>
      </c>
    </row>
    <row r="31" spans="1:43" ht="15.75" customHeight="1">
      <c r="A31" s="1" t="s">
        <v>198</v>
      </c>
      <c r="B31" s="1" t="s">
        <v>199</v>
      </c>
      <c r="C31" s="1" t="s">
        <v>91</v>
      </c>
      <c r="D31" s="5" t="s">
        <v>48</v>
      </c>
      <c r="E31" s="1" t="s">
        <v>92</v>
      </c>
      <c r="F31" s="6" t="s">
        <v>48</v>
      </c>
      <c r="G31" s="1" t="s">
        <v>93</v>
      </c>
      <c r="H31" s="7" t="str">
        <f t="shared" si="0"/>
        <v>OI x OI</v>
      </c>
      <c r="I31" s="1" t="s">
        <v>94</v>
      </c>
      <c r="J31" s="1" t="s">
        <v>51</v>
      </c>
      <c r="P31" s="1">
        <v>1</v>
      </c>
      <c r="Q31" s="1">
        <v>30</v>
      </c>
      <c r="R31" s="1">
        <f>'Plot Info'!E336</f>
        <v>0</v>
      </c>
      <c r="S31" s="8">
        <v>44354</v>
      </c>
      <c r="T31" s="8">
        <v>44355</v>
      </c>
      <c r="U31" s="1">
        <f>'Plot Info'!H31</f>
        <v>0</v>
      </c>
      <c r="V31" s="1">
        <f>'Plot Info'!I336</f>
        <v>0</v>
      </c>
      <c r="W31" s="2" t="s">
        <v>58</v>
      </c>
      <c r="X31" s="1">
        <f>'Plot Info'!K31</f>
        <v>0</v>
      </c>
      <c r="Y31" s="1">
        <f>'Plot Info'!L31</f>
        <v>0</v>
      </c>
      <c r="Z31" s="1">
        <f>'Plot Info'!M31</f>
        <v>0</v>
      </c>
      <c r="AA31" s="3" t="e">
        <f t="shared" si="1"/>
        <v>#DIV/0!</v>
      </c>
      <c r="AB31" s="3">
        <f>VLOOKUP(A31,'Sub Sample'!A:U,21,FALSE)</f>
        <v>0</v>
      </c>
      <c r="AC31" s="1" t="e">
        <f t="shared" si="2"/>
        <v>#DIV/0!</v>
      </c>
      <c r="AD31" s="10">
        <f>VLOOKUP(A31,'Sub Sample'!A:Z,26,FALSE)</f>
        <v>0</v>
      </c>
      <c r="AE31" s="3" t="e">
        <f>'Individual Measurements'!U32</f>
        <v>#DIV/0!</v>
      </c>
      <c r="AF31" s="3" t="e">
        <f>'Individual Measurements'!V32</f>
        <v>#DIV/0!</v>
      </c>
      <c r="AG31" s="3" t="e">
        <f>'Individual Measurements'!W32</f>
        <v>#DIV/0!</v>
      </c>
      <c r="AH31" s="3" t="e">
        <f>'Individual Measurements'!X32</f>
        <v>#DIV/0!</v>
      </c>
      <c r="AI31" s="3" t="e">
        <f>'Individual Measurements'!Y32</f>
        <v>#DIV/0!</v>
      </c>
      <c r="AJ31" s="1">
        <f>'Individual Measurements'!AE32</f>
        <v>0</v>
      </c>
      <c r="AK31" s="1">
        <f>'Individual Measurements'!AF32</f>
        <v>0</v>
      </c>
      <c r="AL31" s="1">
        <f>'Individual Measurements'!AG32</f>
        <v>0</v>
      </c>
      <c r="AM31" s="1">
        <f>'Individual Measurements'!AH32</f>
        <v>0</v>
      </c>
      <c r="AN31" s="1">
        <f>'Individual Measurements'!AI32</f>
        <v>0</v>
      </c>
      <c r="AO31" s="1">
        <f>'Individual Measurements'!AJ32</f>
        <v>0</v>
      </c>
      <c r="AP31" s="1">
        <f>'Individual Measurements'!AK32</f>
        <v>0</v>
      </c>
      <c r="AQ31" s="1">
        <f>'Individual Measurements'!AL32</f>
        <v>0</v>
      </c>
    </row>
    <row r="32" spans="1:43" ht="15.75" customHeight="1">
      <c r="A32" s="1" t="s">
        <v>200</v>
      </c>
      <c r="B32" s="1" t="s">
        <v>201</v>
      </c>
      <c r="C32" s="1" t="s">
        <v>202</v>
      </c>
      <c r="D32" s="5" t="s">
        <v>124</v>
      </c>
      <c r="E32" s="1" t="s">
        <v>203</v>
      </c>
      <c r="F32" s="6" t="s">
        <v>56</v>
      </c>
      <c r="G32" s="1" t="s">
        <v>204</v>
      </c>
      <c r="H32" s="7" t="str">
        <f t="shared" si="0"/>
        <v>OD x SF</v>
      </c>
      <c r="I32" s="1" t="s">
        <v>126</v>
      </c>
      <c r="J32" s="1" t="s">
        <v>51</v>
      </c>
      <c r="P32" s="1">
        <v>1</v>
      </c>
      <c r="Q32" s="1">
        <v>31</v>
      </c>
      <c r="R32" s="1">
        <f>'Plot Info'!E359</f>
        <v>0</v>
      </c>
      <c r="S32" s="8">
        <v>44354</v>
      </c>
      <c r="T32" s="8">
        <v>44355</v>
      </c>
      <c r="U32" s="1">
        <f>'Plot Info'!H32</f>
        <v>0</v>
      </c>
      <c r="V32" s="1">
        <f>'Plot Info'!I359</f>
        <v>0</v>
      </c>
      <c r="W32" s="2" t="s">
        <v>58</v>
      </c>
      <c r="X32" s="1">
        <f>'Plot Info'!K32</f>
        <v>0</v>
      </c>
      <c r="Y32" s="1">
        <f>'Plot Info'!L32</f>
        <v>0</v>
      </c>
      <c r="Z32" s="1">
        <f>'Plot Info'!M32</f>
        <v>0</v>
      </c>
      <c r="AA32" s="3" t="e">
        <f t="shared" si="1"/>
        <v>#DIV/0!</v>
      </c>
      <c r="AB32" s="3">
        <f>VLOOKUP(A32,'Sub Sample'!A:U,21,FALSE)</f>
        <v>0</v>
      </c>
      <c r="AC32" s="1" t="e">
        <f t="shared" si="2"/>
        <v>#DIV/0!</v>
      </c>
      <c r="AD32" s="10">
        <f>VLOOKUP(A32,'Sub Sample'!A:Z,26,FALSE)</f>
        <v>0</v>
      </c>
      <c r="AE32" s="3" t="e">
        <f>'Individual Measurements'!U33</f>
        <v>#DIV/0!</v>
      </c>
      <c r="AF32" s="3" t="e">
        <f>'Individual Measurements'!V33</f>
        <v>#DIV/0!</v>
      </c>
      <c r="AG32" s="3" t="e">
        <f>'Individual Measurements'!W33</f>
        <v>#DIV/0!</v>
      </c>
      <c r="AH32" s="3" t="e">
        <f>'Individual Measurements'!X33</f>
        <v>#DIV/0!</v>
      </c>
      <c r="AI32" s="3" t="e">
        <f>'Individual Measurements'!Y33</f>
        <v>#DIV/0!</v>
      </c>
      <c r="AJ32" s="1">
        <f>'Individual Measurements'!AE33</f>
        <v>0</v>
      </c>
      <c r="AK32" s="1">
        <f>'Individual Measurements'!AF33</f>
        <v>0</v>
      </c>
      <c r="AL32" s="1">
        <f>'Individual Measurements'!AG33</f>
        <v>0</v>
      </c>
      <c r="AM32" s="1">
        <f>'Individual Measurements'!AH33</f>
        <v>0</v>
      </c>
      <c r="AN32" s="1">
        <f>'Individual Measurements'!AI33</f>
        <v>0</v>
      </c>
      <c r="AO32" s="1">
        <f>'Individual Measurements'!AJ33</f>
        <v>0</v>
      </c>
      <c r="AP32" s="1">
        <f>'Individual Measurements'!AK33</f>
        <v>0</v>
      </c>
      <c r="AQ32" s="1">
        <f>'Individual Measurements'!AL33</f>
        <v>0</v>
      </c>
    </row>
    <row r="33" spans="1:43" ht="15.75" customHeight="1">
      <c r="A33" s="1" t="s">
        <v>205</v>
      </c>
      <c r="B33" s="1" t="s">
        <v>206</v>
      </c>
      <c r="C33" s="1" t="s">
        <v>207</v>
      </c>
      <c r="D33" s="5" t="s">
        <v>46</v>
      </c>
      <c r="E33" s="1" t="s">
        <v>47</v>
      </c>
      <c r="F33" s="6" t="s">
        <v>48</v>
      </c>
      <c r="G33" s="1" t="s">
        <v>208</v>
      </c>
      <c r="H33" s="7" t="str">
        <f t="shared" si="0"/>
        <v>JS x OI</v>
      </c>
      <c r="I33" s="1" t="s">
        <v>50</v>
      </c>
      <c r="J33" s="1" t="s">
        <v>51</v>
      </c>
      <c r="P33" s="1">
        <v>1</v>
      </c>
      <c r="Q33" s="1">
        <v>32</v>
      </c>
      <c r="R33" s="1">
        <f>'Plot Info'!E374</f>
        <v>0</v>
      </c>
      <c r="S33" s="8">
        <v>44354</v>
      </c>
      <c r="T33" s="8">
        <v>44355</v>
      </c>
      <c r="U33" s="1">
        <f>'Plot Info'!H33</f>
        <v>0</v>
      </c>
      <c r="V33" s="1">
        <f>'Plot Info'!I374</f>
        <v>0</v>
      </c>
      <c r="W33" s="2" t="s">
        <v>58</v>
      </c>
      <c r="X33" s="1">
        <f>'Plot Info'!K33</f>
        <v>0</v>
      </c>
      <c r="Y33" s="1">
        <f>'Plot Info'!L33</f>
        <v>0</v>
      </c>
      <c r="Z33" s="1">
        <f>'Plot Info'!M33</f>
        <v>0</v>
      </c>
      <c r="AA33" s="3" t="e">
        <f t="shared" si="1"/>
        <v>#DIV/0!</v>
      </c>
      <c r="AB33" s="3">
        <f>VLOOKUP(A33,'Sub Sample'!A:U,21,FALSE)</f>
        <v>0</v>
      </c>
      <c r="AC33" s="1" t="e">
        <f t="shared" si="2"/>
        <v>#DIV/0!</v>
      </c>
      <c r="AD33" s="10">
        <f>VLOOKUP(A33,'Sub Sample'!A:Z,26,FALSE)</f>
        <v>0</v>
      </c>
      <c r="AE33" s="3" t="e">
        <f>'Individual Measurements'!U34</f>
        <v>#DIV/0!</v>
      </c>
      <c r="AF33" s="3" t="e">
        <f>'Individual Measurements'!V34</f>
        <v>#DIV/0!</v>
      </c>
      <c r="AG33" s="3" t="e">
        <f>'Individual Measurements'!W34</f>
        <v>#DIV/0!</v>
      </c>
      <c r="AH33" s="3" t="e">
        <f>'Individual Measurements'!X34</f>
        <v>#DIV/0!</v>
      </c>
      <c r="AI33" s="3" t="e">
        <f>'Individual Measurements'!Y34</f>
        <v>#DIV/0!</v>
      </c>
      <c r="AJ33" s="1">
        <f>'Individual Measurements'!AE34</f>
        <v>0</v>
      </c>
      <c r="AK33" s="1">
        <f>'Individual Measurements'!AF34</f>
        <v>0</v>
      </c>
      <c r="AL33" s="1">
        <f>'Individual Measurements'!AG34</f>
        <v>0</v>
      </c>
      <c r="AM33" s="1">
        <f>'Individual Measurements'!AH34</f>
        <v>0</v>
      </c>
      <c r="AN33" s="1">
        <f>'Individual Measurements'!AI34</f>
        <v>0</v>
      </c>
      <c r="AO33" s="1">
        <f>'Individual Measurements'!AJ34</f>
        <v>0</v>
      </c>
      <c r="AP33" s="1">
        <f>'Individual Measurements'!AK34</f>
        <v>0</v>
      </c>
      <c r="AQ33" s="1">
        <f>'Individual Measurements'!AL34</f>
        <v>0</v>
      </c>
    </row>
    <row r="34" spans="1:43" ht="15.75" customHeight="1">
      <c r="A34" s="1" t="s">
        <v>209</v>
      </c>
      <c r="B34" s="1" t="s">
        <v>210</v>
      </c>
      <c r="C34" s="1" t="s">
        <v>211</v>
      </c>
      <c r="D34" s="5" t="s">
        <v>70</v>
      </c>
      <c r="E34" s="1" t="s">
        <v>211</v>
      </c>
      <c r="F34" s="6" t="s">
        <v>70</v>
      </c>
      <c r="G34" s="1" t="s">
        <v>212</v>
      </c>
      <c r="H34" s="7" t="str">
        <f t="shared" si="0"/>
        <v>UCONN x UCONN</v>
      </c>
      <c r="I34" s="1">
        <v>4000</v>
      </c>
      <c r="J34" s="1" t="s">
        <v>51</v>
      </c>
      <c r="P34" s="1">
        <v>1</v>
      </c>
      <c r="Q34" s="1">
        <v>33</v>
      </c>
      <c r="R34" s="1">
        <f>'Plot Info'!E381</f>
        <v>0</v>
      </c>
      <c r="S34" s="8">
        <v>44354</v>
      </c>
      <c r="T34" s="8">
        <v>44355</v>
      </c>
      <c r="U34" s="1">
        <f>'Plot Info'!H34</f>
        <v>0</v>
      </c>
      <c r="V34" s="1">
        <f>'Plot Info'!I381</f>
        <v>0</v>
      </c>
      <c r="W34" s="2" t="s">
        <v>58</v>
      </c>
      <c r="X34" s="1">
        <f>'Plot Info'!K34</f>
        <v>0</v>
      </c>
      <c r="Y34" s="1">
        <f>'Plot Info'!L34</f>
        <v>0</v>
      </c>
      <c r="Z34" s="1">
        <f>'Plot Info'!M34</f>
        <v>0</v>
      </c>
      <c r="AA34" s="3" t="e">
        <f t="shared" si="1"/>
        <v>#DIV/0!</v>
      </c>
      <c r="AB34" s="3">
        <f>VLOOKUP(A34,'Sub Sample'!A:U,21,FALSE)</f>
        <v>0</v>
      </c>
      <c r="AC34" s="1" t="e">
        <f t="shared" si="2"/>
        <v>#DIV/0!</v>
      </c>
      <c r="AD34" s="10">
        <f>VLOOKUP(A34,'Sub Sample'!A:Z,26,FALSE)</f>
        <v>0</v>
      </c>
      <c r="AE34" s="3" t="e">
        <f>'Individual Measurements'!U35</f>
        <v>#DIV/0!</v>
      </c>
      <c r="AF34" s="3" t="e">
        <f>'Individual Measurements'!V35</f>
        <v>#DIV/0!</v>
      </c>
      <c r="AG34" s="3" t="e">
        <f>'Individual Measurements'!W35</f>
        <v>#DIV/0!</v>
      </c>
      <c r="AH34" s="3" t="e">
        <f>'Individual Measurements'!X35</f>
        <v>#DIV/0!</v>
      </c>
      <c r="AI34" s="3" t="e">
        <f>'Individual Measurements'!Y35</f>
        <v>#DIV/0!</v>
      </c>
      <c r="AJ34" s="1">
        <f>'Individual Measurements'!AE35</f>
        <v>0</v>
      </c>
      <c r="AK34" s="1">
        <f>'Individual Measurements'!AF35</f>
        <v>0</v>
      </c>
      <c r="AL34" s="1">
        <f>'Individual Measurements'!AG35</f>
        <v>0</v>
      </c>
      <c r="AM34" s="1">
        <f>'Individual Measurements'!AH35</f>
        <v>0</v>
      </c>
      <c r="AN34" s="1">
        <f>'Individual Measurements'!AI35</f>
        <v>0</v>
      </c>
      <c r="AO34" s="1">
        <f>'Individual Measurements'!AJ35</f>
        <v>0</v>
      </c>
      <c r="AP34" s="1">
        <f>'Individual Measurements'!AK35</f>
        <v>0</v>
      </c>
      <c r="AQ34" s="1">
        <f>'Individual Measurements'!AL35</f>
        <v>0</v>
      </c>
    </row>
    <row r="35" spans="1:43" ht="15.75" customHeight="1">
      <c r="A35" s="1" t="s">
        <v>213</v>
      </c>
      <c r="B35" s="1" t="s">
        <v>214</v>
      </c>
      <c r="C35" s="1" t="s">
        <v>82</v>
      </c>
      <c r="D35" s="5" t="s">
        <v>76</v>
      </c>
      <c r="E35" s="1" t="s">
        <v>215</v>
      </c>
      <c r="F35" s="6" t="s">
        <v>76</v>
      </c>
      <c r="G35" s="1" t="s">
        <v>216</v>
      </c>
      <c r="H35" s="7" t="str">
        <f t="shared" si="0"/>
        <v>CC x CC</v>
      </c>
      <c r="I35" s="1" t="s">
        <v>79</v>
      </c>
      <c r="J35" s="1" t="s">
        <v>51</v>
      </c>
      <c r="P35" s="1">
        <v>1</v>
      </c>
      <c r="Q35" s="1">
        <v>34</v>
      </c>
      <c r="R35" s="1">
        <f>'Plot Info'!E389</f>
        <v>0</v>
      </c>
      <c r="S35" s="8">
        <v>44354</v>
      </c>
      <c r="T35" s="8">
        <v>44355</v>
      </c>
      <c r="U35" s="1">
        <f>'Plot Info'!H35</f>
        <v>0</v>
      </c>
      <c r="V35" s="1">
        <f>'Plot Info'!I389</f>
        <v>0</v>
      </c>
      <c r="W35" s="2" t="s">
        <v>58</v>
      </c>
      <c r="X35" s="1">
        <f>'Plot Info'!K35</f>
        <v>0</v>
      </c>
      <c r="Y35" s="1">
        <f>'Plot Info'!L35</f>
        <v>0</v>
      </c>
      <c r="Z35" s="1">
        <f>'Plot Info'!M35</f>
        <v>0</v>
      </c>
      <c r="AA35" s="3" t="e">
        <f t="shared" si="1"/>
        <v>#DIV/0!</v>
      </c>
      <c r="AB35" s="3">
        <f>VLOOKUP(A35,'Sub Sample'!A:U,21,FALSE)</f>
        <v>0</v>
      </c>
      <c r="AC35" s="1" t="e">
        <f t="shared" si="2"/>
        <v>#DIV/0!</v>
      </c>
      <c r="AD35" s="10">
        <f>VLOOKUP(A35,'Sub Sample'!A:Z,26,FALSE)</f>
        <v>0</v>
      </c>
      <c r="AE35" s="3" t="e">
        <f>'Individual Measurements'!U36</f>
        <v>#DIV/0!</v>
      </c>
      <c r="AF35" s="3" t="e">
        <f>'Individual Measurements'!V36</f>
        <v>#DIV/0!</v>
      </c>
      <c r="AG35" s="3" t="e">
        <f>'Individual Measurements'!W36</f>
        <v>#DIV/0!</v>
      </c>
      <c r="AH35" s="3" t="e">
        <f>'Individual Measurements'!X36</f>
        <v>#DIV/0!</v>
      </c>
      <c r="AI35" s="3" t="e">
        <f>'Individual Measurements'!Y36</f>
        <v>#DIV/0!</v>
      </c>
      <c r="AJ35" s="1">
        <f>'Individual Measurements'!AE36</f>
        <v>0</v>
      </c>
      <c r="AK35" s="1">
        <f>'Individual Measurements'!AF36</f>
        <v>0</v>
      </c>
      <c r="AL35" s="1">
        <f>'Individual Measurements'!AG36</f>
        <v>0</v>
      </c>
      <c r="AM35" s="1">
        <f>'Individual Measurements'!AH36</f>
        <v>0</v>
      </c>
      <c r="AN35" s="1">
        <f>'Individual Measurements'!AI36</f>
        <v>0</v>
      </c>
      <c r="AO35" s="1">
        <f>'Individual Measurements'!AJ36</f>
        <v>0</v>
      </c>
      <c r="AP35" s="1">
        <f>'Individual Measurements'!AK36</f>
        <v>0</v>
      </c>
      <c r="AQ35" s="1">
        <f>'Individual Measurements'!AL36</f>
        <v>0</v>
      </c>
    </row>
    <row r="36" spans="1:43" ht="15.75" customHeight="1">
      <c r="A36" s="1" t="s">
        <v>217</v>
      </c>
      <c r="B36" s="1" t="s">
        <v>217</v>
      </c>
      <c r="C36" s="1" t="s">
        <v>218</v>
      </c>
      <c r="D36" s="5" t="s">
        <v>155</v>
      </c>
      <c r="E36" s="1" t="s">
        <v>219</v>
      </c>
      <c r="F36" s="6" t="s">
        <v>220</v>
      </c>
      <c r="G36" s="1" t="s">
        <v>221</v>
      </c>
      <c r="H36" s="7" t="str">
        <f t="shared" si="0"/>
        <v>ME1 x ME2</v>
      </c>
      <c r="I36" s="1" t="s">
        <v>222</v>
      </c>
      <c r="J36" s="1" t="s">
        <v>51</v>
      </c>
      <c r="P36" s="1">
        <v>1</v>
      </c>
      <c r="Q36" s="1">
        <v>35</v>
      </c>
      <c r="R36" s="1">
        <f>'Plot Info'!E65</f>
        <v>0</v>
      </c>
      <c r="S36" s="8">
        <v>44354</v>
      </c>
      <c r="T36" s="8">
        <v>44355</v>
      </c>
      <c r="U36" s="1">
        <f>'Plot Info'!H36</f>
        <v>0</v>
      </c>
      <c r="V36" s="1">
        <f>'Plot Info'!I65</f>
        <v>0</v>
      </c>
      <c r="W36" s="2" t="s">
        <v>58</v>
      </c>
      <c r="X36" s="1">
        <f>'Plot Info'!K36</f>
        <v>0</v>
      </c>
      <c r="Y36" s="1">
        <f>'Plot Info'!L36</f>
        <v>0</v>
      </c>
      <c r="Z36" s="1">
        <f>'Plot Info'!M36</f>
        <v>0</v>
      </c>
      <c r="AA36" s="3" t="e">
        <f t="shared" si="1"/>
        <v>#DIV/0!</v>
      </c>
      <c r="AB36" s="3">
        <f>VLOOKUP(A36,'Sub Sample'!A:U,21,FALSE)</f>
        <v>0</v>
      </c>
      <c r="AC36" s="1" t="e">
        <f t="shared" si="2"/>
        <v>#DIV/0!</v>
      </c>
      <c r="AD36" s="10">
        <f>VLOOKUP(A36,'Sub Sample'!A:Z,26,FALSE)</f>
        <v>0</v>
      </c>
      <c r="AE36" s="3" t="e">
        <f>'Individual Measurements'!U37</f>
        <v>#DIV/0!</v>
      </c>
      <c r="AF36" s="3" t="e">
        <f>'Individual Measurements'!V37</f>
        <v>#DIV/0!</v>
      </c>
      <c r="AG36" s="3" t="e">
        <f>'Individual Measurements'!W37</f>
        <v>#DIV/0!</v>
      </c>
      <c r="AH36" s="3" t="e">
        <f>'Individual Measurements'!X37</f>
        <v>#DIV/0!</v>
      </c>
      <c r="AI36" s="3" t="e">
        <f>'Individual Measurements'!Y37</f>
        <v>#DIV/0!</v>
      </c>
      <c r="AJ36" s="1">
        <f>'Individual Measurements'!AE37</f>
        <v>0</v>
      </c>
      <c r="AK36" s="1">
        <f>'Individual Measurements'!AF37</f>
        <v>0</v>
      </c>
      <c r="AL36" s="1">
        <f>'Individual Measurements'!AG37</f>
        <v>0</v>
      </c>
      <c r="AM36" s="1">
        <f>'Individual Measurements'!AH37</f>
        <v>0</v>
      </c>
      <c r="AN36" s="1">
        <f>'Individual Measurements'!AI37</f>
        <v>0</v>
      </c>
      <c r="AO36" s="1">
        <f>'Individual Measurements'!AJ37</f>
        <v>0</v>
      </c>
      <c r="AP36" s="1">
        <f>'Individual Measurements'!AK37</f>
        <v>0</v>
      </c>
      <c r="AQ36" s="1">
        <f>'Individual Measurements'!AL37</f>
        <v>0</v>
      </c>
    </row>
    <row r="37" spans="1:43" ht="15.75" customHeight="1">
      <c r="A37" s="1" t="s">
        <v>223</v>
      </c>
      <c r="B37" s="1" t="s">
        <v>224</v>
      </c>
      <c r="C37" s="1" t="s">
        <v>182</v>
      </c>
      <c r="D37" s="5" t="s">
        <v>124</v>
      </c>
      <c r="E37" s="1" t="s">
        <v>183</v>
      </c>
      <c r="F37" s="6" t="s">
        <v>48</v>
      </c>
      <c r="G37" s="1" t="s">
        <v>184</v>
      </c>
      <c r="H37" s="7" t="str">
        <f t="shared" si="0"/>
        <v>OD x OI</v>
      </c>
      <c r="I37" s="1" t="s">
        <v>50</v>
      </c>
      <c r="J37" s="1" t="s">
        <v>51</v>
      </c>
      <c r="P37" s="1">
        <v>1</v>
      </c>
      <c r="Q37" s="1">
        <v>36</v>
      </c>
      <c r="R37" s="1">
        <f>'Plot Info'!E2</f>
        <v>0</v>
      </c>
      <c r="S37" s="8">
        <v>44354</v>
      </c>
      <c r="T37" s="8">
        <v>44355</v>
      </c>
      <c r="U37" s="1">
        <f>'Plot Info'!H37</f>
        <v>0</v>
      </c>
      <c r="V37" s="1">
        <f>'Plot Info'!I2</f>
        <v>0</v>
      </c>
      <c r="W37" s="2" t="s">
        <v>58</v>
      </c>
      <c r="X37" s="1">
        <f>'Plot Info'!K37</f>
        <v>0</v>
      </c>
      <c r="Y37" s="1">
        <f>'Plot Info'!L37</f>
        <v>0</v>
      </c>
      <c r="Z37" s="1">
        <f>'Plot Info'!M37</f>
        <v>0</v>
      </c>
      <c r="AA37" s="3" t="e">
        <f t="shared" si="1"/>
        <v>#DIV/0!</v>
      </c>
      <c r="AB37" s="3">
        <f>VLOOKUP(A37,'Sub Sample'!A:U,21,FALSE)</f>
        <v>0</v>
      </c>
      <c r="AC37" s="1" t="e">
        <f t="shared" si="2"/>
        <v>#DIV/0!</v>
      </c>
      <c r="AD37" s="10">
        <f>VLOOKUP(A37,'Sub Sample'!A:Z,26,FALSE)</f>
        <v>0</v>
      </c>
      <c r="AE37" s="3" t="e">
        <f>'Individual Measurements'!U38</f>
        <v>#DIV/0!</v>
      </c>
      <c r="AF37" s="3" t="e">
        <f>'Individual Measurements'!V38</f>
        <v>#DIV/0!</v>
      </c>
      <c r="AG37" s="3" t="e">
        <f>'Individual Measurements'!W38</f>
        <v>#DIV/0!</v>
      </c>
      <c r="AH37" s="3" t="e">
        <f>'Individual Measurements'!X38</f>
        <v>#DIV/0!</v>
      </c>
      <c r="AI37" s="3" t="e">
        <f>'Individual Measurements'!Y38</f>
        <v>#DIV/0!</v>
      </c>
      <c r="AJ37" s="1">
        <f>'Individual Measurements'!AE38</f>
        <v>0</v>
      </c>
      <c r="AK37" s="1">
        <f>'Individual Measurements'!AF38</f>
        <v>0</v>
      </c>
      <c r="AL37" s="1">
        <f>'Individual Measurements'!AG38</f>
        <v>0</v>
      </c>
      <c r="AM37" s="1">
        <f>'Individual Measurements'!AH38</f>
        <v>0</v>
      </c>
      <c r="AN37" s="1">
        <f>'Individual Measurements'!AI38</f>
        <v>0</v>
      </c>
      <c r="AO37" s="1">
        <f>'Individual Measurements'!AJ38</f>
        <v>0</v>
      </c>
      <c r="AP37" s="1">
        <f>'Individual Measurements'!AK38</f>
        <v>0</v>
      </c>
      <c r="AQ37" s="1">
        <f>'Individual Measurements'!AL38</f>
        <v>0</v>
      </c>
    </row>
    <row r="38" spans="1:43" ht="15.75" customHeight="1">
      <c r="A38" s="1" t="s">
        <v>225</v>
      </c>
      <c r="B38" s="1" t="s">
        <v>226</v>
      </c>
      <c r="C38" s="1" t="s">
        <v>227</v>
      </c>
      <c r="D38" s="5" t="s">
        <v>122</v>
      </c>
      <c r="E38" s="1" t="s">
        <v>77</v>
      </c>
      <c r="F38" s="6" t="s">
        <v>48</v>
      </c>
      <c r="G38" s="1" t="s">
        <v>228</v>
      </c>
      <c r="H38" s="7" t="str">
        <f t="shared" si="0"/>
        <v>NL x OI</v>
      </c>
      <c r="I38" s="1" t="s">
        <v>79</v>
      </c>
      <c r="J38" s="1" t="s">
        <v>51</v>
      </c>
      <c r="P38" s="1">
        <v>1</v>
      </c>
      <c r="Q38" s="1">
        <v>37</v>
      </c>
      <c r="R38" s="1">
        <f>'Plot Info'!E12</f>
        <v>0</v>
      </c>
      <c r="S38" s="8">
        <v>44354</v>
      </c>
      <c r="T38" s="8">
        <v>44355</v>
      </c>
      <c r="U38" s="1">
        <f>'Plot Info'!H38</f>
        <v>0</v>
      </c>
      <c r="V38" s="1">
        <f>'Plot Info'!I12</f>
        <v>0</v>
      </c>
      <c r="W38" s="2" t="s">
        <v>58</v>
      </c>
      <c r="X38" s="1">
        <f>'Plot Info'!K38</f>
        <v>0</v>
      </c>
      <c r="Y38" s="1">
        <f>'Plot Info'!L38</f>
        <v>0</v>
      </c>
      <c r="Z38" s="1">
        <f>'Plot Info'!M38</f>
        <v>0</v>
      </c>
      <c r="AA38" s="3" t="e">
        <f t="shared" si="1"/>
        <v>#DIV/0!</v>
      </c>
      <c r="AB38" s="3">
        <f>VLOOKUP(A38,'Sub Sample'!A:U,21,FALSE)</f>
        <v>0</v>
      </c>
      <c r="AC38" s="1" t="e">
        <f t="shared" si="2"/>
        <v>#DIV/0!</v>
      </c>
      <c r="AD38" s="10">
        <f>VLOOKUP(A38,'Sub Sample'!A:Z,26,FALSE)</f>
        <v>0</v>
      </c>
      <c r="AE38" s="3" t="e">
        <f>'Individual Measurements'!U39</f>
        <v>#DIV/0!</v>
      </c>
      <c r="AF38" s="3" t="e">
        <f>'Individual Measurements'!V39</f>
        <v>#DIV/0!</v>
      </c>
      <c r="AG38" s="3" t="e">
        <f>'Individual Measurements'!W39</f>
        <v>#DIV/0!</v>
      </c>
      <c r="AH38" s="3" t="e">
        <f>'Individual Measurements'!X39</f>
        <v>#DIV/0!</v>
      </c>
      <c r="AI38" s="3" t="e">
        <f>'Individual Measurements'!Y39</f>
        <v>#DIV/0!</v>
      </c>
      <c r="AJ38" s="1">
        <f>'Individual Measurements'!AE39</f>
        <v>0</v>
      </c>
      <c r="AK38" s="1">
        <f>'Individual Measurements'!AF39</f>
        <v>0</v>
      </c>
      <c r="AL38" s="1">
        <f>'Individual Measurements'!AG39</f>
        <v>0</v>
      </c>
      <c r="AM38" s="1">
        <f>'Individual Measurements'!AH39</f>
        <v>0</v>
      </c>
      <c r="AN38" s="1">
        <f>'Individual Measurements'!AI39</f>
        <v>0</v>
      </c>
      <c r="AO38" s="1">
        <f>'Individual Measurements'!AJ39</f>
        <v>0</v>
      </c>
      <c r="AP38" s="1">
        <f>'Individual Measurements'!AK39</f>
        <v>0</v>
      </c>
      <c r="AQ38" s="1">
        <f>'Individual Measurements'!AL39</f>
        <v>0</v>
      </c>
    </row>
    <row r="39" spans="1:43" ht="15.75" customHeight="1">
      <c r="A39" s="1" t="s">
        <v>229</v>
      </c>
      <c r="B39" s="1" t="s">
        <v>230</v>
      </c>
      <c r="C39" s="1" t="s">
        <v>231</v>
      </c>
      <c r="D39" s="5" t="s">
        <v>122</v>
      </c>
      <c r="E39" s="1" t="s">
        <v>232</v>
      </c>
      <c r="F39" s="6" t="s">
        <v>122</v>
      </c>
      <c r="G39" s="1" t="s">
        <v>233</v>
      </c>
      <c r="H39" s="7" t="str">
        <f t="shared" si="0"/>
        <v>NL x NL</v>
      </c>
      <c r="I39" s="1" t="s">
        <v>234</v>
      </c>
      <c r="J39" s="1" t="s">
        <v>51</v>
      </c>
      <c r="P39" s="1">
        <v>1</v>
      </c>
      <c r="Q39" s="1">
        <v>38</v>
      </c>
      <c r="R39" s="1">
        <f>'Plot Info'!E111</f>
        <v>0</v>
      </c>
      <c r="S39" s="8">
        <v>44354</v>
      </c>
      <c r="T39" s="8">
        <v>44355</v>
      </c>
      <c r="U39" s="1">
        <f>'Plot Info'!H39</f>
        <v>0</v>
      </c>
      <c r="V39" s="1">
        <f>'Plot Info'!I111</f>
        <v>0</v>
      </c>
      <c r="W39" s="2" t="s">
        <v>58</v>
      </c>
      <c r="X39" s="1">
        <f>'Plot Info'!K39</f>
        <v>0</v>
      </c>
      <c r="Y39" s="1">
        <f>'Plot Info'!L39</f>
        <v>0</v>
      </c>
      <c r="Z39" s="1">
        <f>'Plot Info'!M39</f>
        <v>0</v>
      </c>
      <c r="AA39" s="3" t="e">
        <f t="shared" si="1"/>
        <v>#DIV/0!</v>
      </c>
      <c r="AB39" s="3">
        <f>VLOOKUP(A39,'Sub Sample'!A:U,21,FALSE)</f>
        <v>0</v>
      </c>
      <c r="AC39" s="1" t="e">
        <f t="shared" si="2"/>
        <v>#DIV/0!</v>
      </c>
      <c r="AD39" s="10">
        <f>VLOOKUP(A39,'Sub Sample'!A:Z,26,FALSE)</f>
        <v>0</v>
      </c>
      <c r="AE39" s="3" t="e">
        <f>'Individual Measurements'!U40</f>
        <v>#DIV/0!</v>
      </c>
      <c r="AF39" s="3" t="e">
        <f>'Individual Measurements'!V40</f>
        <v>#DIV/0!</v>
      </c>
      <c r="AG39" s="3" t="e">
        <f>'Individual Measurements'!W40</f>
        <v>#DIV/0!</v>
      </c>
      <c r="AH39" s="3" t="e">
        <f>'Individual Measurements'!X40</f>
        <v>#DIV/0!</v>
      </c>
      <c r="AI39" s="3" t="e">
        <f>'Individual Measurements'!Y40</f>
        <v>#DIV/0!</v>
      </c>
      <c r="AJ39" s="1">
        <f>'Individual Measurements'!AE40</f>
        <v>0</v>
      </c>
      <c r="AK39" s="1">
        <f>'Individual Measurements'!AF40</f>
        <v>0</v>
      </c>
      <c r="AL39" s="1">
        <f>'Individual Measurements'!AG40</f>
        <v>0</v>
      </c>
      <c r="AM39" s="1">
        <f>'Individual Measurements'!AH40</f>
        <v>0</v>
      </c>
      <c r="AN39" s="1">
        <f>'Individual Measurements'!AI40</f>
        <v>0</v>
      </c>
      <c r="AO39" s="1">
        <f>'Individual Measurements'!AJ40</f>
        <v>0</v>
      </c>
      <c r="AP39" s="1">
        <f>'Individual Measurements'!AK40</f>
        <v>0</v>
      </c>
      <c r="AQ39" s="1">
        <f>'Individual Measurements'!AL40</f>
        <v>0</v>
      </c>
    </row>
    <row r="40" spans="1:43" ht="15.75" customHeight="1">
      <c r="A40" s="1" t="s">
        <v>235</v>
      </c>
      <c r="B40" s="1" t="s">
        <v>236</v>
      </c>
      <c r="C40" s="1" t="s">
        <v>237</v>
      </c>
      <c r="D40" s="5" t="s">
        <v>48</v>
      </c>
      <c r="E40" s="1" t="s">
        <v>238</v>
      </c>
      <c r="F40" s="6" t="s">
        <v>64</v>
      </c>
      <c r="G40" s="1" t="s">
        <v>239</v>
      </c>
      <c r="H40" s="7" t="str">
        <f t="shared" si="0"/>
        <v>OI x LD</v>
      </c>
      <c r="I40" s="1" t="s">
        <v>79</v>
      </c>
      <c r="J40" s="1" t="s">
        <v>51</v>
      </c>
      <c r="P40" s="1">
        <v>1</v>
      </c>
      <c r="Q40" s="1">
        <v>39</v>
      </c>
      <c r="R40" s="1">
        <f>'Plot Info'!E112</f>
        <v>0</v>
      </c>
      <c r="S40" s="8">
        <v>44354</v>
      </c>
      <c r="T40" s="8">
        <v>44355</v>
      </c>
      <c r="U40" s="1">
        <f>'Plot Info'!H40</f>
        <v>0</v>
      </c>
      <c r="V40" s="1">
        <f>'Plot Info'!I112</f>
        <v>0</v>
      </c>
      <c r="W40" s="2" t="s">
        <v>58</v>
      </c>
      <c r="X40" s="1">
        <f>'Plot Info'!K40</f>
        <v>0</v>
      </c>
      <c r="Y40" s="1">
        <f>'Plot Info'!L40</f>
        <v>0</v>
      </c>
      <c r="Z40" s="1">
        <f>'Plot Info'!M40</f>
        <v>0</v>
      </c>
      <c r="AA40" s="3" t="e">
        <f t="shared" si="1"/>
        <v>#DIV/0!</v>
      </c>
      <c r="AB40" s="3">
        <f>VLOOKUP(A40,'Sub Sample'!A:U,21,FALSE)</f>
        <v>0</v>
      </c>
      <c r="AC40" s="1" t="e">
        <f t="shared" si="2"/>
        <v>#DIV/0!</v>
      </c>
      <c r="AD40" s="10">
        <f>VLOOKUP(A40,'Sub Sample'!A:Z,26,FALSE)</f>
        <v>0</v>
      </c>
      <c r="AE40" s="3" t="e">
        <f>'Individual Measurements'!U41</f>
        <v>#DIV/0!</v>
      </c>
      <c r="AF40" s="3" t="e">
        <f>'Individual Measurements'!V41</f>
        <v>#DIV/0!</v>
      </c>
      <c r="AG40" s="3" t="e">
        <f>'Individual Measurements'!W41</f>
        <v>#DIV/0!</v>
      </c>
      <c r="AH40" s="3" t="e">
        <f>'Individual Measurements'!X41</f>
        <v>#DIV/0!</v>
      </c>
      <c r="AI40" s="3" t="e">
        <f>'Individual Measurements'!Y41</f>
        <v>#DIV/0!</v>
      </c>
      <c r="AJ40" s="1">
        <f>'Individual Measurements'!AE41</f>
        <v>0</v>
      </c>
      <c r="AK40" s="1">
        <f>'Individual Measurements'!AF41</f>
        <v>0</v>
      </c>
      <c r="AL40" s="1">
        <f>'Individual Measurements'!AG41</f>
        <v>0</v>
      </c>
      <c r="AM40" s="1">
        <f>'Individual Measurements'!AH41</f>
        <v>0</v>
      </c>
      <c r="AN40" s="1">
        <f>'Individual Measurements'!AI41</f>
        <v>0</v>
      </c>
      <c r="AO40" s="1">
        <f>'Individual Measurements'!AJ41</f>
        <v>0</v>
      </c>
      <c r="AP40" s="1">
        <f>'Individual Measurements'!AK41</f>
        <v>0</v>
      </c>
      <c r="AQ40" s="1">
        <f>'Individual Measurements'!AL41</f>
        <v>0</v>
      </c>
    </row>
    <row r="41" spans="1:43" ht="15.75" customHeight="1">
      <c r="A41" s="1" t="s">
        <v>240</v>
      </c>
      <c r="B41" s="1" t="s">
        <v>241</v>
      </c>
      <c r="C41" s="1" t="s">
        <v>242</v>
      </c>
      <c r="D41" s="5" t="s">
        <v>46</v>
      </c>
      <c r="E41" s="1" t="s">
        <v>243</v>
      </c>
      <c r="F41" s="6" t="s">
        <v>76</v>
      </c>
      <c r="G41" s="1" t="s">
        <v>244</v>
      </c>
      <c r="H41" s="7" t="str">
        <f t="shared" si="0"/>
        <v>JS x CC</v>
      </c>
      <c r="I41" s="1" t="s">
        <v>79</v>
      </c>
      <c r="J41" s="1" t="s">
        <v>51</v>
      </c>
      <c r="P41" s="1">
        <v>1</v>
      </c>
      <c r="Q41" s="1">
        <v>40</v>
      </c>
      <c r="R41" s="1">
        <f>'Plot Info'!E113</f>
        <v>0</v>
      </c>
      <c r="S41" s="8">
        <v>44354</v>
      </c>
      <c r="T41" s="8">
        <v>44355</v>
      </c>
      <c r="U41" s="9">
        <f>'Plot Info'!H41</f>
        <v>0.44861111111111113</v>
      </c>
      <c r="V41" s="1">
        <f>'Plot Info'!I113</f>
        <v>0</v>
      </c>
      <c r="W41" s="2" t="s">
        <v>52</v>
      </c>
      <c r="X41" s="1">
        <f>'Plot Info'!K41</f>
        <v>3</v>
      </c>
      <c r="Y41" s="1">
        <f>'Plot Info'!L41</f>
        <v>12.6</v>
      </c>
      <c r="Z41" s="1">
        <f>'Plot Info'!M41</f>
        <v>0.871</v>
      </c>
      <c r="AA41" s="3">
        <f t="shared" si="1"/>
        <v>14.466130884041332</v>
      </c>
      <c r="AB41" s="3">
        <f>VLOOKUP(A41,'Sub Sample'!A:U,21,FALSE)</f>
        <v>9.7676430939092427</v>
      </c>
      <c r="AC41" s="1">
        <f t="shared" si="2"/>
        <v>1.4130000342509352</v>
      </c>
      <c r="AD41" s="10">
        <f>VLOOKUP(A41,'Sub Sample'!A:Z,26,FALSE)</f>
        <v>212.5</v>
      </c>
      <c r="AE41" s="3">
        <f>'Individual Measurements'!U42</f>
        <v>163.76000000000002</v>
      </c>
      <c r="AF41" s="3">
        <f>'Individual Measurements'!V42</f>
        <v>15.280000000000001</v>
      </c>
      <c r="AG41" s="3">
        <f>'Individual Measurements'!W42</f>
        <v>1.02</v>
      </c>
      <c r="AH41" s="3">
        <f>'Individual Measurements'!X42</f>
        <v>12.120000000000001</v>
      </c>
      <c r="AI41" s="3">
        <f>'Individual Measurements'!Y42</f>
        <v>4.9580000000000002</v>
      </c>
      <c r="AJ41" s="1">
        <f>'Individual Measurements'!AE42</f>
        <v>0</v>
      </c>
      <c r="AK41" s="1">
        <f>'Individual Measurements'!AF42</f>
        <v>0</v>
      </c>
      <c r="AL41" s="1">
        <f>'Individual Measurements'!AG42</f>
        <v>4</v>
      </c>
      <c r="AM41" s="1">
        <f>'Individual Measurements'!AH42</f>
        <v>1</v>
      </c>
      <c r="AN41" s="1">
        <f>'Individual Measurements'!AI42</f>
        <v>5</v>
      </c>
      <c r="AO41" s="1">
        <f>'Individual Measurements'!AJ42</f>
        <v>0</v>
      </c>
      <c r="AP41" s="1">
        <f>'Individual Measurements'!AK42</f>
        <v>4</v>
      </c>
      <c r="AQ41" s="1">
        <f>'Individual Measurements'!AL42</f>
        <v>1</v>
      </c>
    </row>
    <row r="42" spans="1:43" ht="15.75" customHeight="1">
      <c r="A42" s="1" t="s">
        <v>245</v>
      </c>
      <c r="B42" s="1" t="s">
        <v>246</v>
      </c>
      <c r="C42" s="1" t="s">
        <v>247</v>
      </c>
      <c r="D42" s="5" t="s">
        <v>70</v>
      </c>
      <c r="E42" s="1" t="s">
        <v>247</v>
      </c>
      <c r="F42" s="6" t="s">
        <v>70</v>
      </c>
      <c r="G42" s="1" t="s">
        <v>248</v>
      </c>
      <c r="H42" s="7" t="str">
        <f t="shared" si="0"/>
        <v>UCONN x UCONN</v>
      </c>
      <c r="I42" s="1">
        <v>4000</v>
      </c>
      <c r="J42" s="1" t="s">
        <v>51</v>
      </c>
      <c r="P42" s="1">
        <v>1</v>
      </c>
      <c r="Q42" s="1">
        <v>41</v>
      </c>
      <c r="R42" s="1">
        <f>'Plot Info'!E114</f>
        <v>0</v>
      </c>
      <c r="S42" s="8">
        <v>44354</v>
      </c>
      <c r="T42" s="8">
        <v>44355</v>
      </c>
      <c r="U42" s="1">
        <f>'Plot Info'!H42</f>
        <v>0</v>
      </c>
      <c r="V42" s="1">
        <f>'Plot Info'!I114</f>
        <v>0</v>
      </c>
      <c r="W42" s="2" t="s">
        <v>58</v>
      </c>
      <c r="X42" s="1">
        <f>'Plot Info'!K42</f>
        <v>0</v>
      </c>
      <c r="Y42" s="1">
        <f>'Plot Info'!L42</f>
        <v>0</v>
      </c>
      <c r="Z42" s="1">
        <f>'Plot Info'!M42</f>
        <v>0</v>
      </c>
      <c r="AA42" s="3" t="e">
        <f t="shared" si="1"/>
        <v>#DIV/0!</v>
      </c>
      <c r="AB42" s="3">
        <f>VLOOKUP(A42,'Sub Sample'!A:U,21,FALSE)</f>
        <v>0</v>
      </c>
      <c r="AC42" s="1" t="e">
        <f t="shared" si="2"/>
        <v>#DIV/0!</v>
      </c>
      <c r="AD42" s="10">
        <f>VLOOKUP(A42,'Sub Sample'!A:Z,26,FALSE)</f>
        <v>0</v>
      </c>
      <c r="AE42" s="3" t="e">
        <f>'Individual Measurements'!U43</f>
        <v>#DIV/0!</v>
      </c>
      <c r="AF42" s="3" t="e">
        <f>'Individual Measurements'!V43</f>
        <v>#DIV/0!</v>
      </c>
      <c r="AG42" s="3" t="e">
        <f>'Individual Measurements'!W43</f>
        <v>#DIV/0!</v>
      </c>
      <c r="AH42" s="3" t="e">
        <f>'Individual Measurements'!X43</f>
        <v>#DIV/0!</v>
      </c>
      <c r="AI42" s="3" t="e">
        <f>'Individual Measurements'!Y43</f>
        <v>#DIV/0!</v>
      </c>
      <c r="AJ42" s="1">
        <f>'Individual Measurements'!AE43</f>
        <v>0</v>
      </c>
      <c r="AK42" s="1">
        <f>'Individual Measurements'!AF43</f>
        <v>0</v>
      </c>
      <c r="AL42" s="1">
        <f>'Individual Measurements'!AG43</f>
        <v>0</v>
      </c>
      <c r="AM42" s="1">
        <f>'Individual Measurements'!AH43</f>
        <v>0</v>
      </c>
      <c r="AN42" s="1">
        <f>'Individual Measurements'!AI43</f>
        <v>0</v>
      </c>
      <c r="AO42" s="1">
        <f>'Individual Measurements'!AJ43</f>
        <v>0</v>
      </c>
      <c r="AP42" s="1">
        <f>'Individual Measurements'!AK43</f>
        <v>0</v>
      </c>
      <c r="AQ42" s="1">
        <f>'Individual Measurements'!AL43</f>
        <v>0</v>
      </c>
    </row>
    <row r="43" spans="1:43" ht="15.75" customHeight="1">
      <c r="A43" s="1" t="s">
        <v>249</v>
      </c>
      <c r="B43" s="1" t="s">
        <v>250</v>
      </c>
      <c r="C43" s="1" t="s">
        <v>251</v>
      </c>
      <c r="D43" s="5" t="s">
        <v>70</v>
      </c>
      <c r="E43" s="1" t="s">
        <v>251</v>
      </c>
      <c r="F43" s="6" t="s">
        <v>70</v>
      </c>
      <c r="G43" s="1" t="s">
        <v>252</v>
      </c>
      <c r="H43" s="7" t="str">
        <f t="shared" si="0"/>
        <v>UCONN x UCONN</v>
      </c>
      <c r="I43" s="1">
        <v>4000</v>
      </c>
      <c r="J43" s="1" t="s">
        <v>51</v>
      </c>
      <c r="P43" s="1">
        <v>1</v>
      </c>
      <c r="Q43" s="1">
        <v>42</v>
      </c>
      <c r="R43" s="1">
        <f>'Plot Info'!E115</f>
        <v>0</v>
      </c>
      <c r="S43" s="8">
        <v>44354</v>
      </c>
      <c r="T43" s="8">
        <v>44355</v>
      </c>
      <c r="U43" s="1">
        <f>'Plot Info'!H43</f>
        <v>0</v>
      </c>
      <c r="V43" s="1">
        <f>'Plot Info'!I115</f>
        <v>0</v>
      </c>
      <c r="W43" s="2" t="s">
        <v>58</v>
      </c>
      <c r="X43" s="1">
        <f>'Plot Info'!K43</f>
        <v>0</v>
      </c>
      <c r="Y43" s="1">
        <f>'Plot Info'!L43</f>
        <v>0</v>
      </c>
      <c r="Z43" s="1">
        <f>'Plot Info'!M43</f>
        <v>0</v>
      </c>
      <c r="AA43" s="3" t="e">
        <f t="shared" si="1"/>
        <v>#DIV/0!</v>
      </c>
      <c r="AB43" s="3">
        <f>VLOOKUP(A43,'Sub Sample'!A:U,21,FALSE)</f>
        <v>0</v>
      </c>
      <c r="AC43" s="1" t="e">
        <f t="shared" si="2"/>
        <v>#DIV/0!</v>
      </c>
      <c r="AD43" s="10">
        <f>VLOOKUP(A43,'Sub Sample'!A:Z,26,FALSE)</f>
        <v>0</v>
      </c>
      <c r="AE43" s="3" t="e">
        <f>'Individual Measurements'!U44</f>
        <v>#DIV/0!</v>
      </c>
      <c r="AF43" s="3" t="e">
        <f>'Individual Measurements'!V44</f>
        <v>#DIV/0!</v>
      </c>
      <c r="AG43" s="3" t="e">
        <f>'Individual Measurements'!W44</f>
        <v>#DIV/0!</v>
      </c>
      <c r="AH43" s="3" t="e">
        <f>'Individual Measurements'!X44</f>
        <v>#DIV/0!</v>
      </c>
      <c r="AI43" s="3" t="e">
        <f>'Individual Measurements'!Y44</f>
        <v>#DIV/0!</v>
      </c>
      <c r="AJ43" s="1">
        <f>'Individual Measurements'!AE44</f>
        <v>0</v>
      </c>
      <c r="AK43" s="1">
        <f>'Individual Measurements'!AF44</f>
        <v>0</v>
      </c>
      <c r="AL43" s="1">
        <f>'Individual Measurements'!AG44</f>
        <v>0</v>
      </c>
      <c r="AM43" s="1">
        <f>'Individual Measurements'!AH44</f>
        <v>0</v>
      </c>
      <c r="AN43" s="1">
        <f>'Individual Measurements'!AI44</f>
        <v>0</v>
      </c>
      <c r="AO43" s="1">
        <f>'Individual Measurements'!AJ44</f>
        <v>0</v>
      </c>
      <c r="AP43" s="1">
        <f>'Individual Measurements'!AK44</f>
        <v>0</v>
      </c>
      <c r="AQ43" s="1">
        <f>'Individual Measurements'!AL44</f>
        <v>0</v>
      </c>
    </row>
    <row r="44" spans="1:43" ht="15.75" customHeight="1">
      <c r="A44" s="1" t="s">
        <v>253</v>
      </c>
      <c r="B44" s="1" t="s">
        <v>254</v>
      </c>
      <c r="C44" s="1" t="s">
        <v>255</v>
      </c>
      <c r="D44" s="11" t="s">
        <v>70</v>
      </c>
      <c r="E44" s="1" t="s">
        <v>256</v>
      </c>
      <c r="F44" s="6" t="s">
        <v>48</v>
      </c>
      <c r="G44" s="1" t="s">
        <v>257</v>
      </c>
      <c r="H44" s="7" t="str">
        <f t="shared" si="0"/>
        <v>UCONN x OI</v>
      </c>
      <c r="I44" s="1" t="s">
        <v>50</v>
      </c>
      <c r="J44" s="1" t="s">
        <v>51</v>
      </c>
      <c r="P44" s="1">
        <v>1</v>
      </c>
      <c r="Q44" s="1">
        <v>43</v>
      </c>
      <c r="R44" s="1">
        <f>'Plot Info'!E116</f>
        <v>0</v>
      </c>
      <c r="S44" s="8">
        <v>44354</v>
      </c>
      <c r="T44" s="8">
        <v>44355</v>
      </c>
      <c r="U44" s="1">
        <f>'Plot Info'!H44</f>
        <v>0</v>
      </c>
      <c r="V44" s="1">
        <f>'Plot Info'!I116</f>
        <v>0</v>
      </c>
      <c r="W44" s="2" t="s">
        <v>58</v>
      </c>
      <c r="X44" s="1">
        <f>'Plot Info'!K44</f>
        <v>0</v>
      </c>
      <c r="Y44" s="1">
        <f>'Plot Info'!L44</f>
        <v>0</v>
      </c>
      <c r="Z44" s="1">
        <f>'Plot Info'!M44</f>
        <v>0</v>
      </c>
      <c r="AA44" s="3" t="e">
        <f t="shared" si="1"/>
        <v>#DIV/0!</v>
      </c>
      <c r="AB44" s="3">
        <f>VLOOKUP(A44,'Sub Sample'!A:U,21,FALSE)</f>
        <v>0</v>
      </c>
      <c r="AC44" s="1" t="e">
        <f t="shared" si="2"/>
        <v>#DIV/0!</v>
      </c>
      <c r="AD44" s="10">
        <f>VLOOKUP(A44,'Sub Sample'!A:Z,26,FALSE)</f>
        <v>0</v>
      </c>
      <c r="AE44" s="3" t="e">
        <f>'Individual Measurements'!U45</f>
        <v>#DIV/0!</v>
      </c>
      <c r="AF44" s="3" t="e">
        <f>'Individual Measurements'!V45</f>
        <v>#DIV/0!</v>
      </c>
      <c r="AG44" s="3" t="e">
        <f>'Individual Measurements'!W45</f>
        <v>#DIV/0!</v>
      </c>
      <c r="AH44" s="3" t="e">
        <f>'Individual Measurements'!X45</f>
        <v>#DIV/0!</v>
      </c>
      <c r="AI44" s="3" t="e">
        <f>'Individual Measurements'!Y45</f>
        <v>#DIV/0!</v>
      </c>
      <c r="AJ44" s="1">
        <f>'Individual Measurements'!AE45</f>
        <v>0</v>
      </c>
      <c r="AK44" s="1">
        <f>'Individual Measurements'!AF45</f>
        <v>0</v>
      </c>
      <c r="AL44" s="1">
        <f>'Individual Measurements'!AG45</f>
        <v>0</v>
      </c>
      <c r="AM44" s="1">
        <f>'Individual Measurements'!AH45</f>
        <v>0</v>
      </c>
      <c r="AN44" s="1">
        <f>'Individual Measurements'!AI45</f>
        <v>0</v>
      </c>
      <c r="AO44" s="1">
        <f>'Individual Measurements'!AJ45</f>
        <v>0</v>
      </c>
      <c r="AP44" s="1">
        <f>'Individual Measurements'!AK45</f>
        <v>0</v>
      </c>
      <c r="AQ44" s="1">
        <f>'Individual Measurements'!AL45</f>
        <v>0</v>
      </c>
    </row>
    <row r="45" spans="1:43" ht="15.75" customHeight="1">
      <c r="A45" s="1" t="s">
        <v>258</v>
      </c>
      <c r="B45" s="1" t="s">
        <v>259</v>
      </c>
      <c r="C45" s="1" t="s">
        <v>260</v>
      </c>
      <c r="D45" s="5" t="s">
        <v>76</v>
      </c>
      <c r="E45" s="1" t="s">
        <v>256</v>
      </c>
      <c r="F45" s="6" t="s">
        <v>48</v>
      </c>
      <c r="G45" s="1" t="s">
        <v>261</v>
      </c>
      <c r="H45" s="7" t="str">
        <f t="shared" si="0"/>
        <v>CC x OI</v>
      </c>
      <c r="I45" s="1" t="s">
        <v>50</v>
      </c>
      <c r="J45" s="1" t="s">
        <v>51</v>
      </c>
      <c r="P45" s="1">
        <v>1</v>
      </c>
      <c r="Q45" s="1">
        <v>44</v>
      </c>
      <c r="R45" s="1">
        <f>'Plot Info'!E117</f>
        <v>0</v>
      </c>
      <c r="S45" s="8">
        <v>44354</v>
      </c>
      <c r="T45" s="8">
        <v>44355</v>
      </c>
      <c r="U45" s="1">
        <f>'Plot Info'!H45</f>
        <v>0</v>
      </c>
      <c r="V45" s="1">
        <f>'Plot Info'!I117</f>
        <v>0</v>
      </c>
      <c r="W45" s="2" t="s">
        <v>58</v>
      </c>
      <c r="X45" s="1">
        <f>'Plot Info'!K45</f>
        <v>0</v>
      </c>
      <c r="Y45" s="1">
        <f>'Plot Info'!L45</f>
        <v>0</v>
      </c>
      <c r="Z45" s="1">
        <f>'Plot Info'!M45</f>
        <v>0</v>
      </c>
      <c r="AA45" s="3" t="e">
        <f t="shared" si="1"/>
        <v>#DIV/0!</v>
      </c>
      <c r="AB45" s="3">
        <f>VLOOKUP(A45,'Sub Sample'!A:U,21,FALSE)</f>
        <v>0</v>
      </c>
      <c r="AC45" s="1" t="e">
        <f t="shared" si="2"/>
        <v>#DIV/0!</v>
      </c>
      <c r="AD45" s="10">
        <f>VLOOKUP(A45,'Sub Sample'!A:Z,26,FALSE)</f>
        <v>0</v>
      </c>
      <c r="AE45" s="3" t="e">
        <f>'Individual Measurements'!U46</f>
        <v>#DIV/0!</v>
      </c>
      <c r="AF45" s="3" t="e">
        <f>'Individual Measurements'!V46</f>
        <v>#DIV/0!</v>
      </c>
      <c r="AG45" s="3" t="e">
        <f>'Individual Measurements'!W46</f>
        <v>#DIV/0!</v>
      </c>
      <c r="AH45" s="3" t="e">
        <f>'Individual Measurements'!X46</f>
        <v>#DIV/0!</v>
      </c>
      <c r="AI45" s="3" t="e">
        <f>'Individual Measurements'!Y46</f>
        <v>#DIV/0!</v>
      </c>
      <c r="AJ45" s="1">
        <f>'Individual Measurements'!AE46</f>
        <v>0</v>
      </c>
      <c r="AK45" s="1">
        <f>'Individual Measurements'!AF46</f>
        <v>0</v>
      </c>
      <c r="AL45" s="1">
        <f>'Individual Measurements'!AG46</f>
        <v>0</v>
      </c>
      <c r="AM45" s="1">
        <f>'Individual Measurements'!AH46</f>
        <v>0</v>
      </c>
      <c r="AN45" s="1">
        <f>'Individual Measurements'!AI46</f>
        <v>0</v>
      </c>
      <c r="AO45" s="1">
        <f>'Individual Measurements'!AJ46</f>
        <v>0</v>
      </c>
      <c r="AP45" s="1">
        <f>'Individual Measurements'!AK46</f>
        <v>0</v>
      </c>
      <c r="AQ45" s="1">
        <f>'Individual Measurements'!AL46</f>
        <v>0</v>
      </c>
    </row>
    <row r="46" spans="1:43" ht="15.75" customHeight="1">
      <c r="A46" s="1" t="s">
        <v>262</v>
      </c>
      <c r="B46" s="1" t="s">
        <v>263</v>
      </c>
      <c r="C46" s="1" t="s">
        <v>264</v>
      </c>
      <c r="D46" s="11" t="s">
        <v>70</v>
      </c>
      <c r="E46" s="1" t="s">
        <v>103</v>
      </c>
      <c r="F46" s="6" t="s">
        <v>48</v>
      </c>
      <c r="G46" s="1" t="s">
        <v>265</v>
      </c>
      <c r="H46" s="7" t="str">
        <f t="shared" si="0"/>
        <v>UCONN x OI</v>
      </c>
      <c r="I46" s="1" t="s">
        <v>50</v>
      </c>
      <c r="J46" s="1" t="s">
        <v>51</v>
      </c>
      <c r="P46" s="1">
        <v>1</v>
      </c>
      <c r="Q46" s="1">
        <v>45</v>
      </c>
      <c r="R46" s="1">
        <f>'Plot Info'!E118</f>
        <v>0</v>
      </c>
      <c r="S46" s="8">
        <v>44354</v>
      </c>
      <c r="T46" s="8">
        <v>44355</v>
      </c>
      <c r="U46" s="9">
        <f>'Plot Info'!H46</f>
        <v>0.4548611111111111</v>
      </c>
      <c r="V46" s="1">
        <f>'Plot Info'!I118</f>
        <v>0</v>
      </c>
      <c r="W46" s="2" t="s">
        <v>52</v>
      </c>
      <c r="X46" s="1">
        <f>'Plot Info'!K46</f>
        <v>3</v>
      </c>
      <c r="Y46" s="1">
        <f>'Plot Info'!L46</f>
        <v>7.82</v>
      </c>
      <c r="Z46" s="1">
        <f>'Plot Info'!M46</f>
        <v>0.81499999999999995</v>
      </c>
      <c r="AA46" s="3">
        <f t="shared" si="1"/>
        <v>9.5950920245398788</v>
      </c>
      <c r="AB46" s="3">
        <f>VLOOKUP(A46,'Sub Sample'!A:U,21,FALSE)</f>
        <v>10.973821560070556</v>
      </c>
      <c r="AC46" s="1">
        <f t="shared" si="2"/>
        <v>1.0529482772975678</v>
      </c>
      <c r="AD46" s="10">
        <f>VLOOKUP(A46,'Sub Sample'!A:Z,26,FALSE)</f>
        <v>350</v>
      </c>
      <c r="AE46" s="3">
        <f>'Individual Measurements'!U47</f>
        <v>152.52000000000001</v>
      </c>
      <c r="AF46" s="3">
        <f>'Individual Measurements'!V47</f>
        <v>11.82</v>
      </c>
      <c r="AG46" s="3">
        <f>'Individual Measurements'!W47</f>
        <v>0.88000000000000012</v>
      </c>
      <c r="AH46" s="3">
        <f>'Individual Measurements'!X47</f>
        <v>13.36</v>
      </c>
      <c r="AI46" s="3">
        <f>'Individual Measurements'!Y47</f>
        <v>4.7460000000000004</v>
      </c>
      <c r="AJ46" s="1">
        <f>'Individual Measurements'!AE47</f>
        <v>0</v>
      </c>
      <c r="AK46" s="1">
        <f>'Individual Measurements'!AF47</f>
        <v>0</v>
      </c>
      <c r="AL46" s="1">
        <f>'Individual Measurements'!AG47</f>
        <v>0</v>
      </c>
      <c r="AM46" s="1">
        <f>'Individual Measurements'!AH47</f>
        <v>5</v>
      </c>
      <c r="AN46" s="1">
        <f>'Individual Measurements'!AI47</f>
        <v>5</v>
      </c>
      <c r="AO46" s="1">
        <f>'Individual Measurements'!AJ47</f>
        <v>0</v>
      </c>
      <c r="AP46" s="1">
        <f>'Individual Measurements'!AK47</f>
        <v>1</v>
      </c>
      <c r="AQ46" s="1">
        <f>'Individual Measurements'!AL47</f>
        <v>4</v>
      </c>
    </row>
    <row r="47" spans="1:43" ht="15.75" customHeight="1">
      <c r="A47" s="1" t="s">
        <v>266</v>
      </c>
      <c r="B47" s="1" t="s">
        <v>267</v>
      </c>
      <c r="C47" s="1" t="s">
        <v>268</v>
      </c>
      <c r="D47" s="11" t="s">
        <v>70</v>
      </c>
      <c r="E47" s="1" t="s">
        <v>103</v>
      </c>
      <c r="F47" s="6" t="s">
        <v>48</v>
      </c>
      <c r="G47" s="1" t="s">
        <v>269</v>
      </c>
      <c r="H47" s="7" t="str">
        <f t="shared" si="0"/>
        <v>UCONN x OI</v>
      </c>
      <c r="I47" s="1" t="s">
        <v>50</v>
      </c>
      <c r="J47" s="1" t="s">
        <v>51</v>
      </c>
      <c r="P47" s="1">
        <v>1</v>
      </c>
      <c r="Q47" s="1">
        <v>46</v>
      </c>
      <c r="R47" s="1">
        <f>'Plot Info'!E119</f>
        <v>0</v>
      </c>
      <c r="S47" s="8">
        <v>44354</v>
      </c>
      <c r="T47" s="8">
        <v>44355</v>
      </c>
      <c r="U47" s="9">
        <f>'Plot Info'!H47</f>
        <v>0.45694444444444443</v>
      </c>
      <c r="V47" s="1">
        <f>'Plot Info'!I119</f>
        <v>0</v>
      </c>
      <c r="W47" s="2" t="s">
        <v>52</v>
      </c>
      <c r="X47" s="1">
        <f>'Plot Info'!K47</f>
        <v>3</v>
      </c>
      <c r="Y47" s="1">
        <f>'Plot Info'!L47</f>
        <v>9.17</v>
      </c>
      <c r="Z47" s="1">
        <f>'Plot Info'!M47</f>
        <v>0.76</v>
      </c>
      <c r="AA47" s="3">
        <f t="shared" si="1"/>
        <v>12.065789473684211</v>
      </c>
      <c r="AB47" s="3">
        <f>VLOOKUP(A47,'Sub Sample'!A:U,21,FALSE)</f>
        <v>11.398257841176545</v>
      </c>
      <c r="AC47" s="1">
        <f t="shared" si="2"/>
        <v>1.3752897947840645</v>
      </c>
      <c r="AD47" s="10">
        <f>VLOOKUP(A47,'Sub Sample'!A:Z,26,FALSE)</f>
        <v>112.5</v>
      </c>
      <c r="AE47" s="3">
        <f>'Individual Measurements'!U48</f>
        <v>111.74000000000001</v>
      </c>
      <c r="AF47" s="3">
        <f>'Individual Measurements'!V48</f>
        <v>22.159999999999997</v>
      </c>
      <c r="AG47" s="3">
        <f>'Individual Measurements'!W48</f>
        <v>0.76200000000000001</v>
      </c>
      <c r="AH47" s="3">
        <f>'Individual Measurements'!X48</f>
        <v>29.98</v>
      </c>
      <c r="AI47" s="3">
        <f>'Individual Measurements'!Y48</f>
        <v>6.0019999999999998</v>
      </c>
      <c r="AJ47" s="1">
        <f>'Individual Measurements'!AE48</f>
        <v>0</v>
      </c>
      <c r="AK47" s="1">
        <f>'Individual Measurements'!AF48</f>
        <v>0</v>
      </c>
      <c r="AL47" s="1">
        <f>'Individual Measurements'!AG48</f>
        <v>0</v>
      </c>
      <c r="AM47" s="1">
        <f>'Individual Measurements'!AH48</f>
        <v>5</v>
      </c>
      <c r="AN47" s="1">
        <f>'Individual Measurements'!AI48</f>
        <v>5</v>
      </c>
      <c r="AO47" s="1">
        <f>'Individual Measurements'!AJ48</f>
        <v>0</v>
      </c>
      <c r="AP47" s="1">
        <f>'Individual Measurements'!AK48</f>
        <v>1</v>
      </c>
      <c r="AQ47" s="1">
        <f>'Individual Measurements'!AL48</f>
        <v>4</v>
      </c>
    </row>
    <row r="48" spans="1:43" ht="15.75" customHeight="1">
      <c r="A48" s="1" t="s">
        <v>270</v>
      </c>
      <c r="B48" s="1" t="s">
        <v>271</v>
      </c>
      <c r="C48" s="1" t="s">
        <v>272</v>
      </c>
      <c r="D48" s="5" t="s">
        <v>273</v>
      </c>
      <c r="E48" s="1" t="s">
        <v>274</v>
      </c>
      <c r="F48" s="6" t="s">
        <v>46</v>
      </c>
      <c r="G48" s="1" t="s">
        <v>275</v>
      </c>
      <c r="H48" s="7" t="str">
        <f t="shared" si="0"/>
        <v>LL x JS</v>
      </c>
      <c r="I48" s="1" t="s">
        <v>50</v>
      </c>
      <c r="J48" s="1" t="s">
        <v>51</v>
      </c>
      <c r="P48" s="1">
        <v>1</v>
      </c>
      <c r="Q48" s="1">
        <v>47</v>
      </c>
      <c r="R48" s="1">
        <f>'Plot Info'!E120</f>
        <v>0</v>
      </c>
      <c r="S48" s="8">
        <v>44354</v>
      </c>
      <c r="T48" s="8">
        <v>44355</v>
      </c>
      <c r="U48" s="1">
        <f>'Plot Info'!H48</f>
        <v>0</v>
      </c>
      <c r="V48" s="1">
        <f>'Plot Info'!I120</f>
        <v>0</v>
      </c>
      <c r="W48" s="2" t="s">
        <v>58</v>
      </c>
      <c r="X48" s="1">
        <f>'Plot Info'!K48</f>
        <v>0</v>
      </c>
      <c r="Y48" s="1">
        <f>'Plot Info'!L48</f>
        <v>0</v>
      </c>
      <c r="Z48" s="1">
        <f>'Plot Info'!M48</f>
        <v>0</v>
      </c>
      <c r="AA48" s="3" t="e">
        <f t="shared" si="1"/>
        <v>#DIV/0!</v>
      </c>
      <c r="AB48" s="3">
        <f>VLOOKUP(A48,'Sub Sample'!A:U,21,FALSE)</f>
        <v>0</v>
      </c>
      <c r="AC48" s="1" t="e">
        <f t="shared" si="2"/>
        <v>#DIV/0!</v>
      </c>
      <c r="AD48" s="10">
        <f>VLOOKUP(A48,'Sub Sample'!A:Z,26,FALSE)</f>
        <v>0</v>
      </c>
      <c r="AE48" s="3" t="e">
        <f>'Individual Measurements'!U49</f>
        <v>#DIV/0!</v>
      </c>
      <c r="AF48" s="3" t="e">
        <f>'Individual Measurements'!V49</f>
        <v>#DIV/0!</v>
      </c>
      <c r="AG48" s="3" t="e">
        <f>'Individual Measurements'!W49</f>
        <v>#DIV/0!</v>
      </c>
      <c r="AH48" s="3" t="e">
        <f>'Individual Measurements'!X49</f>
        <v>#DIV/0!</v>
      </c>
      <c r="AI48" s="3" t="e">
        <f>'Individual Measurements'!Y49</f>
        <v>#DIV/0!</v>
      </c>
      <c r="AJ48" s="1">
        <f>'Individual Measurements'!AE49</f>
        <v>0</v>
      </c>
      <c r="AK48" s="1">
        <f>'Individual Measurements'!AF49</f>
        <v>0</v>
      </c>
      <c r="AL48" s="1">
        <f>'Individual Measurements'!AG49</f>
        <v>0</v>
      </c>
      <c r="AM48" s="1">
        <f>'Individual Measurements'!AH49</f>
        <v>0</v>
      </c>
      <c r="AN48" s="1">
        <f>'Individual Measurements'!AI49</f>
        <v>0</v>
      </c>
      <c r="AO48" s="1">
        <f>'Individual Measurements'!AJ49</f>
        <v>0</v>
      </c>
      <c r="AP48" s="1">
        <f>'Individual Measurements'!AK49</f>
        <v>0</v>
      </c>
      <c r="AQ48" s="1">
        <f>'Individual Measurements'!AL49</f>
        <v>0</v>
      </c>
    </row>
    <row r="49" spans="1:43" ht="15.75" customHeight="1">
      <c r="A49" s="1" t="s">
        <v>276</v>
      </c>
      <c r="B49" s="1" t="s">
        <v>277</v>
      </c>
      <c r="C49" s="1" t="s">
        <v>278</v>
      </c>
      <c r="D49" s="5" t="s">
        <v>70</v>
      </c>
      <c r="E49" s="1" t="s">
        <v>278</v>
      </c>
      <c r="F49" s="6" t="s">
        <v>70</v>
      </c>
      <c r="G49" s="1" t="s">
        <v>279</v>
      </c>
      <c r="H49" s="7" t="str">
        <f t="shared" si="0"/>
        <v>UCONN x UCONN</v>
      </c>
      <c r="I49" s="1">
        <v>4000</v>
      </c>
      <c r="J49" s="1" t="s">
        <v>51</v>
      </c>
      <c r="P49" s="1">
        <v>1</v>
      </c>
      <c r="Q49" s="1">
        <v>48</v>
      </c>
      <c r="R49" s="1">
        <f>'Plot Info'!E13</f>
        <v>0</v>
      </c>
      <c r="S49" s="8">
        <v>44354</v>
      </c>
      <c r="T49" s="8">
        <v>44355</v>
      </c>
      <c r="U49" s="1">
        <f>'Plot Info'!H49</f>
        <v>0</v>
      </c>
      <c r="V49" s="1">
        <f>'Plot Info'!I13</f>
        <v>0</v>
      </c>
      <c r="W49" s="2" t="s">
        <v>58</v>
      </c>
      <c r="X49" s="1">
        <f>'Plot Info'!K49</f>
        <v>0</v>
      </c>
      <c r="Y49" s="1">
        <f>'Plot Info'!L49</f>
        <v>0</v>
      </c>
      <c r="Z49" s="1">
        <f>'Plot Info'!M49</f>
        <v>0</v>
      </c>
      <c r="AA49" s="3" t="e">
        <f t="shared" si="1"/>
        <v>#DIV/0!</v>
      </c>
      <c r="AB49" s="3">
        <f>VLOOKUP(A49,'Sub Sample'!A:U,21,FALSE)</f>
        <v>0</v>
      </c>
      <c r="AC49" s="1" t="e">
        <f t="shared" si="2"/>
        <v>#DIV/0!</v>
      </c>
      <c r="AD49" s="10">
        <f>VLOOKUP(A49,'Sub Sample'!A:Z,26,FALSE)</f>
        <v>0</v>
      </c>
      <c r="AE49" s="3" t="e">
        <f>'Individual Measurements'!U50</f>
        <v>#DIV/0!</v>
      </c>
      <c r="AF49" s="3" t="e">
        <f>'Individual Measurements'!V50</f>
        <v>#DIV/0!</v>
      </c>
      <c r="AG49" s="3" t="e">
        <f>'Individual Measurements'!W50</f>
        <v>#DIV/0!</v>
      </c>
      <c r="AH49" s="3" t="e">
        <f>'Individual Measurements'!X50</f>
        <v>#DIV/0!</v>
      </c>
      <c r="AI49" s="3" t="e">
        <f>'Individual Measurements'!Y50</f>
        <v>#DIV/0!</v>
      </c>
      <c r="AJ49" s="1">
        <f>'Individual Measurements'!AE50</f>
        <v>0</v>
      </c>
      <c r="AK49" s="1">
        <f>'Individual Measurements'!AF50</f>
        <v>0</v>
      </c>
      <c r="AL49" s="1">
        <f>'Individual Measurements'!AG50</f>
        <v>0</v>
      </c>
      <c r="AM49" s="1">
        <f>'Individual Measurements'!AH50</f>
        <v>0</v>
      </c>
      <c r="AN49" s="1">
        <f>'Individual Measurements'!AI50</f>
        <v>0</v>
      </c>
      <c r="AO49" s="1">
        <f>'Individual Measurements'!AJ50</f>
        <v>0</v>
      </c>
      <c r="AP49" s="1">
        <f>'Individual Measurements'!AK50</f>
        <v>0</v>
      </c>
      <c r="AQ49" s="1">
        <f>'Individual Measurements'!AL50</f>
        <v>0</v>
      </c>
    </row>
    <row r="50" spans="1:43" ht="15.75" customHeight="1">
      <c r="A50" s="1" t="s">
        <v>280</v>
      </c>
      <c r="B50" s="1" t="s">
        <v>281</v>
      </c>
      <c r="D50" s="12"/>
      <c r="F50" s="13"/>
      <c r="G50" s="1" t="s">
        <v>282</v>
      </c>
      <c r="H50" s="7" t="str">
        <f t="shared" si="0"/>
        <v xml:space="preserve"> x </v>
      </c>
      <c r="I50" s="1" t="s">
        <v>88</v>
      </c>
      <c r="J50" s="1" t="s">
        <v>51</v>
      </c>
      <c r="P50" s="1">
        <v>1</v>
      </c>
      <c r="Q50" s="1">
        <v>49</v>
      </c>
      <c r="R50" s="1">
        <f>'Plot Info'!E121</f>
        <v>0</v>
      </c>
      <c r="S50" s="8">
        <v>44354</v>
      </c>
      <c r="T50" s="8">
        <v>44355</v>
      </c>
      <c r="U50" s="1">
        <f>'Plot Info'!H50</f>
        <v>0</v>
      </c>
      <c r="V50" s="1">
        <f>'Plot Info'!I121</f>
        <v>0</v>
      </c>
      <c r="W50" s="2" t="s">
        <v>58</v>
      </c>
      <c r="X50" s="1">
        <f>'Plot Info'!K50</f>
        <v>0</v>
      </c>
      <c r="Y50" s="1">
        <f>'Plot Info'!L50</f>
        <v>0</v>
      </c>
      <c r="Z50" s="1">
        <f>'Plot Info'!M50</f>
        <v>0</v>
      </c>
      <c r="AA50" s="3" t="e">
        <f t="shared" si="1"/>
        <v>#DIV/0!</v>
      </c>
      <c r="AB50" s="3">
        <f>VLOOKUP(A50,'Sub Sample'!A:U,21,FALSE)</f>
        <v>0</v>
      </c>
      <c r="AC50" s="1" t="e">
        <f t="shared" si="2"/>
        <v>#DIV/0!</v>
      </c>
      <c r="AD50" s="10">
        <f>VLOOKUP(A50,'Sub Sample'!A:Z,26,FALSE)</f>
        <v>0</v>
      </c>
      <c r="AE50" s="3" t="e">
        <f>'Individual Measurements'!U51</f>
        <v>#DIV/0!</v>
      </c>
      <c r="AF50" s="3" t="e">
        <f>'Individual Measurements'!V51</f>
        <v>#DIV/0!</v>
      </c>
      <c r="AG50" s="3" t="e">
        <f>'Individual Measurements'!W51</f>
        <v>#DIV/0!</v>
      </c>
      <c r="AH50" s="3" t="e">
        <f>'Individual Measurements'!X51</f>
        <v>#DIV/0!</v>
      </c>
      <c r="AI50" s="3" t="e">
        <f>'Individual Measurements'!Y51</f>
        <v>#DIV/0!</v>
      </c>
      <c r="AJ50" s="1">
        <f>'Individual Measurements'!AE51</f>
        <v>0</v>
      </c>
      <c r="AK50" s="1">
        <f>'Individual Measurements'!AF51</f>
        <v>0</v>
      </c>
      <c r="AL50" s="1">
        <f>'Individual Measurements'!AG51</f>
        <v>0</v>
      </c>
      <c r="AM50" s="1">
        <f>'Individual Measurements'!AH51</f>
        <v>0</v>
      </c>
      <c r="AN50" s="1">
        <f>'Individual Measurements'!AI51</f>
        <v>0</v>
      </c>
      <c r="AO50" s="1">
        <f>'Individual Measurements'!AJ51</f>
        <v>0</v>
      </c>
      <c r="AP50" s="1">
        <f>'Individual Measurements'!AK51</f>
        <v>0</v>
      </c>
      <c r="AQ50" s="1">
        <f>'Individual Measurements'!AL51</f>
        <v>0</v>
      </c>
    </row>
    <row r="51" spans="1:43" ht="15.75" customHeight="1">
      <c r="A51" s="1" t="s">
        <v>283</v>
      </c>
      <c r="B51" s="1" t="s">
        <v>284</v>
      </c>
      <c r="C51" s="1" t="s">
        <v>149</v>
      </c>
      <c r="D51" s="5" t="s">
        <v>76</v>
      </c>
      <c r="E51" s="1" t="s">
        <v>77</v>
      </c>
      <c r="F51" s="6" t="s">
        <v>48</v>
      </c>
      <c r="G51" s="1" t="s">
        <v>285</v>
      </c>
      <c r="H51" s="7" t="str">
        <f t="shared" si="0"/>
        <v>CC x OI</v>
      </c>
      <c r="I51" s="1" t="s">
        <v>79</v>
      </c>
      <c r="J51" s="1" t="s">
        <v>51</v>
      </c>
      <c r="P51" s="1">
        <v>1</v>
      </c>
      <c r="Q51" s="1">
        <v>50</v>
      </c>
      <c r="R51" s="1">
        <f>'Plot Info'!E122</f>
        <v>0</v>
      </c>
      <c r="S51" s="8">
        <v>44354</v>
      </c>
      <c r="T51" s="8">
        <v>44355</v>
      </c>
      <c r="U51" s="1">
        <f>'Plot Info'!H51</f>
        <v>0</v>
      </c>
      <c r="V51" s="1">
        <f>'Plot Info'!I122</f>
        <v>0</v>
      </c>
      <c r="W51" s="2" t="s">
        <v>58</v>
      </c>
      <c r="X51" s="1">
        <f>'Plot Info'!K51</f>
        <v>0</v>
      </c>
      <c r="Y51" s="1">
        <f>'Plot Info'!L51</f>
        <v>0</v>
      </c>
      <c r="Z51" s="1">
        <f>'Plot Info'!M51</f>
        <v>0</v>
      </c>
      <c r="AA51" s="3" t="e">
        <f t="shared" si="1"/>
        <v>#DIV/0!</v>
      </c>
      <c r="AB51" s="3">
        <f>VLOOKUP(A51,'Sub Sample'!A:U,21,FALSE)</f>
        <v>0</v>
      </c>
      <c r="AC51" s="1" t="e">
        <f t="shared" si="2"/>
        <v>#DIV/0!</v>
      </c>
      <c r="AD51" s="10">
        <f>VLOOKUP(A51,'Sub Sample'!A:Z,26,FALSE)</f>
        <v>0</v>
      </c>
      <c r="AE51" s="3" t="e">
        <f>'Individual Measurements'!U52</f>
        <v>#DIV/0!</v>
      </c>
      <c r="AF51" s="3" t="e">
        <f>'Individual Measurements'!V52</f>
        <v>#DIV/0!</v>
      </c>
      <c r="AG51" s="3" t="e">
        <f>'Individual Measurements'!W52</f>
        <v>#DIV/0!</v>
      </c>
      <c r="AH51" s="3" t="e">
        <f>'Individual Measurements'!X52</f>
        <v>#DIV/0!</v>
      </c>
      <c r="AI51" s="3" t="e">
        <f>'Individual Measurements'!Y52</f>
        <v>#DIV/0!</v>
      </c>
      <c r="AJ51" s="1">
        <f>'Individual Measurements'!AE52</f>
        <v>0</v>
      </c>
      <c r="AK51" s="1">
        <f>'Individual Measurements'!AF52</f>
        <v>0</v>
      </c>
      <c r="AL51" s="1">
        <f>'Individual Measurements'!AG52</f>
        <v>0</v>
      </c>
      <c r="AM51" s="1">
        <f>'Individual Measurements'!AH52</f>
        <v>0</v>
      </c>
      <c r="AN51" s="1">
        <f>'Individual Measurements'!AI52</f>
        <v>0</v>
      </c>
      <c r="AO51" s="1">
        <f>'Individual Measurements'!AJ52</f>
        <v>0</v>
      </c>
      <c r="AP51" s="1">
        <f>'Individual Measurements'!AK52</f>
        <v>0</v>
      </c>
      <c r="AQ51" s="1">
        <f>'Individual Measurements'!AL52</f>
        <v>0</v>
      </c>
    </row>
    <row r="52" spans="1:43" ht="15.75" customHeight="1">
      <c r="A52" s="1" t="s">
        <v>286</v>
      </c>
      <c r="B52" s="1" t="s">
        <v>287</v>
      </c>
      <c r="D52" s="12"/>
      <c r="F52" s="13"/>
      <c r="G52" s="1" t="s">
        <v>87</v>
      </c>
      <c r="H52" s="7" t="str">
        <f t="shared" si="0"/>
        <v xml:space="preserve"> x </v>
      </c>
      <c r="I52" s="1" t="s">
        <v>88</v>
      </c>
      <c r="J52" s="1" t="s">
        <v>51</v>
      </c>
      <c r="P52" s="1">
        <v>1</v>
      </c>
      <c r="Q52" s="1">
        <v>51</v>
      </c>
      <c r="R52" s="1">
        <f>'Plot Info'!E123</f>
        <v>0</v>
      </c>
      <c r="S52" s="8">
        <v>44354</v>
      </c>
      <c r="T52" s="8">
        <v>44355</v>
      </c>
      <c r="U52" s="1">
        <f>'Plot Info'!H52</f>
        <v>0</v>
      </c>
      <c r="V52" s="1">
        <f>'Plot Info'!I123</f>
        <v>0</v>
      </c>
      <c r="W52" s="2" t="s">
        <v>58</v>
      </c>
      <c r="X52" s="1">
        <f>'Plot Info'!K52</f>
        <v>0</v>
      </c>
      <c r="Y52" s="1">
        <f>'Plot Info'!L52</f>
        <v>0</v>
      </c>
      <c r="Z52" s="1">
        <f>'Plot Info'!M52</f>
        <v>0</v>
      </c>
      <c r="AA52" s="3" t="e">
        <f t="shared" si="1"/>
        <v>#DIV/0!</v>
      </c>
      <c r="AB52" s="3">
        <f>VLOOKUP(A52,'Sub Sample'!A:U,21,FALSE)</f>
        <v>0</v>
      </c>
      <c r="AC52" s="1" t="e">
        <f t="shared" si="2"/>
        <v>#DIV/0!</v>
      </c>
      <c r="AD52" s="10">
        <f>VLOOKUP(A52,'Sub Sample'!A:Z,26,FALSE)</f>
        <v>0</v>
      </c>
      <c r="AE52" s="3" t="e">
        <f>'Individual Measurements'!U53</f>
        <v>#DIV/0!</v>
      </c>
      <c r="AF52" s="3" t="e">
        <f>'Individual Measurements'!V53</f>
        <v>#DIV/0!</v>
      </c>
      <c r="AG52" s="3" t="e">
        <f>'Individual Measurements'!W53</f>
        <v>#DIV/0!</v>
      </c>
      <c r="AH52" s="3" t="e">
        <f>'Individual Measurements'!X53</f>
        <v>#DIV/0!</v>
      </c>
      <c r="AI52" s="3" t="e">
        <f>'Individual Measurements'!Y53</f>
        <v>#DIV/0!</v>
      </c>
      <c r="AJ52" s="1">
        <f>'Individual Measurements'!AE53</f>
        <v>0</v>
      </c>
      <c r="AK52" s="1">
        <f>'Individual Measurements'!AF53</f>
        <v>0</v>
      </c>
      <c r="AL52" s="1">
        <f>'Individual Measurements'!AG53</f>
        <v>0</v>
      </c>
      <c r="AM52" s="1">
        <f>'Individual Measurements'!AH53</f>
        <v>0</v>
      </c>
      <c r="AN52" s="1">
        <f>'Individual Measurements'!AI53</f>
        <v>0</v>
      </c>
      <c r="AO52" s="1">
        <f>'Individual Measurements'!AJ53</f>
        <v>0</v>
      </c>
      <c r="AP52" s="1">
        <f>'Individual Measurements'!AK53</f>
        <v>0</v>
      </c>
      <c r="AQ52" s="1">
        <f>'Individual Measurements'!AL53</f>
        <v>0</v>
      </c>
    </row>
    <row r="53" spans="1:43" ht="15.75" customHeight="1">
      <c r="A53" s="1" t="s">
        <v>288</v>
      </c>
      <c r="B53" s="1" t="s">
        <v>289</v>
      </c>
      <c r="C53" s="1" t="s">
        <v>290</v>
      </c>
      <c r="D53" s="5" t="s">
        <v>122</v>
      </c>
      <c r="E53" s="1" t="s">
        <v>203</v>
      </c>
      <c r="F53" s="6" t="s">
        <v>56</v>
      </c>
      <c r="G53" s="1" t="s">
        <v>291</v>
      </c>
      <c r="H53" s="7" t="str">
        <f t="shared" si="0"/>
        <v>NL x SF</v>
      </c>
      <c r="I53" s="1" t="s">
        <v>126</v>
      </c>
      <c r="J53" s="1" t="s">
        <v>51</v>
      </c>
      <c r="P53" s="1">
        <v>1</v>
      </c>
      <c r="Q53" s="1">
        <v>52</v>
      </c>
      <c r="R53" s="1">
        <f>'Plot Info'!E124</f>
        <v>0</v>
      </c>
      <c r="S53" s="8">
        <v>44354</v>
      </c>
      <c r="T53" s="8">
        <v>44355</v>
      </c>
      <c r="U53" s="1">
        <f>'Plot Info'!H53</f>
        <v>0</v>
      </c>
      <c r="V53" s="1">
        <f>'Plot Info'!I124</f>
        <v>0</v>
      </c>
      <c r="W53" s="2" t="s">
        <v>58</v>
      </c>
      <c r="X53" s="1">
        <f>'Plot Info'!K53</f>
        <v>0</v>
      </c>
      <c r="Y53" s="1">
        <f>'Plot Info'!L53</f>
        <v>0</v>
      </c>
      <c r="Z53" s="1">
        <f>'Plot Info'!M53</f>
        <v>0</v>
      </c>
      <c r="AA53" s="3" t="e">
        <f t="shared" si="1"/>
        <v>#DIV/0!</v>
      </c>
      <c r="AB53" s="3">
        <f>VLOOKUP(A53,'Sub Sample'!A:U,21,FALSE)</f>
        <v>0</v>
      </c>
      <c r="AC53" s="1" t="e">
        <f t="shared" si="2"/>
        <v>#DIV/0!</v>
      </c>
      <c r="AD53" s="10">
        <f>VLOOKUP(A53,'Sub Sample'!A:Z,26,FALSE)</f>
        <v>0</v>
      </c>
      <c r="AE53" s="3" t="e">
        <f>'Individual Measurements'!U54</f>
        <v>#DIV/0!</v>
      </c>
      <c r="AF53" s="3" t="e">
        <f>'Individual Measurements'!V54</f>
        <v>#DIV/0!</v>
      </c>
      <c r="AG53" s="3" t="e">
        <f>'Individual Measurements'!W54</f>
        <v>#DIV/0!</v>
      </c>
      <c r="AH53" s="3" t="e">
        <f>'Individual Measurements'!X54</f>
        <v>#DIV/0!</v>
      </c>
      <c r="AI53" s="3" t="e">
        <f>'Individual Measurements'!Y54</f>
        <v>#DIV/0!</v>
      </c>
      <c r="AJ53" s="1">
        <f>'Individual Measurements'!AE54</f>
        <v>0</v>
      </c>
      <c r="AK53" s="1">
        <f>'Individual Measurements'!AF54</f>
        <v>0</v>
      </c>
      <c r="AL53" s="1">
        <f>'Individual Measurements'!AG54</f>
        <v>0</v>
      </c>
      <c r="AM53" s="1">
        <f>'Individual Measurements'!AH54</f>
        <v>0</v>
      </c>
      <c r="AN53" s="1">
        <f>'Individual Measurements'!AI54</f>
        <v>0</v>
      </c>
      <c r="AO53" s="1">
        <f>'Individual Measurements'!AJ54</f>
        <v>0</v>
      </c>
      <c r="AP53" s="1">
        <f>'Individual Measurements'!AK54</f>
        <v>0</v>
      </c>
      <c r="AQ53" s="1">
        <f>'Individual Measurements'!AL54</f>
        <v>0</v>
      </c>
    </row>
    <row r="54" spans="1:43" ht="15.75" customHeight="1">
      <c r="A54" s="1" t="s">
        <v>292</v>
      </c>
      <c r="B54" s="1" t="s">
        <v>293</v>
      </c>
      <c r="C54" s="1" t="s">
        <v>251</v>
      </c>
      <c r="D54" s="5" t="s">
        <v>70</v>
      </c>
      <c r="E54" s="1" t="s">
        <v>251</v>
      </c>
      <c r="F54" s="6" t="s">
        <v>70</v>
      </c>
      <c r="G54" s="1" t="s">
        <v>252</v>
      </c>
      <c r="H54" s="7" t="str">
        <f t="shared" si="0"/>
        <v>UCONN x UCONN</v>
      </c>
      <c r="I54" s="1">
        <v>4000</v>
      </c>
      <c r="J54" s="1" t="s">
        <v>51</v>
      </c>
      <c r="P54" s="1">
        <v>1</v>
      </c>
      <c r="Q54" s="1">
        <v>53</v>
      </c>
      <c r="R54" s="1">
        <f>'Plot Info'!E125</f>
        <v>0</v>
      </c>
      <c r="S54" s="8">
        <v>44354</v>
      </c>
      <c r="T54" s="8">
        <v>44355</v>
      </c>
      <c r="U54" s="1">
        <f>'Plot Info'!H54</f>
        <v>0</v>
      </c>
      <c r="V54" s="1">
        <f>'Plot Info'!I125</f>
        <v>0</v>
      </c>
      <c r="W54" s="2" t="s">
        <v>58</v>
      </c>
      <c r="X54" s="1">
        <f>'Plot Info'!K54</f>
        <v>0</v>
      </c>
      <c r="Y54" s="1">
        <f>'Plot Info'!L54</f>
        <v>0</v>
      </c>
      <c r="Z54" s="1">
        <f>'Plot Info'!M54</f>
        <v>0</v>
      </c>
      <c r="AA54" s="3" t="e">
        <f t="shared" si="1"/>
        <v>#DIV/0!</v>
      </c>
      <c r="AB54" s="3">
        <f>VLOOKUP(A54,'Sub Sample'!A:U,21,FALSE)</f>
        <v>0</v>
      </c>
      <c r="AC54" s="1" t="e">
        <f t="shared" si="2"/>
        <v>#DIV/0!</v>
      </c>
      <c r="AD54" s="10">
        <f>VLOOKUP(A54,'Sub Sample'!A:Z,26,FALSE)</f>
        <v>0</v>
      </c>
      <c r="AE54" s="3" t="e">
        <f>'Individual Measurements'!U55</f>
        <v>#DIV/0!</v>
      </c>
      <c r="AF54" s="3" t="e">
        <f>'Individual Measurements'!V55</f>
        <v>#DIV/0!</v>
      </c>
      <c r="AG54" s="3" t="e">
        <f>'Individual Measurements'!W55</f>
        <v>#DIV/0!</v>
      </c>
      <c r="AH54" s="3" t="e">
        <f>'Individual Measurements'!X55</f>
        <v>#DIV/0!</v>
      </c>
      <c r="AI54" s="3" t="e">
        <f>'Individual Measurements'!Y55</f>
        <v>#DIV/0!</v>
      </c>
      <c r="AJ54" s="1">
        <f>'Individual Measurements'!AE55</f>
        <v>0</v>
      </c>
      <c r="AK54" s="1">
        <f>'Individual Measurements'!AF55</f>
        <v>0</v>
      </c>
      <c r="AL54" s="1">
        <f>'Individual Measurements'!AG55</f>
        <v>0</v>
      </c>
      <c r="AM54" s="1">
        <f>'Individual Measurements'!AH55</f>
        <v>0</v>
      </c>
      <c r="AN54" s="1">
        <f>'Individual Measurements'!AI55</f>
        <v>0</v>
      </c>
      <c r="AO54" s="1">
        <f>'Individual Measurements'!AJ55</f>
        <v>0</v>
      </c>
      <c r="AP54" s="1">
        <f>'Individual Measurements'!AK55</f>
        <v>0</v>
      </c>
      <c r="AQ54" s="1">
        <f>'Individual Measurements'!AL55</f>
        <v>0</v>
      </c>
    </row>
    <row r="55" spans="1:43" ht="15.75" customHeight="1">
      <c r="A55" s="1" t="s">
        <v>294</v>
      </c>
      <c r="B55" s="1" t="s">
        <v>295</v>
      </c>
      <c r="C55" s="1" t="s">
        <v>296</v>
      </c>
      <c r="D55" s="5" t="s">
        <v>46</v>
      </c>
      <c r="E55" s="1" t="s">
        <v>297</v>
      </c>
      <c r="F55" s="6" t="s">
        <v>46</v>
      </c>
      <c r="G55" s="1" t="s">
        <v>298</v>
      </c>
      <c r="H55" s="7" t="str">
        <f t="shared" si="0"/>
        <v>JS x JS</v>
      </c>
      <c r="I55" s="1" t="s">
        <v>79</v>
      </c>
      <c r="J55" s="1" t="s">
        <v>51</v>
      </c>
      <c r="P55" s="1">
        <v>1</v>
      </c>
      <c r="Q55" s="1">
        <v>54</v>
      </c>
      <c r="R55" s="1">
        <f>'Plot Info'!E126</f>
        <v>0</v>
      </c>
      <c r="S55" s="8">
        <v>44354</v>
      </c>
      <c r="T55" s="8">
        <v>44355</v>
      </c>
      <c r="U55" s="1">
        <f>'Plot Info'!H55</f>
        <v>0</v>
      </c>
      <c r="V55" s="1">
        <f>'Plot Info'!I126</f>
        <v>0</v>
      </c>
      <c r="W55" s="2" t="s">
        <v>58</v>
      </c>
      <c r="X55" s="1">
        <f>'Plot Info'!K55</f>
        <v>0</v>
      </c>
      <c r="Y55" s="1">
        <f>'Plot Info'!L55</f>
        <v>0</v>
      </c>
      <c r="Z55" s="1">
        <f>'Plot Info'!M55</f>
        <v>0</v>
      </c>
      <c r="AA55" s="3" t="e">
        <f t="shared" si="1"/>
        <v>#DIV/0!</v>
      </c>
      <c r="AB55" s="3">
        <f>VLOOKUP(A55,'Sub Sample'!A:U,21,FALSE)</f>
        <v>0</v>
      </c>
      <c r="AC55" s="1" t="e">
        <f t="shared" si="2"/>
        <v>#DIV/0!</v>
      </c>
      <c r="AD55" s="10">
        <f>VLOOKUP(A55,'Sub Sample'!A:Z,26,FALSE)</f>
        <v>0</v>
      </c>
      <c r="AE55" s="3" t="e">
        <f>'Individual Measurements'!U56</f>
        <v>#DIV/0!</v>
      </c>
      <c r="AF55" s="3" t="e">
        <f>'Individual Measurements'!V56</f>
        <v>#DIV/0!</v>
      </c>
      <c r="AG55" s="3" t="e">
        <f>'Individual Measurements'!W56</f>
        <v>#DIV/0!</v>
      </c>
      <c r="AH55" s="3" t="e">
        <f>'Individual Measurements'!X56</f>
        <v>#DIV/0!</v>
      </c>
      <c r="AI55" s="3" t="e">
        <f>'Individual Measurements'!Y56</f>
        <v>#DIV/0!</v>
      </c>
      <c r="AJ55" s="1">
        <f>'Individual Measurements'!AE56</f>
        <v>0</v>
      </c>
      <c r="AK55" s="1">
        <f>'Individual Measurements'!AF56</f>
        <v>0</v>
      </c>
      <c r="AL55" s="1">
        <f>'Individual Measurements'!AG56</f>
        <v>0</v>
      </c>
      <c r="AM55" s="1">
        <f>'Individual Measurements'!AH56</f>
        <v>0</v>
      </c>
      <c r="AN55" s="1">
        <f>'Individual Measurements'!AI56</f>
        <v>0</v>
      </c>
      <c r="AO55" s="1">
        <f>'Individual Measurements'!AJ56</f>
        <v>0</v>
      </c>
      <c r="AP55" s="1">
        <f>'Individual Measurements'!AK56</f>
        <v>0</v>
      </c>
      <c r="AQ55" s="1">
        <f>'Individual Measurements'!AL56</f>
        <v>0</v>
      </c>
    </row>
    <row r="56" spans="1:43" ht="15.75" customHeight="1">
      <c r="A56" s="1" t="s">
        <v>299</v>
      </c>
      <c r="B56" s="1" t="s">
        <v>300</v>
      </c>
      <c r="C56" s="1" t="s">
        <v>301</v>
      </c>
      <c r="D56" s="5" t="s">
        <v>76</v>
      </c>
      <c r="E56" s="1" t="s">
        <v>55</v>
      </c>
      <c r="F56" s="6" t="s">
        <v>56</v>
      </c>
      <c r="G56" s="1" t="s">
        <v>302</v>
      </c>
      <c r="H56" s="7" t="str">
        <f t="shared" si="0"/>
        <v>CC x SF</v>
      </c>
      <c r="I56" s="1" t="s">
        <v>50</v>
      </c>
      <c r="J56" s="1" t="s">
        <v>51</v>
      </c>
      <c r="P56" s="1">
        <v>1</v>
      </c>
      <c r="Q56" s="1">
        <v>55</v>
      </c>
      <c r="R56" s="1">
        <f>'Plot Info'!E127</f>
        <v>0</v>
      </c>
      <c r="S56" s="8">
        <v>44354</v>
      </c>
      <c r="T56" s="8">
        <v>44355</v>
      </c>
      <c r="U56" s="1">
        <f>'Plot Info'!H56</f>
        <v>0</v>
      </c>
      <c r="V56" s="1">
        <f>'Plot Info'!I127</f>
        <v>0</v>
      </c>
      <c r="W56" s="2" t="s">
        <v>58</v>
      </c>
      <c r="X56" s="1">
        <f>'Plot Info'!K56</f>
        <v>0</v>
      </c>
      <c r="Y56" s="1">
        <f>'Plot Info'!L56</f>
        <v>0</v>
      </c>
      <c r="Z56" s="1">
        <f>'Plot Info'!M56</f>
        <v>0</v>
      </c>
      <c r="AA56" s="3" t="e">
        <f t="shared" si="1"/>
        <v>#DIV/0!</v>
      </c>
      <c r="AB56" s="3">
        <f>VLOOKUP(A56,'Sub Sample'!A:U,21,FALSE)</f>
        <v>0</v>
      </c>
      <c r="AC56" s="1" t="e">
        <f t="shared" si="2"/>
        <v>#DIV/0!</v>
      </c>
      <c r="AD56" s="10">
        <f>VLOOKUP(A56,'Sub Sample'!A:Z,26,FALSE)</f>
        <v>0</v>
      </c>
      <c r="AE56" s="3" t="e">
        <f>'Individual Measurements'!U57</f>
        <v>#DIV/0!</v>
      </c>
      <c r="AF56" s="3" t="e">
        <f>'Individual Measurements'!V57</f>
        <v>#DIV/0!</v>
      </c>
      <c r="AG56" s="3" t="e">
        <f>'Individual Measurements'!W57</f>
        <v>#DIV/0!</v>
      </c>
      <c r="AH56" s="3" t="e">
        <f>'Individual Measurements'!X57</f>
        <v>#DIV/0!</v>
      </c>
      <c r="AI56" s="3" t="e">
        <f>'Individual Measurements'!Y57</f>
        <v>#DIV/0!</v>
      </c>
      <c r="AJ56" s="1">
        <f>'Individual Measurements'!AE57</f>
        <v>0</v>
      </c>
      <c r="AK56" s="1">
        <f>'Individual Measurements'!AF57</f>
        <v>0</v>
      </c>
      <c r="AL56" s="1">
        <f>'Individual Measurements'!AG57</f>
        <v>0</v>
      </c>
      <c r="AM56" s="1">
        <f>'Individual Measurements'!AH57</f>
        <v>0</v>
      </c>
      <c r="AN56" s="1">
        <f>'Individual Measurements'!AI57</f>
        <v>0</v>
      </c>
      <c r="AO56" s="1">
        <f>'Individual Measurements'!AJ57</f>
        <v>0</v>
      </c>
      <c r="AP56" s="1">
        <f>'Individual Measurements'!AK57</f>
        <v>0</v>
      </c>
      <c r="AQ56" s="1">
        <f>'Individual Measurements'!AL57</f>
        <v>0</v>
      </c>
    </row>
    <row r="57" spans="1:43" ht="15.75" customHeight="1">
      <c r="A57" s="1" t="s">
        <v>303</v>
      </c>
      <c r="B57" s="1" t="s">
        <v>304</v>
      </c>
      <c r="C57" s="1" t="s">
        <v>143</v>
      </c>
      <c r="D57" s="5" t="s">
        <v>62</v>
      </c>
      <c r="E57" s="1" t="s">
        <v>305</v>
      </c>
      <c r="F57" s="6" t="s">
        <v>48</v>
      </c>
      <c r="G57" s="1" t="s">
        <v>306</v>
      </c>
      <c r="H57" s="7" t="str">
        <f t="shared" si="0"/>
        <v>CB x OI</v>
      </c>
      <c r="I57" s="1" t="s">
        <v>50</v>
      </c>
      <c r="J57" s="1" t="s">
        <v>51</v>
      </c>
      <c r="P57" s="1">
        <v>1</v>
      </c>
      <c r="Q57" s="1">
        <v>56</v>
      </c>
      <c r="R57" s="1">
        <f>'Plot Info'!E128</f>
        <v>0</v>
      </c>
      <c r="S57" s="8">
        <v>44354</v>
      </c>
      <c r="T57" s="8">
        <v>44355</v>
      </c>
      <c r="U57" s="9">
        <f>'Plot Info'!H57</f>
        <v>0.46597222222222223</v>
      </c>
      <c r="V57" s="1">
        <f>'Plot Info'!I128</f>
        <v>0</v>
      </c>
      <c r="W57" s="2" t="s">
        <v>52</v>
      </c>
      <c r="X57" s="1">
        <f>'Plot Info'!K57</f>
        <v>3</v>
      </c>
      <c r="Y57" s="1">
        <f>'Plot Info'!L57</f>
        <v>15.4</v>
      </c>
      <c r="Z57" s="1">
        <f>'Plot Info'!M57</f>
        <v>0.87</v>
      </c>
      <c r="AA57" s="3">
        <f t="shared" si="1"/>
        <v>17.701149425287358</v>
      </c>
      <c r="AB57" s="3">
        <f>VLOOKUP(A57,'Sub Sample'!A:U,21,FALSE)</f>
        <v>10.89221749555975</v>
      </c>
      <c r="AC57" s="1">
        <f t="shared" si="2"/>
        <v>1.9280476946163239</v>
      </c>
      <c r="AD57" s="10">
        <f>VLOOKUP(A57,'Sub Sample'!A:Z,26,FALSE)</f>
        <v>256.25</v>
      </c>
      <c r="AE57" s="3">
        <f>'Individual Measurements'!U58</f>
        <v>231.98000000000002</v>
      </c>
      <c r="AF57" s="3">
        <f>'Individual Measurements'!V58</f>
        <v>15.2</v>
      </c>
      <c r="AG57" s="3">
        <f>'Individual Measurements'!W58</f>
        <v>0.97599999999999998</v>
      </c>
      <c r="AH57" s="3">
        <f>'Individual Measurements'!X58</f>
        <v>16.349999999999998</v>
      </c>
      <c r="AI57" s="3">
        <f>'Individual Measurements'!Y58</f>
        <v>4.8449999999999998</v>
      </c>
      <c r="AJ57" s="1">
        <f>'Individual Measurements'!AE58</f>
        <v>0</v>
      </c>
      <c r="AK57" s="1">
        <f>'Individual Measurements'!AF58</f>
        <v>0</v>
      </c>
      <c r="AL57" s="1">
        <f>'Individual Measurements'!AG58</f>
        <v>0</v>
      </c>
      <c r="AM57" s="1">
        <f>'Individual Measurements'!AH58</f>
        <v>5</v>
      </c>
      <c r="AN57" s="1">
        <f>'Individual Measurements'!AI58</f>
        <v>5</v>
      </c>
      <c r="AO57" s="1">
        <f>'Individual Measurements'!AJ58</f>
        <v>0</v>
      </c>
      <c r="AP57" s="1">
        <f>'Individual Measurements'!AK58</f>
        <v>3</v>
      </c>
      <c r="AQ57" s="1">
        <f>'Individual Measurements'!AL58</f>
        <v>2</v>
      </c>
    </row>
    <row r="58" spans="1:43" ht="15.75" customHeight="1">
      <c r="A58" s="1" t="s">
        <v>307</v>
      </c>
      <c r="B58" s="1" t="s">
        <v>308</v>
      </c>
      <c r="C58" s="1" t="s">
        <v>309</v>
      </c>
      <c r="D58" s="5" t="s">
        <v>122</v>
      </c>
      <c r="E58" s="1" t="s">
        <v>77</v>
      </c>
      <c r="F58" s="6" t="s">
        <v>48</v>
      </c>
      <c r="G58" s="1" t="s">
        <v>310</v>
      </c>
      <c r="H58" s="7" t="str">
        <f t="shared" si="0"/>
        <v>NL x OI</v>
      </c>
      <c r="I58" s="1" t="s">
        <v>79</v>
      </c>
      <c r="J58" s="1" t="s">
        <v>51</v>
      </c>
      <c r="P58" s="1">
        <v>1</v>
      </c>
      <c r="Q58" s="1">
        <v>57</v>
      </c>
      <c r="R58" s="1">
        <f>'Plot Info'!E129</f>
        <v>0</v>
      </c>
      <c r="S58" s="8">
        <v>44354</v>
      </c>
      <c r="T58" s="8">
        <v>44355</v>
      </c>
      <c r="U58" s="1">
        <f>'Plot Info'!H58</f>
        <v>0</v>
      </c>
      <c r="V58" s="1">
        <f>'Plot Info'!I129</f>
        <v>0</v>
      </c>
      <c r="W58" s="2" t="s">
        <v>58</v>
      </c>
      <c r="X58" s="1">
        <f>'Plot Info'!K58</f>
        <v>0</v>
      </c>
      <c r="Y58" s="1">
        <f>'Plot Info'!L58</f>
        <v>0</v>
      </c>
      <c r="Z58" s="1">
        <f>'Plot Info'!M58</f>
        <v>0</v>
      </c>
      <c r="AA58" s="3" t="e">
        <f t="shared" si="1"/>
        <v>#DIV/0!</v>
      </c>
      <c r="AB58" s="3">
        <f>VLOOKUP(A58,'Sub Sample'!A:U,21,FALSE)</f>
        <v>0</v>
      </c>
      <c r="AC58" s="1" t="e">
        <f t="shared" si="2"/>
        <v>#DIV/0!</v>
      </c>
      <c r="AD58" s="10">
        <f>VLOOKUP(A58,'Sub Sample'!A:Z,26,FALSE)</f>
        <v>0</v>
      </c>
      <c r="AE58" s="3" t="e">
        <f>'Individual Measurements'!U59</f>
        <v>#DIV/0!</v>
      </c>
      <c r="AF58" s="3" t="e">
        <f>'Individual Measurements'!V59</f>
        <v>#DIV/0!</v>
      </c>
      <c r="AG58" s="3" t="e">
        <f>'Individual Measurements'!W59</f>
        <v>#DIV/0!</v>
      </c>
      <c r="AH58" s="3" t="e">
        <f>'Individual Measurements'!X59</f>
        <v>#DIV/0!</v>
      </c>
      <c r="AI58" s="3" t="e">
        <f>'Individual Measurements'!Y59</f>
        <v>#DIV/0!</v>
      </c>
      <c r="AJ58" s="1">
        <f>'Individual Measurements'!AE59</f>
        <v>0</v>
      </c>
      <c r="AK58" s="1">
        <f>'Individual Measurements'!AF59</f>
        <v>0</v>
      </c>
      <c r="AL58" s="1">
        <f>'Individual Measurements'!AG59</f>
        <v>0</v>
      </c>
      <c r="AM58" s="1">
        <f>'Individual Measurements'!AH59</f>
        <v>0</v>
      </c>
      <c r="AN58" s="1">
        <f>'Individual Measurements'!AI59</f>
        <v>0</v>
      </c>
      <c r="AO58" s="1">
        <f>'Individual Measurements'!AJ59</f>
        <v>0</v>
      </c>
      <c r="AP58" s="1">
        <f>'Individual Measurements'!AK59</f>
        <v>0</v>
      </c>
      <c r="AQ58" s="1">
        <f>'Individual Measurements'!AL59</f>
        <v>0</v>
      </c>
    </row>
    <row r="59" spans="1:43" ht="15.75" customHeight="1">
      <c r="A59" s="1" t="s">
        <v>311</v>
      </c>
      <c r="B59" s="1" t="s">
        <v>311</v>
      </c>
      <c r="C59" s="1" t="s">
        <v>218</v>
      </c>
      <c r="D59" s="5" t="s">
        <v>155</v>
      </c>
      <c r="E59" s="1" t="s">
        <v>154</v>
      </c>
      <c r="F59" s="6" t="s">
        <v>155</v>
      </c>
      <c r="G59" s="1" t="s">
        <v>312</v>
      </c>
      <c r="H59" s="7" t="str">
        <f t="shared" si="0"/>
        <v>ME1 x ME1</v>
      </c>
      <c r="I59" s="1" t="s">
        <v>311</v>
      </c>
      <c r="J59" s="1" t="s">
        <v>51</v>
      </c>
      <c r="P59" s="1">
        <v>1</v>
      </c>
      <c r="Q59" s="1">
        <v>58</v>
      </c>
      <c r="R59" s="1">
        <f>'Plot Info'!E56</f>
        <v>0</v>
      </c>
      <c r="S59" s="8">
        <v>44354</v>
      </c>
      <c r="T59" s="8">
        <v>44355</v>
      </c>
      <c r="U59" s="1">
        <f>'Plot Info'!H59</f>
        <v>0</v>
      </c>
      <c r="V59" s="1">
        <f>'Plot Info'!I56</f>
        <v>0</v>
      </c>
      <c r="W59" s="2" t="s">
        <v>58</v>
      </c>
      <c r="X59" s="1">
        <f>'Plot Info'!K59</f>
        <v>0</v>
      </c>
      <c r="Y59" s="1">
        <f>'Plot Info'!L59</f>
        <v>0</v>
      </c>
      <c r="Z59" s="1">
        <f>'Plot Info'!M59</f>
        <v>0</v>
      </c>
      <c r="AA59" s="3" t="e">
        <f t="shared" si="1"/>
        <v>#DIV/0!</v>
      </c>
      <c r="AB59" s="3">
        <f>VLOOKUP(A59,'Sub Sample'!A:U,21,FALSE)</f>
        <v>0</v>
      </c>
      <c r="AC59" s="1" t="e">
        <f t="shared" si="2"/>
        <v>#DIV/0!</v>
      </c>
      <c r="AD59" s="10">
        <f>VLOOKUP(A59,'Sub Sample'!A:Z,26,FALSE)</f>
        <v>0</v>
      </c>
      <c r="AE59" s="3" t="e">
        <f>'Individual Measurements'!U60</f>
        <v>#DIV/0!</v>
      </c>
      <c r="AF59" s="3" t="e">
        <f>'Individual Measurements'!V60</f>
        <v>#DIV/0!</v>
      </c>
      <c r="AG59" s="3" t="e">
        <f>'Individual Measurements'!W60</f>
        <v>#DIV/0!</v>
      </c>
      <c r="AH59" s="3" t="e">
        <f>'Individual Measurements'!X60</f>
        <v>#DIV/0!</v>
      </c>
      <c r="AI59" s="3" t="e">
        <f>'Individual Measurements'!Y60</f>
        <v>#DIV/0!</v>
      </c>
      <c r="AJ59" s="1">
        <f>'Individual Measurements'!AE60</f>
        <v>0</v>
      </c>
      <c r="AK59" s="1">
        <f>'Individual Measurements'!AF60</f>
        <v>0</v>
      </c>
      <c r="AL59" s="1">
        <f>'Individual Measurements'!AG60</f>
        <v>0</v>
      </c>
      <c r="AM59" s="1">
        <f>'Individual Measurements'!AH60</f>
        <v>0</v>
      </c>
      <c r="AN59" s="1">
        <f>'Individual Measurements'!AI60</f>
        <v>0</v>
      </c>
      <c r="AO59" s="1">
        <f>'Individual Measurements'!AJ60</f>
        <v>0</v>
      </c>
      <c r="AP59" s="1">
        <f>'Individual Measurements'!AK60</f>
        <v>0</v>
      </c>
      <c r="AQ59" s="1">
        <f>'Individual Measurements'!AL60</f>
        <v>0</v>
      </c>
    </row>
    <row r="60" spans="1:43" ht="15.75" customHeight="1">
      <c r="A60" s="1" t="s">
        <v>313</v>
      </c>
      <c r="B60" s="1" t="s">
        <v>314</v>
      </c>
      <c r="C60" s="1" t="s">
        <v>315</v>
      </c>
      <c r="D60" s="5" t="s">
        <v>48</v>
      </c>
      <c r="E60" s="1" t="s">
        <v>316</v>
      </c>
      <c r="F60" s="6" t="s">
        <v>76</v>
      </c>
      <c r="G60" s="1" t="s">
        <v>317</v>
      </c>
      <c r="H60" s="7" t="str">
        <f t="shared" si="0"/>
        <v>OI x CC</v>
      </c>
      <c r="I60" s="1" t="s">
        <v>66</v>
      </c>
      <c r="J60" s="1" t="s">
        <v>51</v>
      </c>
      <c r="P60" s="1">
        <v>1</v>
      </c>
      <c r="Q60" s="1">
        <v>59</v>
      </c>
      <c r="R60" s="1">
        <f>'Plot Info'!E130</f>
        <v>0</v>
      </c>
      <c r="S60" s="8">
        <v>44354</v>
      </c>
      <c r="T60" s="8">
        <v>44355</v>
      </c>
      <c r="U60" s="1">
        <f>'Plot Info'!H60</f>
        <v>0</v>
      </c>
      <c r="V60" s="1">
        <f>'Plot Info'!I130</f>
        <v>0</v>
      </c>
      <c r="W60" s="2" t="s">
        <v>58</v>
      </c>
      <c r="X60" s="1">
        <f>'Plot Info'!K60</f>
        <v>0</v>
      </c>
      <c r="Y60" s="1">
        <f>'Plot Info'!L60</f>
        <v>0</v>
      </c>
      <c r="Z60" s="1">
        <f>'Plot Info'!M60</f>
        <v>0</v>
      </c>
      <c r="AA60" s="3" t="e">
        <f t="shared" si="1"/>
        <v>#DIV/0!</v>
      </c>
      <c r="AB60" s="3">
        <f>VLOOKUP(A60,'Sub Sample'!A:U,21,FALSE)</f>
        <v>0</v>
      </c>
      <c r="AC60" s="1" t="e">
        <f t="shared" si="2"/>
        <v>#DIV/0!</v>
      </c>
      <c r="AD60" s="10">
        <f>VLOOKUP(A60,'Sub Sample'!A:Z,26,FALSE)</f>
        <v>0</v>
      </c>
      <c r="AE60" s="3" t="e">
        <f>'Individual Measurements'!U61</f>
        <v>#DIV/0!</v>
      </c>
      <c r="AF60" s="3" t="e">
        <f>'Individual Measurements'!V61</f>
        <v>#DIV/0!</v>
      </c>
      <c r="AG60" s="3" t="e">
        <f>'Individual Measurements'!W61</f>
        <v>#DIV/0!</v>
      </c>
      <c r="AH60" s="3" t="e">
        <f>'Individual Measurements'!X61</f>
        <v>#DIV/0!</v>
      </c>
      <c r="AI60" s="3" t="e">
        <f>'Individual Measurements'!Y61</f>
        <v>#DIV/0!</v>
      </c>
      <c r="AJ60" s="1">
        <f>'Individual Measurements'!AE61</f>
        <v>0</v>
      </c>
      <c r="AK60" s="1">
        <f>'Individual Measurements'!AF61</f>
        <v>0</v>
      </c>
      <c r="AL60" s="1">
        <f>'Individual Measurements'!AG61</f>
        <v>0</v>
      </c>
      <c r="AM60" s="1">
        <f>'Individual Measurements'!AH61</f>
        <v>0</v>
      </c>
      <c r="AN60" s="1">
        <f>'Individual Measurements'!AI61</f>
        <v>0</v>
      </c>
      <c r="AO60" s="1">
        <f>'Individual Measurements'!AJ61</f>
        <v>0</v>
      </c>
      <c r="AP60" s="1">
        <f>'Individual Measurements'!AK61</f>
        <v>0</v>
      </c>
      <c r="AQ60" s="1">
        <f>'Individual Measurements'!AL61</f>
        <v>0</v>
      </c>
    </row>
    <row r="61" spans="1:43" ht="15.75" customHeight="1">
      <c r="A61" s="1" t="s">
        <v>318</v>
      </c>
      <c r="B61" s="1" t="s">
        <v>319</v>
      </c>
      <c r="C61" s="1" t="s">
        <v>320</v>
      </c>
      <c r="D61" s="5" t="s">
        <v>122</v>
      </c>
      <c r="E61" s="1" t="s">
        <v>55</v>
      </c>
      <c r="F61" s="6" t="s">
        <v>56</v>
      </c>
      <c r="G61" s="1" t="s">
        <v>321</v>
      </c>
      <c r="H61" s="7" t="str">
        <f t="shared" si="0"/>
        <v>NL x SF</v>
      </c>
      <c r="I61" s="1" t="s">
        <v>50</v>
      </c>
      <c r="J61" s="1" t="s">
        <v>51</v>
      </c>
      <c r="P61" s="1">
        <v>1</v>
      </c>
      <c r="Q61" s="1">
        <v>60</v>
      </c>
      <c r="R61" s="1">
        <f>'Plot Info'!E14</f>
        <v>0</v>
      </c>
      <c r="S61" s="8">
        <v>44354</v>
      </c>
      <c r="T61" s="8">
        <v>44355</v>
      </c>
      <c r="U61" s="1">
        <f>'Plot Info'!H61</f>
        <v>0</v>
      </c>
      <c r="V61" s="1">
        <f>'Plot Info'!I14</f>
        <v>0</v>
      </c>
      <c r="W61" s="2" t="s">
        <v>58</v>
      </c>
      <c r="X61" s="1">
        <f>'Plot Info'!K61</f>
        <v>0</v>
      </c>
      <c r="Y61" s="1">
        <f>'Plot Info'!L61</f>
        <v>0</v>
      </c>
      <c r="Z61" s="1">
        <f>'Plot Info'!M61</f>
        <v>0</v>
      </c>
      <c r="AA61" s="3" t="e">
        <f t="shared" si="1"/>
        <v>#DIV/0!</v>
      </c>
      <c r="AB61" s="3">
        <f>VLOOKUP(A61,'Sub Sample'!A:U,21,FALSE)</f>
        <v>0</v>
      </c>
      <c r="AC61" s="1" t="e">
        <f t="shared" si="2"/>
        <v>#DIV/0!</v>
      </c>
      <c r="AD61" s="10">
        <f>VLOOKUP(A61,'Sub Sample'!A:Z,26,FALSE)</f>
        <v>0</v>
      </c>
      <c r="AE61" s="3" t="e">
        <f>'Individual Measurements'!U62</f>
        <v>#DIV/0!</v>
      </c>
      <c r="AF61" s="3" t="e">
        <f>'Individual Measurements'!V62</f>
        <v>#DIV/0!</v>
      </c>
      <c r="AG61" s="3" t="e">
        <f>'Individual Measurements'!W62</f>
        <v>#DIV/0!</v>
      </c>
      <c r="AH61" s="3" t="e">
        <f>'Individual Measurements'!X62</f>
        <v>#DIV/0!</v>
      </c>
      <c r="AI61" s="3" t="e">
        <f>'Individual Measurements'!Y62</f>
        <v>#DIV/0!</v>
      </c>
      <c r="AJ61" s="1">
        <f>'Individual Measurements'!AE62</f>
        <v>0</v>
      </c>
      <c r="AK61" s="1">
        <f>'Individual Measurements'!AF62</f>
        <v>0</v>
      </c>
      <c r="AL61" s="1">
        <f>'Individual Measurements'!AG62</f>
        <v>0</v>
      </c>
      <c r="AM61" s="1">
        <f>'Individual Measurements'!AH62</f>
        <v>0</v>
      </c>
      <c r="AN61" s="1">
        <f>'Individual Measurements'!AI62</f>
        <v>0</v>
      </c>
      <c r="AO61" s="1">
        <f>'Individual Measurements'!AJ62</f>
        <v>0</v>
      </c>
      <c r="AP61" s="1">
        <f>'Individual Measurements'!AK62</f>
        <v>0</v>
      </c>
      <c r="AQ61" s="1">
        <f>'Individual Measurements'!AL62</f>
        <v>0</v>
      </c>
    </row>
    <row r="62" spans="1:43" ht="15.75" customHeight="1">
      <c r="A62" s="1" t="s">
        <v>322</v>
      </c>
      <c r="B62" s="1" t="s">
        <v>323</v>
      </c>
      <c r="C62" s="1" t="s">
        <v>75</v>
      </c>
      <c r="D62" s="5" t="s">
        <v>76</v>
      </c>
      <c r="E62" s="1" t="s">
        <v>215</v>
      </c>
      <c r="F62" s="6" t="s">
        <v>76</v>
      </c>
      <c r="G62" s="1" t="s">
        <v>324</v>
      </c>
      <c r="H62" s="7" t="str">
        <f t="shared" si="0"/>
        <v>CC x CC</v>
      </c>
      <c r="I62" s="1" t="s">
        <v>79</v>
      </c>
      <c r="J62" s="1" t="s">
        <v>51</v>
      </c>
      <c r="P62" s="1">
        <v>1</v>
      </c>
      <c r="Q62" s="1">
        <v>61</v>
      </c>
      <c r="R62" s="1">
        <f>'Plot Info'!E131</f>
        <v>0</v>
      </c>
      <c r="S62" s="8">
        <v>44354</v>
      </c>
      <c r="T62" s="8">
        <v>44355</v>
      </c>
      <c r="U62" s="1">
        <f>'Plot Info'!H62</f>
        <v>0</v>
      </c>
      <c r="V62" s="1">
        <f>'Plot Info'!I131</f>
        <v>0</v>
      </c>
      <c r="W62" s="2" t="s">
        <v>58</v>
      </c>
      <c r="X62" s="1">
        <f>'Plot Info'!K62</f>
        <v>0</v>
      </c>
      <c r="Y62" s="1">
        <f>'Plot Info'!L62</f>
        <v>0</v>
      </c>
      <c r="Z62" s="1">
        <f>'Plot Info'!M62</f>
        <v>0</v>
      </c>
      <c r="AA62" s="3" t="e">
        <f t="shared" si="1"/>
        <v>#DIV/0!</v>
      </c>
      <c r="AB62" s="3">
        <f>VLOOKUP(A62,'Sub Sample'!A:U,21,FALSE)</f>
        <v>0</v>
      </c>
      <c r="AC62" s="1" t="e">
        <f t="shared" si="2"/>
        <v>#DIV/0!</v>
      </c>
      <c r="AD62" s="10">
        <f>VLOOKUP(A62,'Sub Sample'!A:Z,26,FALSE)</f>
        <v>0</v>
      </c>
      <c r="AE62" s="3" t="e">
        <f>'Individual Measurements'!U63</f>
        <v>#DIV/0!</v>
      </c>
      <c r="AF62" s="3" t="e">
        <f>'Individual Measurements'!V63</f>
        <v>#DIV/0!</v>
      </c>
      <c r="AG62" s="3" t="e">
        <f>'Individual Measurements'!W63</f>
        <v>#DIV/0!</v>
      </c>
      <c r="AH62" s="3" t="e">
        <f>'Individual Measurements'!X63</f>
        <v>#DIV/0!</v>
      </c>
      <c r="AI62" s="3" t="e">
        <f>'Individual Measurements'!Y63</f>
        <v>#DIV/0!</v>
      </c>
      <c r="AJ62" s="1">
        <f>'Individual Measurements'!AE63</f>
        <v>0</v>
      </c>
      <c r="AK62" s="1">
        <f>'Individual Measurements'!AF63</f>
        <v>0</v>
      </c>
      <c r="AL62" s="1">
        <f>'Individual Measurements'!AG63</f>
        <v>0</v>
      </c>
      <c r="AM62" s="1">
        <f>'Individual Measurements'!AH63</f>
        <v>0</v>
      </c>
      <c r="AN62" s="1">
        <f>'Individual Measurements'!AI63</f>
        <v>0</v>
      </c>
      <c r="AO62" s="1">
        <f>'Individual Measurements'!AJ63</f>
        <v>0</v>
      </c>
      <c r="AP62" s="1">
        <f>'Individual Measurements'!AK63</f>
        <v>0</v>
      </c>
      <c r="AQ62" s="1">
        <f>'Individual Measurements'!AL63</f>
        <v>0</v>
      </c>
    </row>
    <row r="63" spans="1:43" ht="15.75" customHeight="1">
      <c r="A63" s="1" t="s">
        <v>325</v>
      </c>
      <c r="B63" s="1" t="s">
        <v>326</v>
      </c>
      <c r="C63" s="1" t="s">
        <v>91</v>
      </c>
      <c r="D63" s="5" t="s">
        <v>48</v>
      </c>
      <c r="E63" s="1" t="s">
        <v>92</v>
      </c>
      <c r="F63" s="6" t="s">
        <v>48</v>
      </c>
      <c r="G63" s="1" t="s">
        <v>93</v>
      </c>
      <c r="H63" s="7" t="str">
        <f t="shared" si="0"/>
        <v>OI x OI</v>
      </c>
      <c r="I63" s="1" t="s">
        <v>327</v>
      </c>
      <c r="J63" s="1" t="s">
        <v>51</v>
      </c>
      <c r="P63" s="1">
        <v>1</v>
      </c>
      <c r="Q63" s="1">
        <v>62</v>
      </c>
      <c r="R63" s="1">
        <f>'Plot Info'!E132</f>
        <v>0</v>
      </c>
      <c r="S63" s="8">
        <v>44354</v>
      </c>
      <c r="T63" s="8">
        <v>44355</v>
      </c>
      <c r="U63" s="1">
        <f>'Plot Info'!H63</f>
        <v>0</v>
      </c>
      <c r="V63" s="1">
        <f>'Plot Info'!I132</f>
        <v>0</v>
      </c>
      <c r="W63" s="2" t="s">
        <v>58</v>
      </c>
      <c r="X63" s="1">
        <f>'Plot Info'!K63</f>
        <v>0</v>
      </c>
      <c r="Y63" s="1">
        <f>'Plot Info'!L63</f>
        <v>0</v>
      </c>
      <c r="Z63" s="1">
        <f>'Plot Info'!M63</f>
        <v>0</v>
      </c>
      <c r="AA63" s="3" t="e">
        <f t="shared" si="1"/>
        <v>#DIV/0!</v>
      </c>
      <c r="AB63" s="3">
        <f>VLOOKUP(A63,'Sub Sample'!A:U,21,FALSE)</f>
        <v>0</v>
      </c>
      <c r="AC63" s="1" t="e">
        <f t="shared" si="2"/>
        <v>#DIV/0!</v>
      </c>
      <c r="AD63" s="10">
        <f>VLOOKUP(A63,'Sub Sample'!A:Z,26,FALSE)</f>
        <v>0</v>
      </c>
      <c r="AE63" s="3" t="e">
        <f>'Individual Measurements'!U64</f>
        <v>#DIV/0!</v>
      </c>
      <c r="AF63" s="3" t="e">
        <f>'Individual Measurements'!V64</f>
        <v>#DIV/0!</v>
      </c>
      <c r="AG63" s="3" t="e">
        <f>'Individual Measurements'!W64</f>
        <v>#DIV/0!</v>
      </c>
      <c r="AH63" s="3" t="e">
        <f>'Individual Measurements'!X64</f>
        <v>#DIV/0!</v>
      </c>
      <c r="AI63" s="3" t="e">
        <f>'Individual Measurements'!Y64</f>
        <v>#DIV/0!</v>
      </c>
      <c r="AJ63" s="1">
        <f>'Individual Measurements'!AE64</f>
        <v>0</v>
      </c>
      <c r="AK63" s="1">
        <f>'Individual Measurements'!AF64</f>
        <v>0</v>
      </c>
      <c r="AL63" s="1">
        <f>'Individual Measurements'!AG64</f>
        <v>0</v>
      </c>
      <c r="AM63" s="1">
        <f>'Individual Measurements'!AH64</f>
        <v>0</v>
      </c>
      <c r="AN63" s="1">
        <f>'Individual Measurements'!AI64</f>
        <v>0</v>
      </c>
      <c r="AO63" s="1">
        <f>'Individual Measurements'!AJ64</f>
        <v>0</v>
      </c>
      <c r="AP63" s="1">
        <f>'Individual Measurements'!AK64</f>
        <v>0</v>
      </c>
      <c r="AQ63" s="1">
        <f>'Individual Measurements'!AL64</f>
        <v>0</v>
      </c>
    </row>
    <row r="64" spans="1:43" ht="15.75" customHeight="1">
      <c r="A64" s="1" t="s">
        <v>328</v>
      </c>
      <c r="B64" s="1" t="s">
        <v>329</v>
      </c>
      <c r="C64" s="1" t="s">
        <v>330</v>
      </c>
      <c r="D64" s="5" t="s">
        <v>76</v>
      </c>
      <c r="E64" s="1" t="s">
        <v>331</v>
      </c>
      <c r="F64" s="6" t="s">
        <v>46</v>
      </c>
      <c r="G64" s="1" t="s">
        <v>332</v>
      </c>
      <c r="H64" s="7" t="str">
        <f t="shared" si="0"/>
        <v>CC x JS</v>
      </c>
      <c r="I64" s="1" t="s">
        <v>333</v>
      </c>
      <c r="J64" s="1" t="s">
        <v>51</v>
      </c>
      <c r="K64" s="1"/>
      <c r="L64" s="1"/>
      <c r="P64" s="1">
        <v>1</v>
      </c>
      <c r="Q64" s="1">
        <v>63</v>
      </c>
      <c r="R64" s="1">
        <f>'Plot Info'!E133</f>
        <v>0</v>
      </c>
      <c r="S64" s="8">
        <v>44354</v>
      </c>
      <c r="T64" s="8">
        <v>44355</v>
      </c>
      <c r="U64" s="1">
        <f>'Plot Info'!H64</f>
        <v>0</v>
      </c>
      <c r="V64" s="1">
        <f>'Plot Info'!I133</f>
        <v>0</v>
      </c>
      <c r="W64" s="2" t="s">
        <v>58</v>
      </c>
      <c r="X64" s="1">
        <f>'Plot Info'!K64</f>
        <v>0</v>
      </c>
      <c r="Y64" s="1">
        <f>'Plot Info'!L64</f>
        <v>0</v>
      </c>
      <c r="Z64" s="1">
        <f>'Plot Info'!M64</f>
        <v>0</v>
      </c>
      <c r="AA64" s="3" t="e">
        <f t="shared" si="1"/>
        <v>#DIV/0!</v>
      </c>
      <c r="AB64" s="3">
        <f>VLOOKUP(A64,'Sub Sample'!A:U,21,FALSE)</f>
        <v>0</v>
      </c>
      <c r="AC64" s="1" t="e">
        <f t="shared" si="2"/>
        <v>#DIV/0!</v>
      </c>
      <c r="AD64" s="10">
        <f>VLOOKUP(A64,'Sub Sample'!A:Z,26,FALSE)</f>
        <v>0</v>
      </c>
      <c r="AE64" s="3" t="e">
        <f>'Individual Measurements'!U65</f>
        <v>#DIV/0!</v>
      </c>
      <c r="AF64" s="3" t="e">
        <f>'Individual Measurements'!V65</f>
        <v>#DIV/0!</v>
      </c>
      <c r="AG64" s="3" t="e">
        <f>'Individual Measurements'!W65</f>
        <v>#DIV/0!</v>
      </c>
      <c r="AH64" s="3" t="e">
        <f>'Individual Measurements'!X65</f>
        <v>#DIV/0!</v>
      </c>
      <c r="AI64" s="3" t="e">
        <f>'Individual Measurements'!Y65</f>
        <v>#DIV/0!</v>
      </c>
      <c r="AJ64" s="1">
        <f>'Individual Measurements'!AE65</f>
        <v>0</v>
      </c>
      <c r="AK64" s="1">
        <f>'Individual Measurements'!AF65</f>
        <v>0</v>
      </c>
      <c r="AL64" s="1">
        <f>'Individual Measurements'!AG65</f>
        <v>0</v>
      </c>
      <c r="AM64" s="1">
        <f>'Individual Measurements'!AH65</f>
        <v>0</v>
      </c>
      <c r="AN64" s="1">
        <f>'Individual Measurements'!AI65</f>
        <v>0</v>
      </c>
      <c r="AO64" s="1">
        <f>'Individual Measurements'!AJ65</f>
        <v>0</v>
      </c>
      <c r="AP64" s="1">
        <f>'Individual Measurements'!AK65</f>
        <v>0</v>
      </c>
      <c r="AQ64" s="1">
        <f>'Individual Measurements'!AL65</f>
        <v>0</v>
      </c>
    </row>
    <row r="65" spans="1:43" ht="15.75" customHeight="1">
      <c r="A65" s="1" t="s">
        <v>334</v>
      </c>
      <c r="B65" s="1" t="s">
        <v>335</v>
      </c>
      <c r="C65" s="1" t="s">
        <v>336</v>
      </c>
      <c r="D65" s="5" t="s">
        <v>122</v>
      </c>
      <c r="E65" s="1" t="s">
        <v>92</v>
      </c>
      <c r="F65" s="6" t="s">
        <v>48</v>
      </c>
      <c r="G65" s="1" t="s">
        <v>337</v>
      </c>
      <c r="H65" s="7" t="str">
        <f t="shared" si="0"/>
        <v>NL x OI</v>
      </c>
      <c r="I65" s="1" t="s">
        <v>50</v>
      </c>
      <c r="J65" s="1" t="s">
        <v>51</v>
      </c>
      <c r="P65" s="1">
        <v>1</v>
      </c>
      <c r="Q65" s="1">
        <v>64</v>
      </c>
      <c r="R65" s="1">
        <f>'Plot Info'!E134</f>
        <v>0</v>
      </c>
      <c r="S65" s="8">
        <v>44354</v>
      </c>
      <c r="T65" s="8">
        <v>44355</v>
      </c>
      <c r="U65" s="1">
        <f>'Plot Info'!H65</f>
        <v>0</v>
      </c>
      <c r="V65" s="1">
        <f>'Plot Info'!I134</f>
        <v>0</v>
      </c>
      <c r="W65" s="2" t="s">
        <v>58</v>
      </c>
      <c r="X65" s="1">
        <f>'Plot Info'!K65</f>
        <v>0</v>
      </c>
      <c r="Y65" s="1">
        <f>'Plot Info'!L65</f>
        <v>0</v>
      </c>
      <c r="Z65" s="1">
        <f>'Plot Info'!M65</f>
        <v>0</v>
      </c>
      <c r="AA65" s="3" t="e">
        <f t="shared" si="1"/>
        <v>#DIV/0!</v>
      </c>
      <c r="AB65" s="3">
        <f>VLOOKUP(A65,'Sub Sample'!A:U,21,FALSE)</f>
        <v>0</v>
      </c>
      <c r="AC65" s="1" t="e">
        <f t="shared" si="2"/>
        <v>#DIV/0!</v>
      </c>
      <c r="AD65" s="10">
        <f>VLOOKUP(A65,'Sub Sample'!A:Z,26,FALSE)</f>
        <v>0</v>
      </c>
      <c r="AE65" s="3" t="e">
        <f>'Individual Measurements'!U66</f>
        <v>#DIV/0!</v>
      </c>
      <c r="AF65" s="3" t="e">
        <f>'Individual Measurements'!V66</f>
        <v>#DIV/0!</v>
      </c>
      <c r="AG65" s="3" t="e">
        <f>'Individual Measurements'!W66</f>
        <v>#DIV/0!</v>
      </c>
      <c r="AH65" s="3" t="e">
        <f>'Individual Measurements'!X66</f>
        <v>#DIV/0!</v>
      </c>
      <c r="AI65" s="3" t="e">
        <f>'Individual Measurements'!Y66</f>
        <v>#DIV/0!</v>
      </c>
      <c r="AJ65" s="1">
        <f>'Individual Measurements'!AE66</f>
        <v>0</v>
      </c>
      <c r="AK65" s="1">
        <f>'Individual Measurements'!AF66</f>
        <v>0</v>
      </c>
      <c r="AL65" s="1">
        <f>'Individual Measurements'!AG66</f>
        <v>0</v>
      </c>
      <c r="AM65" s="1">
        <f>'Individual Measurements'!AH66</f>
        <v>0</v>
      </c>
      <c r="AN65" s="1">
        <f>'Individual Measurements'!AI66</f>
        <v>0</v>
      </c>
      <c r="AO65" s="1">
        <f>'Individual Measurements'!AJ66</f>
        <v>0</v>
      </c>
      <c r="AP65" s="1">
        <f>'Individual Measurements'!AK66</f>
        <v>0</v>
      </c>
      <c r="AQ65" s="1">
        <f>'Individual Measurements'!AL66</f>
        <v>0</v>
      </c>
    </row>
    <row r="66" spans="1:43" ht="15.75" customHeight="1">
      <c r="A66" s="1" t="s">
        <v>338</v>
      </c>
      <c r="B66" s="1" t="s">
        <v>339</v>
      </c>
      <c r="C66" s="1" t="s">
        <v>340</v>
      </c>
      <c r="D66" s="5" t="s">
        <v>46</v>
      </c>
      <c r="E66" s="1" t="s">
        <v>341</v>
      </c>
      <c r="F66" s="6" t="s">
        <v>145</v>
      </c>
      <c r="G66" s="1" t="s">
        <v>342</v>
      </c>
      <c r="H66" s="7" t="str">
        <f t="shared" si="0"/>
        <v>JS x NC</v>
      </c>
      <c r="I66" s="1" t="s">
        <v>50</v>
      </c>
      <c r="J66" s="1" t="s">
        <v>51</v>
      </c>
      <c r="P66" s="1">
        <v>1</v>
      </c>
      <c r="Q66" s="1">
        <v>65</v>
      </c>
      <c r="R66" s="1">
        <f>'Plot Info'!E135</f>
        <v>0</v>
      </c>
      <c r="S66" s="8">
        <v>44354</v>
      </c>
      <c r="T66" s="8">
        <v>44355</v>
      </c>
      <c r="U66" s="9">
        <f>'Plot Info'!H66</f>
        <v>0.47291666666666665</v>
      </c>
      <c r="V66" s="1">
        <f>'Plot Info'!I135</f>
        <v>0</v>
      </c>
      <c r="W66" s="2" t="s">
        <v>52</v>
      </c>
      <c r="X66" s="1">
        <f>'Plot Info'!K66</f>
        <v>2</v>
      </c>
      <c r="Y66" s="1">
        <f>'Plot Info'!L66</f>
        <v>4.42</v>
      </c>
      <c r="Z66" s="1">
        <f>'Plot Info'!M66</f>
        <v>0.88500000000000001</v>
      </c>
      <c r="AA66" s="3">
        <f t="shared" si="1"/>
        <v>4.9943502824858754</v>
      </c>
      <c r="AB66" s="3">
        <f>VLOOKUP(A66,'Sub Sample'!A:U,21,FALSE)</f>
        <v>11.237135055660573</v>
      </c>
      <c r="AC66" s="1">
        <f t="shared" si="2"/>
        <v>0.56122188639570314</v>
      </c>
      <c r="AD66" s="10">
        <f>VLOOKUP(A66,'Sub Sample'!A:Z,26,FALSE)</f>
        <v>93.75</v>
      </c>
      <c r="AE66" s="3">
        <f>'Individual Measurements'!U67</f>
        <v>66.36</v>
      </c>
      <c r="AF66" s="3">
        <f>'Individual Measurements'!V67</f>
        <v>11.620000000000001</v>
      </c>
      <c r="AG66" s="3">
        <f>'Individual Measurements'!W67</f>
        <v>0.88400000000000001</v>
      </c>
      <c r="AH66" s="3">
        <f>'Individual Measurements'!X67</f>
        <v>13.36</v>
      </c>
      <c r="AI66" s="3">
        <f>'Individual Measurements'!Y67</f>
        <v>4.9040000000000008</v>
      </c>
      <c r="AJ66" s="1">
        <f>'Individual Measurements'!AE67</f>
        <v>0</v>
      </c>
      <c r="AK66" s="1">
        <f>'Individual Measurements'!AF67</f>
        <v>0</v>
      </c>
      <c r="AL66" s="1">
        <f>'Individual Measurements'!AG67</f>
        <v>0</v>
      </c>
      <c r="AM66" s="1">
        <f>'Individual Measurements'!AH67</f>
        <v>5</v>
      </c>
      <c r="AN66" s="1">
        <f>'Individual Measurements'!AI67</f>
        <v>3</v>
      </c>
      <c r="AO66" s="1">
        <f>'Individual Measurements'!AJ67</f>
        <v>2</v>
      </c>
      <c r="AP66" s="1">
        <f>'Individual Measurements'!AK67</f>
        <v>1</v>
      </c>
      <c r="AQ66" s="1">
        <f>'Individual Measurements'!AL67</f>
        <v>4</v>
      </c>
    </row>
    <row r="67" spans="1:43" ht="15.75" customHeight="1">
      <c r="A67" s="1" t="s">
        <v>343</v>
      </c>
      <c r="B67" s="1" t="s">
        <v>344</v>
      </c>
      <c r="C67" s="1" t="s">
        <v>345</v>
      </c>
      <c r="D67" s="5" t="s">
        <v>76</v>
      </c>
      <c r="E67" s="1" t="s">
        <v>346</v>
      </c>
      <c r="F67" s="6" t="s">
        <v>124</v>
      </c>
      <c r="G67" s="1" t="s">
        <v>347</v>
      </c>
      <c r="H67" s="7" t="str">
        <f t="shared" si="0"/>
        <v>CC x OD</v>
      </c>
      <c r="I67" s="1" t="s">
        <v>348</v>
      </c>
      <c r="J67" s="1" t="s">
        <v>51</v>
      </c>
      <c r="P67" s="1">
        <v>1</v>
      </c>
      <c r="Q67" s="1">
        <v>66</v>
      </c>
      <c r="R67" s="1">
        <f>'Plot Info'!E136</f>
        <v>0</v>
      </c>
      <c r="S67" s="8">
        <v>44354</v>
      </c>
      <c r="T67" s="8">
        <v>44355</v>
      </c>
      <c r="U67" s="9">
        <f>'Plot Info'!H67</f>
        <v>0.47499999999999998</v>
      </c>
      <c r="V67" s="1">
        <f>'Plot Info'!I136</f>
        <v>0</v>
      </c>
      <c r="W67" s="2" t="s">
        <v>52</v>
      </c>
      <c r="X67" s="1">
        <f>'Plot Info'!K67</f>
        <v>3</v>
      </c>
      <c r="Y67" s="1">
        <f>'Plot Info'!L67</f>
        <v>7.99</v>
      </c>
      <c r="Z67" s="1">
        <f>'Plot Info'!M67</f>
        <v>0.69</v>
      </c>
      <c r="AA67" s="3">
        <f t="shared" si="1"/>
        <v>11.579710144927537</v>
      </c>
      <c r="AB67" s="3">
        <f>VLOOKUP(A67,'Sub Sample'!A:U,21,FALSE)</f>
        <v>11.161057666867729</v>
      </c>
      <c r="AC67" s="1">
        <f t="shared" si="2"/>
        <v>1.2924181269314949</v>
      </c>
      <c r="AD67" s="10">
        <f>VLOOKUP(A67,'Sub Sample'!A:Z,26,FALSE)</f>
        <v>293.75</v>
      </c>
      <c r="AE67" s="3">
        <f>'Individual Measurements'!U68</f>
        <v>176.2</v>
      </c>
      <c r="AF67" s="3">
        <f>'Individual Measurements'!V68</f>
        <v>13.98</v>
      </c>
      <c r="AG67" s="3">
        <f>'Individual Measurements'!W68</f>
        <v>1.212</v>
      </c>
      <c r="AH67" s="3">
        <f>'Individual Measurements'!X68</f>
        <v>15.8</v>
      </c>
      <c r="AI67" s="3">
        <f>'Individual Measurements'!Y68</f>
        <v>5.3780000000000001</v>
      </c>
      <c r="AJ67" s="1">
        <f>'Individual Measurements'!AE68</f>
        <v>0</v>
      </c>
      <c r="AK67" s="1">
        <f>'Individual Measurements'!AF68</f>
        <v>0</v>
      </c>
      <c r="AL67" s="1">
        <f>'Individual Measurements'!AG68</f>
        <v>0</v>
      </c>
      <c r="AM67" s="1">
        <f>'Individual Measurements'!AH68</f>
        <v>5</v>
      </c>
      <c r="AN67" s="1">
        <f>'Individual Measurements'!AI68</f>
        <v>5</v>
      </c>
      <c r="AO67" s="1">
        <f>'Individual Measurements'!AJ68</f>
        <v>0</v>
      </c>
      <c r="AP67" s="1">
        <f>'Individual Measurements'!AK68</f>
        <v>0</v>
      </c>
      <c r="AQ67" s="1">
        <f>'Individual Measurements'!AL68</f>
        <v>5</v>
      </c>
    </row>
    <row r="68" spans="1:43" ht="15.75" customHeight="1">
      <c r="A68" s="1" t="s">
        <v>349</v>
      </c>
      <c r="B68" s="1" t="s">
        <v>350</v>
      </c>
      <c r="C68" s="1" t="s">
        <v>296</v>
      </c>
      <c r="D68" s="5" t="s">
        <v>46</v>
      </c>
      <c r="E68" s="1" t="s">
        <v>351</v>
      </c>
      <c r="F68" s="6" t="s">
        <v>48</v>
      </c>
      <c r="G68" s="1" t="s">
        <v>352</v>
      </c>
      <c r="H68" s="7" t="str">
        <f t="shared" si="0"/>
        <v>JS x OI</v>
      </c>
      <c r="I68" s="1" t="s">
        <v>79</v>
      </c>
      <c r="J68" s="1" t="s">
        <v>51</v>
      </c>
      <c r="P68" s="1">
        <v>1</v>
      </c>
      <c r="Q68" s="1">
        <v>67</v>
      </c>
      <c r="R68" s="1">
        <f>'Plot Info'!E137</f>
        <v>0</v>
      </c>
      <c r="S68" s="8">
        <v>44354</v>
      </c>
      <c r="T68" s="8">
        <v>44355</v>
      </c>
      <c r="U68" s="1">
        <f>'Plot Info'!H68</f>
        <v>0</v>
      </c>
      <c r="V68" s="1">
        <f>'Plot Info'!I137</f>
        <v>0</v>
      </c>
      <c r="W68" s="2" t="s">
        <v>58</v>
      </c>
      <c r="X68" s="1">
        <f>'Plot Info'!K68</f>
        <v>0</v>
      </c>
      <c r="Y68" s="1">
        <f>'Plot Info'!L68</f>
        <v>0</v>
      </c>
      <c r="Z68" s="1">
        <f>'Plot Info'!M68</f>
        <v>0</v>
      </c>
      <c r="AA68" s="3" t="e">
        <f t="shared" si="1"/>
        <v>#DIV/0!</v>
      </c>
      <c r="AB68" s="3">
        <f>VLOOKUP(A68,'Sub Sample'!A:U,21,FALSE)</f>
        <v>0</v>
      </c>
      <c r="AC68" s="1" t="e">
        <f t="shared" si="2"/>
        <v>#DIV/0!</v>
      </c>
      <c r="AD68" s="10">
        <f>VLOOKUP(A68,'Sub Sample'!A:Z,26,FALSE)</f>
        <v>0</v>
      </c>
      <c r="AE68" s="3" t="e">
        <f>'Individual Measurements'!U69</f>
        <v>#DIV/0!</v>
      </c>
      <c r="AF68" s="3" t="e">
        <f>'Individual Measurements'!V69</f>
        <v>#DIV/0!</v>
      </c>
      <c r="AG68" s="3" t="e">
        <f>'Individual Measurements'!W69</f>
        <v>#DIV/0!</v>
      </c>
      <c r="AH68" s="3" t="e">
        <f>'Individual Measurements'!X69</f>
        <v>#DIV/0!</v>
      </c>
      <c r="AI68" s="3" t="e">
        <f>'Individual Measurements'!Y69</f>
        <v>#DIV/0!</v>
      </c>
      <c r="AJ68" s="1">
        <f>'Individual Measurements'!AE69</f>
        <v>0</v>
      </c>
      <c r="AK68" s="1">
        <f>'Individual Measurements'!AF69</f>
        <v>0</v>
      </c>
      <c r="AL68" s="1">
        <f>'Individual Measurements'!AG69</f>
        <v>0</v>
      </c>
      <c r="AM68" s="1">
        <f>'Individual Measurements'!AH69</f>
        <v>0</v>
      </c>
      <c r="AN68" s="1">
        <f>'Individual Measurements'!AI69</f>
        <v>0</v>
      </c>
      <c r="AO68" s="1">
        <f>'Individual Measurements'!AJ69</f>
        <v>0</v>
      </c>
      <c r="AP68" s="1">
        <f>'Individual Measurements'!AK69</f>
        <v>0</v>
      </c>
      <c r="AQ68" s="1">
        <f>'Individual Measurements'!AL69</f>
        <v>0</v>
      </c>
    </row>
    <row r="69" spans="1:43" ht="15.75" customHeight="1">
      <c r="A69" s="1" t="s">
        <v>353</v>
      </c>
      <c r="B69" s="1" t="s">
        <v>354</v>
      </c>
      <c r="C69" s="1" t="s">
        <v>202</v>
      </c>
      <c r="D69" s="5" t="s">
        <v>124</v>
      </c>
      <c r="E69" s="1" t="s">
        <v>232</v>
      </c>
      <c r="F69" s="6" t="s">
        <v>122</v>
      </c>
      <c r="G69" s="1" t="s">
        <v>355</v>
      </c>
      <c r="H69" s="7" t="str">
        <f t="shared" si="0"/>
        <v>OD x NL</v>
      </c>
      <c r="I69" s="1" t="s">
        <v>126</v>
      </c>
      <c r="J69" s="1" t="s">
        <v>51</v>
      </c>
      <c r="P69" s="1">
        <v>1</v>
      </c>
      <c r="Q69" s="1">
        <v>68</v>
      </c>
      <c r="R69" s="1">
        <f>'Plot Info'!E138</f>
        <v>0</v>
      </c>
      <c r="S69" s="8">
        <v>44354</v>
      </c>
      <c r="T69" s="8">
        <v>44355</v>
      </c>
      <c r="U69" s="1">
        <f>'Plot Info'!H69</f>
        <v>0</v>
      </c>
      <c r="V69" s="1">
        <f>'Plot Info'!I138</f>
        <v>0</v>
      </c>
      <c r="W69" s="2" t="s">
        <v>58</v>
      </c>
      <c r="X69" s="1">
        <f>'Plot Info'!K69</f>
        <v>0</v>
      </c>
      <c r="Y69" s="1">
        <f>'Plot Info'!L69</f>
        <v>0</v>
      </c>
      <c r="Z69" s="1">
        <f>'Plot Info'!M69</f>
        <v>0</v>
      </c>
      <c r="AA69" s="3" t="e">
        <f t="shared" si="1"/>
        <v>#DIV/0!</v>
      </c>
      <c r="AB69" s="3">
        <f>VLOOKUP(A69,'Sub Sample'!A:U,21,FALSE)</f>
        <v>0</v>
      </c>
      <c r="AC69" s="1" t="e">
        <f t="shared" si="2"/>
        <v>#DIV/0!</v>
      </c>
      <c r="AD69" s="10">
        <f>VLOOKUP(A69,'Sub Sample'!A:Z,26,FALSE)</f>
        <v>0</v>
      </c>
      <c r="AE69" s="3" t="e">
        <f>'Individual Measurements'!U70</f>
        <v>#DIV/0!</v>
      </c>
      <c r="AF69" s="3" t="e">
        <f>'Individual Measurements'!V70</f>
        <v>#DIV/0!</v>
      </c>
      <c r="AG69" s="3" t="e">
        <f>'Individual Measurements'!W70</f>
        <v>#DIV/0!</v>
      </c>
      <c r="AH69" s="3" t="e">
        <f>'Individual Measurements'!X70</f>
        <v>#DIV/0!</v>
      </c>
      <c r="AI69" s="3" t="e">
        <f>'Individual Measurements'!Y70</f>
        <v>#DIV/0!</v>
      </c>
      <c r="AJ69" s="1">
        <f>'Individual Measurements'!AE70</f>
        <v>0</v>
      </c>
      <c r="AK69" s="1">
        <f>'Individual Measurements'!AF70</f>
        <v>0</v>
      </c>
      <c r="AL69" s="1">
        <f>'Individual Measurements'!AG70</f>
        <v>0</v>
      </c>
      <c r="AM69" s="1">
        <f>'Individual Measurements'!AH70</f>
        <v>0</v>
      </c>
      <c r="AN69" s="1">
        <f>'Individual Measurements'!AI70</f>
        <v>0</v>
      </c>
      <c r="AO69" s="1">
        <f>'Individual Measurements'!AJ70</f>
        <v>0</v>
      </c>
      <c r="AP69" s="1">
        <f>'Individual Measurements'!AK70</f>
        <v>0</v>
      </c>
      <c r="AQ69" s="1">
        <f>'Individual Measurements'!AL70</f>
        <v>0</v>
      </c>
    </row>
    <row r="70" spans="1:43" ht="15.75" customHeight="1">
      <c r="A70" s="1" t="s">
        <v>356</v>
      </c>
      <c r="B70" s="1" t="s">
        <v>357</v>
      </c>
      <c r="C70" s="1" t="s">
        <v>358</v>
      </c>
      <c r="D70" s="5" t="s">
        <v>56</v>
      </c>
      <c r="E70" s="1" t="s">
        <v>359</v>
      </c>
      <c r="F70" s="6" t="s">
        <v>62</v>
      </c>
      <c r="G70" s="1" t="s">
        <v>360</v>
      </c>
      <c r="H70" s="7" t="str">
        <f t="shared" si="0"/>
        <v>SF x CB</v>
      </c>
      <c r="I70" s="1" t="s">
        <v>66</v>
      </c>
      <c r="J70" s="1" t="s">
        <v>51</v>
      </c>
      <c r="P70" s="1">
        <v>1</v>
      </c>
      <c r="Q70" s="1">
        <v>69</v>
      </c>
      <c r="R70" s="1">
        <f>'Plot Info'!E140</f>
        <v>0</v>
      </c>
      <c r="S70" s="8">
        <v>44354</v>
      </c>
      <c r="T70" s="8">
        <v>44355</v>
      </c>
      <c r="U70" s="1">
        <f>'Plot Info'!H70</f>
        <v>0</v>
      </c>
      <c r="V70" s="1">
        <f>'Plot Info'!I140</f>
        <v>0</v>
      </c>
      <c r="W70" s="2" t="s">
        <v>58</v>
      </c>
      <c r="X70" s="1">
        <f>'Plot Info'!K70</f>
        <v>0</v>
      </c>
      <c r="Y70" s="1">
        <f>'Plot Info'!L70</f>
        <v>0</v>
      </c>
      <c r="Z70" s="1">
        <f>'Plot Info'!M70</f>
        <v>0</v>
      </c>
      <c r="AA70" s="3" t="e">
        <f t="shared" si="1"/>
        <v>#DIV/0!</v>
      </c>
      <c r="AB70" s="3">
        <f>VLOOKUP(A70,'Sub Sample'!A:U,21,FALSE)</f>
        <v>0</v>
      </c>
      <c r="AC70" s="1" t="e">
        <f t="shared" si="2"/>
        <v>#DIV/0!</v>
      </c>
      <c r="AD70" s="10">
        <f>VLOOKUP(A70,'Sub Sample'!A:Z,26,FALSE)</f>
        <v>0</v>
      </c>
      <c r="AE70" s="3" t="e">
        <f>'Individual Measurements'!U71</f>
        <v>#DIV/0!</v>
      </c>
      <c r="AF70" s="3" t="e">
        <f>'Individual Measurements'!V71</f>
        <v>#DIV/0!</v>
      </c>
      <c r="AG70" s="3" t="e">
        <f>'Individual Measurements'!W71</f>
        <v>#DIV/0!</v>
      </c>
      <c r="AH70" s="3" t="e">
        <f>'Individual Measurements'!X71</f>
        <v>#DIV/0!</v>
      </c>
      <c r="AI70" s="3" t="e">
        <f>'Individual Measurements'!Y71</f>
        <v>#DIV/0!</v>
      </c>
      <c r="AJ70" s="1">
        <f>'Individual Measurements'!AE71</f>
        <v>0</v>
      </c>
      <c r="AK70" s="1">
        <f>'Individual Measurements'!AF71</f>
        <v>0</v>
      </c>
      <c r="AL70" s="1">
        <f>'Individual Measurements'!AG71</f>
        <v>0</v>
      </c>
      <c r="AM70" s="1">
        <f>'Individual Measurements'!AH71</f>
        <v>0</v>
      </c>
      <c r="AN70" s="1">
        <f>'Individual Measurements'!AI71</f>
        <v>0</v>
      </c>
      <c r="AO70" s="1">
        <f>'Individual Measurements'!AJ71</f>
        <v>0</v>
      </c>
      <c r="AP70" s="1">
        <f>'Individual Measurements'!AK71</f>
        <v>0</v>
      </c>
      <c r="AQ70" s="1">
        <f>'Individual Measurements'!AL71</f>
        <v>0</v>
      </c>
    </row>
    <row r="71" spans="1:43" ht="15.75" customHeight="1">
      <c r="A71" s="1" t="s">
        <v>311</v>
      </c>
      <c r="B71" s="1" t="s">
        <v>311</v>
      </c>
      <c r="C71" s="1" t="s">
        <v>218</v>
      </c>
      <c r="D71" s="5" t="s">
        <v>155</v>
      </c>
      <c r="E71" s="1" t="s">
        <v>154</v>
      </c>
      <c r="F71" s="6" t="s">
        <v>155</v>
      </c>
      <c r="G71" s="1" t="s">
        <v>312</v>
      </c>
      <c r="H71" s="7" t="str">
        <f t="shared" si="0"/>
        <v>ME1 x ME1</v>
      </c>
      <c r="I71" s="1" t="s">
        <v>217</v>
      </c>
      <c r="J71" s="1" t="s">
        <v>51</v>
      </c>
      <c r="P71" s="1">
        <v>1</v>
      </c>
      <c r="Q71" s="1">
        <v>70</v>
      </c>
      <c r="R71" s="1">
        <f>'Plot Info'!E58</f>
        <v>0</v>
      </c>
      <c r="S71" s="8">
        <v>44354</v>
      </c>
      <c r="T71" s="8">
        <v>44355</v>
      </c>
      <c r="U71" s="1">
        <f>'Plot Info'!H71</f>
        <v>0</v>
      </c>
      <c r="V71" s="1">
        <f>'Plot Info'!I58</f>
        <v>0</v>
      </c>
      <c r="W71" s="2" t="s">
        <v>58</v>
      </c>
      <c r="X71" s="1">
        <f>'Plot Info'!K71</f>
        <v>0</v>
      </c>
      <c r="Y71" s="1">
        <f>'Plot Info'!L71</f>
        <v>0</v>
      </c>
      <c r="Z71" s="1">
        <f>'Plot Info'!M71</f>
        <v>0</v>
      </c>
      <c r="AA71" s="3" t="e">
        <f t="shared" si="1"/>
        <v>#DIV/0!</v>
      </c>
      <c r="AB71" s="3">
        <f>VLOOKUP(A71,'Sub Sample'!A:U,21,FALSE)</f>
        <v>0</v>
      </c>
      <c r="AC71" s="1" t="e">
        <f t="shared" si="2"/>
        <v>#DIV/0!</v>
      </c>
      <c r="AD71" s="10">
        <f>VLOOKUP(A71,'Sub Sample'!A:Z,26,FALSE)</f>
        <v>0</v>
      </c>
      <c r="AE71" s="3" t="e">
        <f>'Individual Measurements'!U72</f>
        <v>#DIV/0!</v>
      </c>
      <c r="AF71" s="3" t="e">
        <f>'Individual Measurements'!V72</f>
        <v>#DIV/0!</v>
      </c>
      <c r="AG71" s="3" t="e">
        <f>'Individual Measurements'!W72</f>
        <v>#DIV/0!</v>
      </c>
      <c r="AH71" s="3" t="e">
        <f>'Individual Measurements'!X72</f>
        <v>#DIV/0!</v>
      </c>
      <c r="AI71" s="3" t="e">
        <f>'Individual Measurements'!Y72</f>
        <v>#DIV/0!</v>
      </c>
      <c r="AJ71" s="1">
        <f>'Individual Measurements'!AE72</f>
        <v>0</v>
      </c>
      <c r="AK71" s="1">
        <f>'Individual Measurements'!AF72</f>
        <v>0</v>
      </c>
      <c r="AL71" s="1">
        <f>'Individual Measurements'!AG72</f>
        <v>0</v>
      </c>
      <c r="AM71" s="1">
        <f>'Individual Measurements'!AH72</f>
        <v>0</v>
      </c>
      <c r="AN71" s="1">
        <f>'Individual Measurements'!AI72</f>
        <v>0</v>
      </c>
      <c r="AO71" s="1">
        <f>'Individual Measurements'!AJ72</f>
        <v>0</v>
      </c>
      <c r="AP71" s="1">
        <f>'Individual Measurements'!AK72</f>
        <v>0</v>
      </c>
      <c r="AQ71" s="1">
        <f>'Individual Measurements'!AL72</f>
        <v>0</v>
      </c>
    </row>
    <row r="72" spans="1:43" ht="15.75" customHeight="1">
      <c r="A72" s="1" t="s">
        <v>361</v>
      </c>
      <c r="B72" s="1" t="s">
        <v>362</v>
      </c>
      <c r="C72" s="1" t="s">
        <v>97</v>
      </c>
      <c r="D72" s="5" t="s">
        <v>46</v>
      </c>
      <c r="E72" s="1" t="s">
        <v>363</v>
      </c>
      <c r="F72" s="6" t="s">
        <v>76</v>
      </c>
      <c r="G72" s="1" t="s">
        <v>364</v>
      </c>
      <c r="H72" s="7" t="str">
        <f t="shared" si="0"/>
        <v>JS x CC</v>
      </c>
      <c r="I72" s="1" t="s">
        <v>79</v>
      </c>
      <c r="J72" s="1" t="s">
        <v>51</v>
      </c>
      <c r="P72" s="1">
        <v>1</v>
      </c>
      <c r="Q72" s="1">
        <v>71</v>
      </c>
      <c r="R72" s="1">
        <f>'Plot Info'!E141</f>
        <v>0</v>
      </c>
      <c r="S72" s="8">
        <v>44354</v>
      </c>
      <c r="T72" s="8">
        <v>44355</v>
      </c>
      <c r="U72" s="9">
        <f>'Plot Info'!H72</f>
        <v>0.47708333333333336</v>
      </c>
      <c r="V72" s="1">
        <f>'Plot Info'!I141</f>
        <v>0</v>
      </c>
      <c r="W72" s="2" t="s">
        <v>52</v>
      </c>
      <c r="X72" s="1">
        <f>'Plot Info'!K72</f>
        <v>1</v>
      </c>
      <c r="Y72" s="1">
        <f>'Plot Info'!L72</f>
        <v>3.39</v>
      </c>
      <c r="Z72" s="1">
        <f>'Plot Info'!M72</f>
        <v>0.83499999999999996</v>
      </c>
      <c r="AA72" s="3">
        <f t="shared" si="1"/>
        <v>4.0598802395209583</v>
      </c>
      <c r="AB72" s="3">
        <f>VLOOKUP(A72,'Sub Sample'!A:U,21,FALSE)</f>
        <v>8.6551792434145369</v>
      </c>
      <c r="AC72" s="1">
        <f t="shared" si="2"/>
        <v>0.35138991179850637</v>
      </c>
      <c r="AD72" s="10">
        <f>VLOOKUP(A72,'Sub Sample'!A:Z,26,FALSE)</f>
        <v>137.5</v>
      </c>
      <c r="AE72" s="3">
        <f>'Individual Measurements'!U73</f>
        <v>103.64000000000001</v>
      </c>
      <c r="AF72" s="3">
        <f>'Individual Measurements'!V73</f>
        <v>17.100000000000001</v>
      </c>
      <c r="AG72" s="3">
        <f>'Individual Measurements'!W73</f>
        <v>1.22</v>
      </c>
      <c r="AH72" s="3">
        <f>'Individual Measurements'!X73</f>
        <v>9.6000000000000014</v>
      </c>
      <c r="AI72" s="3">
        <f>'Individual Measurements'!Y73</f>
        <v>5.5900000000000007</v>
      </c>
      <c r="AJ72" s="1">
        <f>'Individual Measurements'!AE73</f>
        <v>0</v>
      </c>
      <c r="AK72" s="1">
        <f>'Individual Measurements'!AF73</f>
        <v>0</v>
      </c>
      <c r="AL72" s="1">
        <f>'Individual Measurements'!AG73</f>
        <v>0</v>
      </c>
      <c r="AM72" s="1">
        <f>'Individual Measurements'!AH73</f>
        <v>5</v>
      </c>
      <c r="AN72" s="1">
        <f>'Individual Measurements'!AI73</f>
        <v>3</v>
      </c>
      <c r="AO72" s="1">
        <f>'Individual Measurements'!AJ73</f>
        <v>2</v>
      </c>
      <c r="AP72" s="1">
        <f>'Individual Measurements'!AK73</f>
        <v>0</v>
      </c>
      <c r="AQ72" s="1">
        <f>'Individual Measurements'!AL73</f>
        <v>5</v>
      </c>
    </row>
    <row r="73" spans="1:43" ht="15.75" customHeight="1">
      <c r="A73" s="1" t="s">
        <v>365</v>
      </c>
      <c r="B73" s="1" t="s">
        <v>366</v>
      </c>
      <c r="C73" s="1" t="s">
        <v>367</v>
      </c>
      <c r="D73" s="5" t="s">
        <v>62</v>
      </c>
      <c r="E73" s="1" t="s">
        <v>341</v>
      </c>
      <c r="F73" s="6" t="s">
        <v>145</v>
      </c>
      <c r="G73" s="1" t="s">
        <v>368</v>
      </c>
      <c r="H73" s="7" t="str">
        <f t="shared" si="0"/>
        <v>CB x NC</v>
      </c>
      <c r="I73" s="1" t="s">
        <v>50</v>
      </c>
      <c r="J73" s="1" t="s">
        <v>51</v>
      </c>
      <c r="P73" s="1">
        <v>1</v>
      </c>
      <c r="Q73" s="1">
        <v>72</v>
      </c>
      <c r="R73" s="1">
        <f>'Plot Info'!E15</f>
        <v>0</v>
      </c>
      <c r="S73" s="8">
        <v>44354</v>
      </c>
      <c r="T73" s="8">
        <v>44355</v>
      </c>
      <c r="U73" s="9">
        <f>'Plot Info'!H73</f>
        <v>0.47847222222222224</v>
      </c>
      <c r="V73" s="1">
        <f>'Plot Info'!I15</f>
        <v>0</v>
      </c>
      <c r="W73" s="2" t="s">
        <v>52</v>
      </c>
      <c r="X73" s="1">
        <f>'Plot Info'!K73</f>
        <v>3</v>
      </c>
      <c r="Y73" s="1">
        <f>'Plot Info'!L73</f>
        <v>5.17</v>
      </c>
      <c r="Z73" s="1">
        <f>'Plot Info'!M73</f>
        <v>0.80200000000000005</v>
      </c>
      <c r="AA73" s="3">
        <f t="shared" si="1"/>
        <v>6.4463840399002486</v>
      </c>
      <c r="AB73" s="3">
        <f>VLOOKUP(A73,'Sub Sample'!A:U,21,FALSE)</f>
        <v>11.144112014221847</v>
      </c>
      <c r="AC73" s="1">
        <f t="shared" si="2"/>
        <v>0.71839225827340325</v>
      </c>
      <c r="AD73" s="10">
        <f>VLOOKUP(A73,'Sub Sample'!A:Z,26,FALSE)</f>
        <v>125</v>
      </c>
      <c r="AE73" s="3">
        <f>'Individual Measurements'!U74</f>
        <v>215.08</v>
      </c>
      <c r="AF73" s="3">
        <f>'Individual Measurements'!V74</f>
        <v>9.26</v>
      </c>
      <c r="AG73" s="3">
        <f>'Individual Measurements'!W74</f>
        <v>0.998</v>
      </c>
      <c r="AH73" s="3">
        <f>'Individual Measurements'!X74</f>
        <v>8.4400000000000013</v>
      </c>
      <c r="AI73" s="3">
        <f>'Individual Measurements'!Y74</f>
        <v>3.3279999999999994</v>
      </c>
      <c r="AJ73" s="1">
        <f>'Individual Measurements'!AE74</f>
        <v>0</v>
      </c>
      <c r="AK73" s="1">
        <f>'Individual Measurements'!AF74</f>
        <v>0</v>
      </c>
      <c r="AL73" s="1">
        <f>'Individual Measurements'!AG74</f>
        <v>0</v>
      </c>
      <c r="AM73" s="1">
        <f>'Individual Measurements'!AH74</f>
        <v>5</v>
      </c>
      <c r="AN73" s="1">
        <f>'Individual Measurements'!AI74</f>
        <v>5</v>
      </c>
      <c r="AO73" s="1">
        <f>'Individual Measurements'!AJ74</f>
        <v>0</v>
      </c>
      <c r="AP73" s="1">
        <f>'Individual Measurements'!AK74</f>
        <v>2</v>
      </c>
      <c r="AQ73" s="1">
        <f>'Individual Measurements'!AL74</f>
        <v>3</v>
      </c>
    </row>
    <row r="74" spans="1:43" ht="15.75" customHeight="1">
      <c r="A74" s="1" t="s">
        <v>369</v>
      </c>
      <c r="B74" s="1" t="s">
        <v>370</v>
      </c>
      <c r="C74" s="1" t="s">
        <v>264</v>
      </c>
      <c r="D74" s="11" t="s">
        <v>70</v>
      </c>
      <c r="E74" s="1" t="s">
        <v>71</v>
      </c>
      <c r="F74" s="6" t="s">
        <v>48</v>
      </c>
      <c r="G74" s="1" t="s">
        <v>371</v>
      </c>
      <c r="H74" s="7" t="str">
        <f t="shared" si="0"/>
        <v>UCONN x OI</v>
      </c>
      <c r="I74" s="1" t="s">
        <v>50</v>
      </c>
      <c r="J74" s="1" t="s">
        <v>51</v>
      </c>
      <c r="P74" s="1">
        <v>1</v>
      </c>
      <c r="Q74" s="1">
        <v>73</v>
      </c>
      <c r="R74" s="1">
        <f>'Plot Info'!E142</f>
        <v>0</v>
      </c>
      <c r="S74" s="8">
        <v>44354</v>
      </c>
      <c r="T74" s="8">
        <v>44355</v>
      </c>
      <c r="U74" s="9">
        <f>'Plot Info'!H74</f>
        <v>0.48194444444444445</v>
      </c>
      <c r="V74" s="1">
        <f>'Plot Info'!I142</f>
        <v>0</v>
      </c>
      <c r="W74" s="2" t="s">
        <v>52</v>
      </c>
      <c r="X74" s="1">
        <f>'Plot Info'!K74</f>
        <v>3</v>
      </c>
      <c r="Y74" s="1">
        <f>'Plot Info'!L74</f>
        <v>9.7799999999999994</v>
      </c>
      <c r="Z74" s="1">
        <f>'Plot Info'!M74</f>
        <v>0.81100000000000005</v>
      </c>
      <c r="AA74" s="3">
        <f t="shared" si="1"/>
        <v>12.059186189889024</v>
      </c>
      <c r="AB74" s="3">
        <f>VLOOKUP(A74,'Sub Sample'!A:U,21,FALSE)</f>
        <v>10.316346740233818</v>
      </c>
      <c r="AC74" s="1">
        <f t="shared" si="2"/>
        <v>1.2440674613993432</v>
      </c>
      <c r="AD74" s="10">
        <f>VLOOKUP(A74,'Sub Sample'!A:Z,26,FALSE)</f>
        <v>237.5</v>
      </c>
      <c r="AE74" s="3">
        <f>'Individual Measurements'!U75</f>
        <v>133.76000000000002</v>
      </c>
      <c r="AF74" s="3">
        <f>'Individual Measurements'!V75</f>
        <v>13.16</v>
      </c>
      <c r="AG74" s="3">
        <f>'Individual Measurements'!W75</f>
        <v>0.81799999999999995</v>
      </c>
      <c r="AH74" s="3">
        <f>'Individual Measurements'!X75</f>
        <v>18.100000000000001</v>
      </c>
      <c r="AI74" s="3">
        <f>'Individual Measurements'!Y75</f>
        <v>7.0220000000000002</v>
      </c>
      <c r="AJ74" s="1">
        <f>'Individual Measurements'!AE75</f>
        <v>0</v>
      </c>
      <c r="AK74" s="1">
        <f>'Individual Measurements'!AF75</f>
        <v>0</v>
      </c>
      <c r="AL74" s="1">
        <f>'Individual Measurements'!AG75</f>
        <v>0</v>
      </c>
      <c r="AM74" s="1">
        <f>'Individual Measurements'!AH75</f>
        <v>5</v>
      </c>
      <c r="AN74" s="1">
        <f>'Individual Measurements'!AI75</f>
        <v>5</v>
      </c>
      <c r="AO74" s="1">
        <f>'Individual Measurements'!AJ75</f>
        <v>0</v>
      </c>
      <c r="AP74" s="1">
        <f>'Individual Measurements'!AK75</f>
        <v>2</v>
      </c>
      <c r="AQ74" s="1">
        <f>'Individual Measurements'!AL75</f>
        <v>3</v>
      </c>
    </row>
    <row r="75" spans="1:43" ht="15.75" customHeight="1">
      <c r="A75" s="1" t="s">
        <v>372</v>
      </c>
      <c r="B75" s="1" t="s">
        <v>373</v>
      </c>
      <c r="C75" s="1" t="s">
        <v>374</v>
      </c>
      <c r="D75" s="11" t="s">
        <v>70</v>
      </c>
      <c r="E75" s="1" t="s">
        <v>341</v>
      </c>
      <c r="F75" s="6" t="s">
        <v>145</v>
      </c>
      <c r="G75" s="1" t="s">
        <v>375</v>
      </c>
      <c r="H75" s="7" t="str">
        <f t="shared" si="0"/>
        <v>UCONN x NC</v>
      </c>
      <c r="I75" s="1" t="s">
        <v>50</v>
      </c>
      <c r="J75" s="1" t="s">
        <v>51</v>
      </c>
      <c r="P75" s="1">
        <v>1</v>
      </c>
      <c r="Q75" s="1">
        <v>74</v>
      </c>
      <c r="R75" s="1">
        <f>'Plot Info'!E143</f>
        <v>0</v>
      </c>
      <c r="S75" s="8">
        <v>44354</v>
      </c>
      <c r="T75" s="8">
        <v>44355</v>
      </c>
      <c r="U75" s="9">
        <f>'Plot Info'!H75</f>
        <v>0.48888888888888887</v>
      </c>
      <c r="V75" s="1">
        <f>'Plot Info'!I143</f>
        <v>0</v>
      </c>
      <c r="W75" s="2" t="s">
        <v>52</v>
      </c>
      <c r="X75" s="1">
        <f>'Plot Info'!K75</f>
        <v>3</v>
      </c>
      <c r="Y75" s="1">
        <f>'Plot Info'!L75</f>
        <v>4.83</v>
      </c>
      <c r="Z75" s="1">
        <f>'Plot Info'!M75</f>
        <v>0.88</v>
      </c>
      <c r="AA75" s="3">
        <f t="shared" si="1"/>
        <v>5.4886363636363633</v>
      </c>
      <c r="AB75" s="3">
        <f>VLOOKUP(A75,'Sub Sample'!A:U,21,FALSE)</f>
        <v>10.162759860591548</v>
      </c>
      <c r="AC75" s="1">
        <f t="shared" si="2"/>
        <v>0.55779693325746782</v>
      </c>
      <c r="AD75" s="10">
        <f>VLOOKUP(A75,'Sub Sample'!A:Z,26,FALSE)</f>
        <v>181.25</v>
      </c>
      <c r="AE75" s="3">
        <f>'Individual Measurements'!U76</f>
        <v>139.86000000000001</v>
      </c>
      <c r="AF75" s="3">
        <f>'Individual Measurements'!V76</f>
        <v>13.3</v>
      </c>
      <c r="AG75" s="3">
        <f>'Individual Measurements'!W76</f>
        <v>1.1019999999999999</v>
      </c>
      <c r="AH75" s="3">
        <f>'Individual Measurements'!X76</f>
        <v>15.02</v>
      </c>
      <c r="AI75" s="3">
        <f>'Individual Measurements'!Y76</f>
        <v>6.3539999999999992</v>
      </c>
      <c r="AJ75" s="1">
        <f>'Individual Measurements'!AE76</f>
        <v>0</v>
      </c>
      <c r="AK75" s="1">
        <f>'Individual Measurements'!AF76</f>
        <v>0</v>
      </c>
      <c r="AL75" s="1">
        <f>'Individual Measurements'!AG76</f>
        <v>0</v>
      </c>
      <c r="AM75" s="1">
        <f>'Individual Measurements'!AH76</f>
        <v>5</v>
      </c>
      <c r="AN75" s="1">
        <f>'Individual Measurements'!AI76</f>
        <v>5</v>
      </c>
      <c r="AO75" s="1">
        <f>'Individual Measurements'!AJ76</f>
        <v>0</v>
      </c>
      <c r="AP75" s="1">
        <f>'Individual Measurements'!AK76</f>
        <v>1</v>
      </c>
      <c r="AQ75" s="1">
        <f>'Individual Measurements'!AL76</f>
        <v>4</v>
      </c>
    </row>
    <row r="76" spans="1:43" ht="15.75" customHeight="1">
      <c r="A76" s="1" t="s">
        <v>376</v>
      </c>
      <c r="B76" s="1" t="s">
        <v>377</v>
      </c>
      <c r="C76" s="1" t="s">
        <v>378</v>
      </c>
      <c r="D76" s="5" t="s">
        <v>64</v>
      </c>
      <c r="E76" s="1" t="s">
        <v>274</v>
      </c>
      <c r="F76" s="6" t="s">
        <v>46</v>
      </c>
      <c r="G76" s="1" t="s">
        <v>379</v>
      </c>
      <c r="H76" s="7" t="str">
        <f t="shared" si="0"/>
        <v>LD x JS</v>
      </c>
      <c r="I76" s="1" t="s">
        <v>50</v>
      </c>
      <c r="J76" s="1" t="s">
        <v>51</v>
      </c>
      <c r="P76" s="1">
        <v>1</v>
      </c>
      <c r="Q76" s="1">
        <v>75</v>
      </c>
      <c r="R76" s="1">
        <f>'Plot Info'!E144</f>
        <v>0</v>
      </c>
      <c r="S76" s="8">
        <v>44354</v>
      </c>
      <c r="T76" s="8">
        <v>44355</v>
      </c>
      <c r="U76" s="1">
        <f>'Plot Info'!H76</f>
        <v>0</v>
      </c>
      <c r="V76" s="1">
        <f>'Plot Info'!I144</f>
        <v>0</v>
      </c>
      <c r="W76" s="2" t="s">
        <v>58</v>
      </c>
      <c r="X76" s="1">
        <f>'Plot Info'!K76</f>
        <v>0</v>
      </c>
      <c r="Y76" s="1">
        <f>'Plot Info'!L76</f>
        <v>0</v>
      </c>
      <c r="Z76" s="1">
        <f>'Plot Info'!M76</f>
        <v>0</v>
      </c>
      <c r="AA76" s="3" t="e">
        <f t="shared" si="1"/>
        <v>#DIV/0!</v>
      </c>
      <c r="AB76" s="3">
        <f>VLOOKUP(A76,'Sub Sample'!A:U,21,FALSE)</f>
        <v>0</v>
      </c>
      <c r="AC76" s="1" t="e">
        <f t="shared" si="2"/>
        <v>#DIV/0!</v>
      </c>
      <c r="AD76" s="10">
        <f>VLOOKUP(A76,'Sub Sample'!A:Z,26,FALSE)</f>
        <v>0</v>
      </c>
      <c r="AE76" s="3" t="e">
        <f>'Individual Measurements'!U77</f>
        <v>#DIV/0!</v>
      </c>
      <c r="AF76" s="3" t="e">
        <f>'Individual Measurements'!V77</f>
        <v>#DIV/0!</v>
      </c>
      <c r="AG76" s="3" t="e">
        <f>'Individual Measurements'!W77</f>
        <v>#DIV/0!</v>
      </c>
      <c r="AH76" s="3" t="e">
        <f>'Individual Measurements'!X77</f>
        <v>#DIV/0!</v>
      </c>
      <c r="AI76" s="3" t="e">
        <f>'Individual Measurements'!Y77</f>
        <v>#DIV/0!</v>
      </c>
      <c r="AJ76" s="1">
        <f>'Individual Measurements'!AE77</f>
        <v>0</v>
      </c>
      <c r="AK76" s="1">
        <f>'Individual Measurements'!AF77</f>
        <v>0</v>
      </c>
      <c r="AL76" s="1">
        <f>'Individual Measurements'!AG77</f>
        <v>0</v>
      </c>
      <c r="AM76" s="1">
        <f>'Individual Measurements'!AH77</f>
        <v>0</v>
      </c>
      <c r="AN76" s="1">
        <f>'Individual Measurements'!AI77</f>
        <v>0</v>
      </c>
      <c r="AO76" s="1">
        <f>'Individual Measurements'!AJ77</f>
        <v>0</v>
      </c>
      <c r="AP76" s="1">
        <f>'Individual Measurements'!AK77</f>
        <v>0</v>
      </c>
      <c r="AQ76" s="1">
        <f>'Individual Measurements'!AL77</f>
        <v>0</v>
      </c>
    </row>
    <row r="77" spans="1:43" ht="15.75" customHeight="1">
      <c r="A77" s="1" t="s">
        <v>380</v>
      </c>
      <c r="B77" s="1" t="s">
        <v>381</v>
      </c>
      <c r="C77" s="1" t="s">
        <v>367</v>
      </c>
      <c r="D77" s="5" t="s">
        <v>62</v>
      </c>
      <c r="E77" s="1" t="s">
        <v>144</v>
      </c>
      <c r="F77" s="6" t="s">
        <v>145</v>
      </c>
      <c r="G77" s="1" t="s">
        <v>382</v>
      </c>
      <c r="H77" s="7" t="str">
        <f t="shared" si="0"/>
        <v>CB x NC</v>
      </c>
      <c r="I77" s="1" t="s">
        <v>50</v>
      </c>
      <c r="J77" s="1" t="s">
        <v>51</v>
      </c>
      <c r="P77" s="1">
        <v>2</v>
      </c>
      <c r="Q77" s="1">
        <v>1</v>
      </c>
      <c r="R77" s="1">
        <f>'Plot Info'!E145</f>
        <v>0</v>
      </c>
      <c r="S77" s="8">
        <v>44354</v>
      </c>
      <c r="T77" s="8">
        <v>44355</v>
      </c>
      <c r="U77" s="9">
        <f>'Plot Info'!H77</f>
        <v>0.5395833333333333</v>
      </c>
      <c r="V77" s="1">
        <f>'Plot Info'!I145</f>
        <v>0</v>
      </c>
      <c r="W77" s="2" t="s">
        <v>52</v>
      </c>
      <c r="X77" s="1">
        <f>'Plot Info'!K77</f>
        <v>3</v>
      </c>
      <c r="Y77" s="1">
        <f>'Plot Info'!L77</f>
        <v>21.07</v>
      </c>
      <c r="Z77" s="1">
        <f>'Plot Info'!M77</f>
        <v>0.88500000000000001</v>
      </c>
      <c r="AA77" s="3">
        <f t="shared" si="1"/>
        <v>23.807909604519775</v>
      </c>
      <c r="AB77" s="3">
        <f>VLOOKUP(A77,'Sub Sample'!A:U,21,FALSE)</f>
        <v>9.8308139225482698</v>
      </c>
      <c r="AC77" s="1">
        <f t="shared" si="2"/>
        <v>2.3405112920688369</v>
      </c>
      <c r="AD77" s="10">
        <f>VLOOKUP(A77,'Sub Sample'!A:Z,26,FALSE)</f>
        <v>581.25</v>
      </c>
      <c r="AE77" s="3">
        <f>'Individual Measurements'!U78</f>
        <v>339.64</v>
      </c>
      <c r="AF77" s="3">
        <f>'Individual Measurements'!V78</f>
        <v>6.5</v>
      </c>
      <c r="AG77" s="3">
        <f>'Individual Measurements'!W78</f>
        <v>1.198</v>
      </c>
      <c r="AH77" s="3">
        <f>'Individual Measurements'!X78</f>
        <v>25.28</v>
      </c>
      <c r="AI77" s="3">
        <f>'Individual Measurements'!Y78</f>
        <v>5.5979999999999999</v>
      </c>
      <c r="AJ77" s="1">
        <f>'Individual Measurements'!AE78</f>
        <v>0</v>
      </c>
      <c r="AK77" s="1">
        <f>'Individual Measurements'!AF78</f>
        <v>0</v>
      </c>
      <c r="AL77" s="1">
        <f>'Individual Measurements'!AG78</f>
        <v>0</v>
      </c>
      <c r="AM77" s="1">
        <f>'Individual Measurements'!AH78</f>
        <v>5</v>
      </c>
      <c r="AN77" s="1">
        <f>'Individual Measurements'!AI78</f>
        <v>5</v>
      </c>
      <c r="AO77" s="1">
        <f>'Individual Measurements'!AJ78</f>
        <v>0</v>
      </c>
      <c r="AP77" s="1">
        <f>'Individual Measurements'!AK78</f>
        <v>4</v>
      </c>
      <c r="AQ77" s="1">
        <f>'Individual Measurements'!AL78</f>
        <v>1</v>
      </c>
    </row>
    <row r="78" spans="1:43" ht="15.75" customHeight="1">
      <c r="A78" s="1" t="s">
        <v>383</v>
      </c>
      <c r="B78" s="1" t="s">
        <v>384</v>
      </c>
      <c r="C78" s="1" t="s">
        <v>385</v>
      </c>
      <c r="D78" s="5" t="s">
        <v>122</v>
      </c>
      <c r="E78" s="1" t="s">
        <v>386</v>
      </c>
      <c r="F78" s="6" t="s">
        <v>48</v>
      </c>
      <c r="G78" s="1" t="s">
        <v>387</v>
      </c>
      <c r="H78" s="7" t="str">
        <f t="shared" si="0"/>
        <v>NL x OI</v>
      </c>
      <c r="I78" s="1" t="s">
        <v>348</v>
      </c>
      <c r="J78" s="1" t="s">
        <v>51</v>
      </c>
      <c r="P78" s="1">
        <v>2</v>
      </c>
      <c r="Q78" s="1">
        <v>2</v>
      </c>
      <c r="R78" s="1">
        <f>'Plot Info'!E146</f>
        <v>0</v>
      </c>
      <c r="S78" s="8">
        <v>44354</v>
      </c>
      <c r="T78" s="8">
        <v>44355</v>
      </c>
      <c r="U78" s="1">
        <f>'Plot Info'!H78</f>
        <v>0</v>
      </c>
      <c r="V78" s="1">
        <f>'Plot Info'!I146</f>
        <v>0</v>
      </c>
      <c r="W78" s="2" t="s">
        <v>58</v>
      </c>
      <c r="X78" s="1">
        <f>'Plot Info'!K78</f>
        <v>0</v>
      </c>
      <c r="Y78" s="1">
        <f>'Plot Info'!L78</f>
        <v>0</v>
      </c>
      <c r="Z78" s="1">
        <f>'Plot Info'!M78</f>
        <v>0</v>
      </c>
      <c r="AA78" s="3" t="e">
        <f t="shared" si="1"/>
        <v>#DIV/0!</v>
      </c>
      <c r="AB78" s="3">
        <f>VLOOKUP(A78,'Sub Sample'!A:U,21,FALSE)</f>
        <v>0</v>
      </c>
      <c r="AC78" s="1" t="e">
        <f t="shared" si="2"/>
        <v>#DIV/0!</v>
      </c>
      <c r="AD78" s="10">
        <f>VLOOKUP(A78,'Sub Sample'!A:Z,26,FALSE)</f>
        <v>0</v>
      </c>
      <c r="AE78" s="3" t="e">
        <f>'Individual Measurements'!U79</f>
        <v>#DIV/0!</v>
      </c>
      <c r="AF78" s="3" t="e">
        <f>'Individual Measurements'!V79</f>
        <v>#DIV/0!</v>
      </c>
      <c r="AG78" s="3" t="e">
        <f>'Individual Measurements'!W79</f>
        <v>#DIV/0!</v>
      </c>
      <c r="AH78" s="3" t="e">
        <f>'Individual Measurements'!X79</f>
        <v>#DIV/0!</v>
      </c>
      <c r="AI78" s="3" t="e">
        <f>'Individual Measurements'!Y79</f>
        <v>#DIV/0!</v>
      </c>
      <c r="AJ78" s="1">
        <f>'Individual Measurements'!AE79</f>
        <v>0</v>
      </c>
      <c r="AK78" s="1">
        <f>'Individual Measurements'!AF79</f>
        <v>0</v>
      </c>
      <c r="AL78" s="1">
        <f>'Individual Measurements'!AG79</f>
        <v>0</v>
      </c>
      <c r="AM78" s="1">
        <f>'Individual Measurements'!AH79</f>
        <v>0</v>
      </c>
      <c r="AN78" s="1">
        <f>'Individual Measurements'!AI79</f>
        <v>0</v>
      </c>
      <c r="AO78" s="1">
        <f>'Individual Measurements'!AJ79</f>
        <v>0</v>
      </c>
      <c r="AP78" s="1">
        <f>'Individual Measurements'!AK79</f>
        <v>0</v>
      </c>
      <c r="AQ78" s="1">
        <f>'Individual Measurements'!AL79</f>
        <v>0</v>
      </c>
    </row>
    <row r="79" spans="1:43" ht="15.75" customHeight="1">
      <c r="A79" s="1" t="s">
        <v>311</v>
      </c>
      <c r="B79" s="1" t="s">
        <v>311</v>
      </c>
      <c r="C79" s="1" t="s">
        <v>218</v>
      </c>
      <c r="D79" s="5" t="s">
        <v>155</v>
      </c>
      <c r="E79" s="1" t="s">
        <v>154</v>
      </c>
      <c r="F79" s="6" t="s">
        <v>155</v>
      </c>
      <c r="G79" s="1" t="s">
        <v>312</v>
      </c>
      <c r="H79" s="7" t="str">
        <f t="shared" si="0"/>
        <v>ME1 x ME1</v>
      </c>
      <c r="I79" s="1" t="s">
        <v>152</v>
      </c>
      <c r="J79" s="1" t="s">
        <v>51</v>
      </c>
      <c r="P79" s="1">
        <v>2</v>
      </c>
      <c r="Q79" s="1">
        <v>3</v>
      </c>
      <c r="R79" s="1">
        <f>'Plot Info'!E59</f>
        <v>0</v>
      </c>
      <c r="S79" s="8">
        <v>44354</v>
      </c>
      <c r="T79" s="8">
        <v>44355</v>
      </c>
      <c r="U79" s="1">
        <f>'Plot Info'!H79</f>
        <v>0</v>
      </c>
      <c r="V79" s="1">
        <f>'Plot Info'!I59</f>
        <v>0</v>
      </c>
      <c r="W79" s="2" t="s">
        <v>58</v>
      </c>
      <c r="X79" s="1">
        <f>'Plot Info'!K79</f>
        <v>0</v>
      </c>
      <c r="Y79" s="1">
        <f>'Plot Info'!L79</f>
        <v>0</v>
      </c>
      <c r="Z79" s="1">
        <f>'Plot Info'!M79</f>
        <v>0</v>
      </c>
      <c r="AA79" s="3" t="e">
        <f t="shared" si="1"/>
        <v>#DIV/0!</v>
      </c>
      <c r="AB79" s="3">
        <f>VLOOKUP(A79,'Sub Sample'!A:U,21,FALSE)</f>
        <v>0</v>
      </c>
      <c r="AC79" s="1" t="e">
        <f t="shared" si="2"/>
        <v>#DIV/0!</v>
      </c>
      <c r="AD79" s="10">
        <f>VLOOKUP(A79,'Sub Sample'!A:Z,26,FALSE)</f>
        <v>0</v>
      </c>
      <c r="AE79" s="3" t="e">
        <f>'Individual Measurements'!U80</f>
        <v>#DIV/0!</v>
      </c>
      <c r="AF79" s="3" t="e">
        <f>'Individual Measurements'!V80</f>
        <v>#DIV/0!</v>
      </c>
      <c r="AG79" s="3" t="e">
        <f>'Individual Measurements'!W80</f>
        <v>#DIV/0!</v>
      </c>
      <c r="AH79" s="3" t="e">
        <f>'Individual Measurements'!X80</f>
        <v>#DIV/0!</v>
      </c>
      <c r="AI79" s="3" t="e">
        <f>'Individual Measurements'!Y80</f>
        <v>#DIV/0!</v>
      </c>
      <c r="AJ79" s="1">
        <f>'Individual Measurements'!AE80</f>
        <v>0</v>
      </c>
      <c r="AK79" s="1">
        <f>'Individual Measurements'!AF80</f>
        <v>0</v>
      </c>
      <c r="AL79" s="1">
        <f>'Individual Measurements'!AG80</f>
        <v>0</v>
      </c>
      <c r="AM79" s="1">
        <f>'Individual Measurements'!AH80</f>
        <v>0</v>
      </c>
      <c r="AN79" s="1">
        <f>'Individual Measurements'!AI80</f>
        <v>0</v>
      </c>
      <c r="AO79" s="1">
        <f>'Individual Measurements'!AJ80</f>
        <v>0</v>
      </c>
      <c r="AP79" s="1">
        <f>'Individual Measurements'!AK80</f>
        <v>0</v>
      </c>
      <c r="AQ79" s="1">
        <f>'Individual Measurements'!AL80</f>
        <v>0</v>
      </c>
    </row>
    <row r="80" spans="1:43" ht="15.75" customHeight="1">
      <c r="A80" s="1" t="s">
        <v>388</v>
      </c>
      <c r="B80" s="1" t="s">
        <v>389</v>
      </c>
      <c r="C80" s="1" t="s">
        <v>390</v>
      </c>
      <c r="D80" s="11" t="s">
        <v>70</v>
      </c>
      <c r="E80" s="1" t="s">
        <v>71</v>
      </c>
      <c r="F80" s="6" t="s">
        <v>48</v>
      </c>
      <c r="G80" s="1" t="s">
        <v>391</v>
      </c>
      <c r="H80" s="7" t="str">
        <f t="shared" si="0"/>
        <v>UCONN x OI</v>
      </c>
      <c r="I80" s="1" t="s">
        <v>50</v>
      </c>
      <c r="J80" s="1" t="s">
        <v>51</v>
      </c>
      <c r="P80" s="1">
        <v>2</v>
      </c>
      <c r="Q80" s="1">
        <v>4</v>
      </c>
      <c r="R80" s="1">
        <f>'Plot Info'!E147</f>
        <v>0</v>
      </c>
      <c r="S80" s="8">
        <v>44354</v>
      </c>
      <c r="T80" s="8">
        <v>44355</v>
      </c>
      <c r="U80" s="9">
        <f>'Plot Info'!H80</f>
        <v>0.54652777777777772</v>
      </c>
      <c r="V80" s="1">
        <f>'Plot Info'!I147</f>
        <v>0</v>
      </c>
      <c r="W80" s="2" t="s">
        <v>52</v>
      </c>
      <c r="X80" s="1">
        <f>'Plot Info'!K80</f>
        <v>3</v>
      </c>
      <c r="Y80" s="1">
        <f>'Plot Info'!L80</f>
        <v>6.42</v>
      </c>
      <c r="Z80" s="1">
        <f>'Plot Info'!M80</f>
        <v>0.86599999999999999</v>
      </c>
      <c r="AA80" s="3">
        <f t="shared" si="1"/>
        <v>7.4133949191685913</v>
      </c>
      <c r="AB80" s="3">
        <f>VLOOKUP(A80,'Sub Sample'!A:U,21,FALSE)</f>
        <v>10.962498886486364</v>
      </c>
      <c r="AC80" s="1">
        <f t="shared" si="2"/>
        <v>0.81269333546469347</v>
      </c>
      <c r="AD80" s="10">
        <f>VLOOKUP(A80,'Sub Sample'!A:Z,26,FALSE)</f>
        <v>87.5</v>
      </c>
      <c r="AE80" s="3">
        <f>'Individual Measurements'!U81</f>
        <v>195.06</v>
      </c>
      <c r="AF80" s="3">
        <f>'Individual Measurements'!V81</f>
        <v>22.339999999999996</v>
      </c>
      <c r="AG80" s="3">
        <f>'Individual Measurements'!W81</f>
        <v>0.88000000000000012</v>
      </c>
      <c r="AH80" s="3">
        <f>'Individual Measurements'!X81</f>
        <v>73.399999999999991</v>
      </c>
      <c r="AI80" s="3">
        <f>'Individual Measurements'!Y81</f>
        <v>9.1140000000000008</v>
      </c>
      <c r="AJ80" s="1">
        <f>'Individual Measurements'!AE81</f>
        <v>0</v>
      </c>
      <c r="AK80" s="1">
        <f>'Individual Measurements'!AF81</f>
        <v>0</v>
      </c>
      <c r="AL80" s="1">
        <f>'Individual Measurements'!AG81</f>
        <v>0</v>
      </c>
      <c r="AM80" s="1">
        <f>'Individual Measurements'!AH81</f>
        <v>5</v>
      </c>
      <c r="AN80" s="1">
        <f>'Individual Measurements'!AI81</f>
        <v>5</v>
      </c>
      <c r="AO80" s="1">
        <f>'Individual Measurements'!AJ81</f>
        <v>0</v>
      </c>
      <c r="AP80" s="1">
        <f>'Individual Measurements'!AK81</f>
        <v>1</v>
      </c>
      <c r="AQ80" s="1">
        <f>'Individual Measurements'!AL81</f>
        <v>4</v>
      </c>
    </row>
    <row r="81" spans="1:43" ht="15.75" customHeight="1">
      <c r="A81" s="1" t="s">
        <v>392</v>
      </c>
      <c r="B81" s="1" t="s">
        <v>393</v>
      </c>
      <c r="C81" s="1" t="s">
        <v>149</v>
      </c>
      <c r="D81" s="5" t="s">
        <v>76</v>
      </c>
      <c r="E81" s="1" t="s">
        <v>394</v>
      </c>
      <c r="F81" s="6" t="s">
        <v>48</v>
      </c>
      <c r="G81" s="1" t="s">
        <v>395</v>
      </c>
      <c r="H81" s="7" t="str">
        <f t="shared" si="0"/>
        <v>CC x OI</v>
      </c>
      <c r="I81" s="1" t="s">
        <v>79</v>
      </c>
      <c r="J81" s="1" t="s">
        <v>51</v>
      </c>
      <c r="P81" s="1">
        <v>2</v>
      </c>
      <c r="Q81" s="1">
        <v>5</v>
      </c>
      <c r="R81" s="1">
        <f>'Plot Info'!E148</f>
        <v>0</v>
      </c>
      <c r="S81" s="8">
        <v>44354</v>
      </c>
      <c r="T81" s="8">
        <v>44355</v>
      </c>
      <c r="U81" s="9">
        <f>'Plot Info'!H81</f>
        <v>0.5444444444444444</v>
      </c>
      <c r="V81" s="1">
        <f>'Plot Info'!I148</f>
        <v>0</v>
      </c>
      <c r="W81" s="2" t="s">
        <v>52</v>
      </c>
      <c r="X81" s="1">
        <f>'Plot Info'!K81</f>
        <v>3</v>
      </c>
      <c r="Y81" s="1">
        <f>'Plot Info'!L81</f>
        <v>10.74</v>
      </c>
      <c r="Z81" s="1">
        <f>'Plot Info'!M81</f>
        <v>0.86</v>
      </c>
      <c r="AA81" s="3">
        <f t="shared" si="1"/>
        <v>12.488372093023257</v>
      </c>
      <c r="AB81" s="3">
        <f>VLOOKUP(A81,'Sub Sample'!A:U,21,FALSE)</f>
        <v>9.3397274582569327</v>
      </c>
      <c r="AC81" s="1">
        <f t="shared" si="2"/>
        <v>1.1663799174613891</v>
      </c>
      <c r="AD81" s="10">
        <f>VLOOKUP(A81,'Sub Sample'!A:Z,26,FALSE)</f>
        <v>187.5</v>
      </c>
      <c r="AE81" s="3">
        <f>'Individual Measurements'!U82</f>
        <v>107.04</v>
      </c>
      <c r="AF81" s="3">
        <f>'Individual Measurements'!V82</f>
        <v>17.48</v>
      </c>
      <c r="AG81" s="3">
        <f>'Individual Measurements'!W82</f>
        <v>0.84800000000000009</v>
      </c>
      <c r="AH81" s="3">
        <f>'Individual Measurements'!X82</f>
        <v>25.04</v>
      </c>
      <c r="AI81" s="3">
        <f>'Individual Measurements'!Y82</f>
        <v>6.1</v>
      </c>
      <c r="AJ81" s="1">
        <f>'Individual Measurements'!AE82</f>
        <v>0</v>
      </c>
      <c r="AK81" s="1">
        <f>'Individual Measurements'!AF82</f>
        <v>0</v>
      </c>
      <c r="AL81" s="1">
        <f>'Individual Measurements'!AG82</f>
        <v>0</v>
      </c>
      <c r="AM81" s="1">
        <f>'Individual Measurements'!AH82</f>
        <v>5</v>
      </c>
      <c r="AN81" s="1">
        <f>'Individual Measurements'!AI82</f>
        <v>5</v>
      </c>
      <c r="AO81" s="1">
        <f>'Individual Measurements'!AJ82</f>
        <v>0</v>
      </c>
      <c r="AP81" s="1">
        <f>'Individual Measurements'!AK82</f>
        <v>1</v>
      </c>
      <c r="AQ81" s="1">
        <f>'Individual Measurements'!AL82</f>
        <v>4</v>
      </c>
    </row>
    <row r="82" spans="1:43" ht="15.75" customHeight="1">
      <c r="A82" s="1" t="s">
        <v>396</v>
      </c>
      <c r="B82" s="1" t="s">
        <v>397</v>
      </c>
      <c r="C82" s="1" t="s">
        <v>91</v>
      </c>
      <c r="D82" s="5" t="s">
        <v>48</v>
      </c>
      <c r="E82" s="1" t="s">
        <v>398</v>
      </c>
      <c r="F82" s="6" t="s">
        <v>46</v>
      </c>
      <c r="G82" s="1" t="s">
        <v>399</v>
      </c>
      <c r="H82" s="7" t="str">
        <f t="shared" si="0"/>
        <v>OI x JS</v>
      </c>
      <c r="I82" s="1" t="s">
        <v>50</v>
      </c>
      <c r="J82" s="1" t="s">
        <v>51</v>
      </c>
      <c r="P82" s="1">
        <v>2</v>
      </c>
      <c r="Q82" s="1">
        <v>6</v>
      </c>
      <c r="R82" s="1">
        <f>'Plot Info'!E149</f>
        <v>0</v>
      </c>
      <c r="S82" s="8">
        <v>44354</v>
      </c>
      <c r="T82" s="8">
        <v>44355</v>
      </c>
      <c r="U82" s="1">
        <f>'Plot Info'!H82</f>
        <v>0</v>
      </c>
      <c r="V82" s="1">
        <f>'Plot Info'!I149</f>
        <v>0</v>
      </c>
      <c r="W82" s="2" t="s">
        <v>58</v>
      </c>
      <c r="X82" s="1">
        <f>'Plot Info'!K82</f>
        <v>0</v>
      </c>
      <c r="Y82" s="1">
        <f>'Plot Info'!L82</f>
        <v>0</v>
      </c>
      <c r="Z82" s="1">
        <f>'Plot Info'!M82</f>
        <v>0</v>
      </c>
      <c r="AA82" s="3" t="e">
        <f t="shared" si="1"/>
        <v>#DIV/0!</v>
      </c>
      <c r="AB82" s="3">
        <f>VLOOKUP(A82,'Sub Sample'!A:U,21,FALSE)</f>
        <v>0</v>
      </c>
      <c r="AC82" s="1" t="e">
        <f t="shared" si="2"/>
        <v>#DIV/0!</v>
      </c>
      <c r="AD82" s="10">
        <f>VLOOKUP(A82,'Sub Sample'!A:Z,26,FALSE)</f>
        <v>0</v>
      </c>
      <c r="AE82" s="3" t="e">
        <f>'Individual Measurements'!U83</f>
        <v>#DIV/0!</v>
      </c>
      <c r="AF82" s="3" t="e">
        <f>'Individual Measurements'!V83</f>
        <v>#DIV/0!</v>
      </c>
      <c r="AG82" s="3" t="e">
        <f>'Individual Measurements'!W83</f>
        <v>#DIV/0!</v>
      </c>
      <c r="AH82" s="3" t="e">
        <f>'Individual Measurements'!X83</f>
        <v>#DIV/0!</v>
      </c>
      <c r="AI82" s="3" t="e">
        <f>'Individual Measurements'!Y83</f>
        <v>#DIV/0!</v>
      </c>
      <c r="AJ82" s="1">
        <f>'Individual Measurements'!AE83</f>
        <v>0</v>
      </c>
      <c r="AK82" s="1">
        <f>'Individual Measurements'!AF83</f>
        <v>0</v>
      </c>
      <c r="AL82" s="1">
        <f>'Individual Measurements'!AG83</f>
        <v>0</v>
      </c>
      <c r="AM82" s="1">
        <f>'Individual Measurements'!AH83</f>
        <v>0</v>
      </c>
      <c r="AN82" s="1">
        <f>'Individual Measurements'!AI83</f>
        <v>0</v>
      </c>
      <c r="AO82" s="1">
        <f>'Individual Measurements'!AJ83</f>
        <v>0</v>
      </c>
      <c r="AP82" s="1">
        <f>'Individual Measurements'!AK83</f>
        <v>0</v>
      </c>
      <c r="AQ82" s="1">
        <f>'Individual Measurements'!AL83</f>
        <v>0</v>
      </c>
    </row>
    <row r="83" spans="1:43" ht="15.75" customHeight="1">
      <c r="A83" s="1" t="s">
        <v>400</v>
      </c>
      <c r="B83" s="1" t="s">
        <v>401</v>
      </c>
      <c r="C83" s="1" t="s">
        <v>402</v>
      </c>
      <c r="D83" s="5" t="s">
        <v>56</v>
      </c>
      <c r="E83" s="1" t="s">
        <v>341</v>
      </c>
      <c r="F83" s="6" t="s">
        <v>145</v>
      </c>
      <c r="G83" s="1" t="s">
        <v>403</v>
      </c>
      <c r="H83" s="7" t="str">
        <f t="shared" si="0"/>
        <v>SF x NC</v>
      </c>
      <c r="I83" s="1" t="s">
        <v>50</v>
      </c>
      <c r="J83" s="1" t="s">
        <v>51</v>
      </c>
      <c r="P83" s="1">
        <v>2</v>
      </c>
      <c r="Q83" s="1">
        <v>7</v>
      </c>
      <c r="R83" s="1">
        <f>'Plot Info'!E151</f>
        <v>0</v>
      </c>
      <c r="S83" s="8">
        <v>44354</v>
      </c>
      <c r="T83" s="8">
        <v>44355</v>
      </c>
      <c r="U83" s="9">
        <f>'Plot Info'!H83</f>
        <v>0.54791666666666672</v>
      </c>
      <c r="V83" s="1">
        <f>'Plot Info'!I151</f>
        <v>0</v>
      </c>
      <c r="W83" s="2" t="s">
        <v>52</v>
      </c>
      <c r="X83" s="1">
        <f>'Plot Info'!K83</f>
        <v>2</v>
      </c>
      <c r="Y83" s="1">
        <f>'Plot Info'!L83</f>
        <v>4.3600000000000003</v>
      </c>
      <c r="Z83" s="1">
        <f>'Plot Info'!M83</f>
        <v>0.83</v>
      </c>
      <c r="AA83" s="3">
        <f t="shared" si="1"/>
        <v>5.2530120481927716</v>
      </c>
      <c r="AB83" s="3">
        <f>VLOOKUP(A83,'Sub Sample'!A:U,21,FALSE)</f>
        <v>11.532689596347051</v>
      </c>
      <c r="AC83" s="1">
        <f t="shared" si="2"/>
        <v>0.60581357397678492</v>
      </c>
      <c r="AD83" s="10">
        <f>VLOOKUP(A83,'Sub Sample'!A:Z,26,FALSE)</f>
        <v>68.75</v>
      </c>
      <c r="AE83" s="3">
        <f>'Individual Measurements'!U84</f>
        <v>151</v>
      </c>
      <c r="AF83" s="3">
        <f>'Individual Measurements'!V84</f>
        <v>23.740000000000002</v>
      </c>
      <c r="AG83" s="3">
        <f>'Individual Measurements'!W84</f>
        <v>0.91999999999999993</v>
      </c>
      <c r="AH83" s="3">
        <f>'Individual Measurements'!X84</f>
        <v>18.240000000000002</v>
      </c>
      <c r="AI83" s="3">
        <f>'Individual Measurements'!Y84</f>
        <v>6.25</v>
      </c>
      <c r="AJ83" s="1">
        <f>'Individual Measurements'!AE84</f>
        <v>0</v>
      </c>
      <c r="AK83" s="1">
        <f>'Individual Measurements'!AF84</f>
        <v>0</v>
      </c>
      <c r="AL83" s="1">
        <f>'Individual Measurements'!AG84</f>
        <v>0</v>
      </c>
      <c r="AM83" s="1">
        <f>'Individual Measurements'!AH84</f>
        <v>5</v>
      </c>
      <c r="AN83" s="1">
        <f>'Individual Measurements'!AI84</f>
        <v>5</v>
      </c>
      <c r="AO83" s="1">
        <f>'Individual Measurements'!AJ84</f>
        <v>0</v>
      </c>
      <c r="AP83" s="1">
        <f>'Individual Measurements'!AK84</f>
        <v>3</v>
      </c>
      <c r="AQ83" s="1">
        <f>'Individual Measurements'!AL84</f>
        <v>2</v>
      </c>
    </row>
    <row r="84" spans="1:43" ht="15.75" customHeight="1">
      <c r="A84" s="1" t="s">
        <v>404</v>
      </c>
      <c r="B84" s="1" t="s">
        <v>405</v>
      </c>
      <c r="C84" s="1" t="s">
        <v>406</v>
      </c>
      <c r="D84" s="5" t="s">
        <v>76</v>
      </c>
      <c r="E84" s="1" t="s">
        <v>117</v>
      </c>
      <c r="F84" s="6" t="s">
        <v>48</v>
      </c>
      <c r="G84" s="1" t="s">
        <v>407</v>
      </c>
      <c r="H84" s="7" t="str">
        <f t="shared" si="0"/>
        <v>CC x OI</v>
      </c>
      <c r="I84" s="1" t="s">
        <v>79</v>
      </c>
      <c r="J84" s="1" t="s">
        <v>51</v>
      </c>
      <c r="P84" s="1">
        <v>2</v>
      </c>
      <c r="Q84" s="1">
        <v>8</v>
      </c>
      <c r="R84" s="1">
        <f>'Plot Info'!E152</f>
        <v>0</v>
      </c>
      <c r="S84" s="8">
        <v>44354</v>
      </c>
      <c r="T84" s="8">
        <v>44355</v>
      </c>
      <c r="U84" s="9">
        <f>'Plot Info'!H84</f>
        <v>0.55069444444444449</v>
      </c>
      <c r="V84" s="1">
        <f>'Plot Info'!I152</f>
        <v>0</v>
      </c>
      <c r="W84" s="2" t="s">
        <v>52</v>
      </c>
      <c r="X84" s="1">
        <f>'Plot Info'!K84</f>
        <v>3</v>
      </c>
      <c r="Y84" s="1">
        <f>'Plot Info'!L84</f>
        <v>21.5</v>
      </c>
      <c r="Z84" s="1">
        <f>'Plot Info'!M84</f>
        <v>0.873</v>
      </c>
      <c r="AA84" s="3">
        <f t="shared" si="1"/>
        <v>24.627720504009165</v>
      </c>
      <c r="AB84" s="3">
        <f>VLOOKUP(A84,'Sub Sample'!A:U,21,FALSE)</f>
        <v>10.468821593049356</v>
      </c>
      <c r="AC84" s="1">
        <f t="shared" si="2"/>
        <v>2.5782321219995552</v>
      </c>
      <c r="AD84" s="10">
        <f>VLOOKUP(A84,'Sub Sample'!A:Z,26,FALSE)</f>
        <v>200</v>
      </c>
      <c r="AE84" s="3">
        <f>'Individual Measurements'!U85</f>
        <v>230.32600000000002</v>
      </c>
      <c r="AF84" s="3">
        <f>'Individual Measurements'!V85</f>
        <v>21.28</v>
      </c>
      <c r="AG84" s="3">
        <f>'Individual Measurements'!W85</f>
        <v>1.0260000000000002</v>
      </c>
      <c r="AH84" s="3">
        <f>'Individual Measurements'!X85</f>
        <v>39.119999999999997</v>
      </c>
      <c r="AI84" s="3">
        <f>'Individual Measurements'!Y85</f>
        <v>7.0879999999999992</v>
      </c>
      <c r="AJ84" s="1">
        <f>'Individual Measurements'!AE85</f>
        <v>0</v>
      </c>
      <c r="AK84" s="1">
        <f>'Individual Measurements'!AF85</f>
        <v>0</v>
      </c>
      <c r="AL84" s="1">
        <f>'Individual Measurements'!AG85</f>
        <v>0</v>
      </c>
      <c r="AM84" s="1">
        <f>'Individual Measurements'!AH85</f>
        <v>5</v>
      </c>
      <c r="AN84" s="1">
        <f>'Individual Measurements'!AI85</f>
        <v>5</v>
      </c>
      <c r="AO84" s="1">
        <f>'Individual Measurements'!AJ85</f>
        <v>0</v>
      </c>
      <c r="AP84" s="1">
        <f>'Individual Measurements'!AK85</f>
        <v>4</v>
      </c>
      <c r="AQ84" s="1">
        <f>'Individual Measurements'!AL85</f>
        <v>1</v>
      </c>
    </row>
    <row r="85" spans="1:43" ht="15.75" customHeight="1">
      <c r="A85" s="1" t="s">
        <v>408</v>
      </c>
      <c r="B85" s="1" t="s">
        <v>409</v>
      </c>
      <c r="C85" s="1" t="s">
        <v>139</v>
      </c>
      <c r="D85" s="5" t="s">
        <v>70</v>
      </c>
      <c r="E85" s="1" t="s">
        <v>139</v>
      </c>
      <c r="F85" s="6" t="s">
        <v>70</v>
      </c>
      <c r="G85" s="1" t="s">
        <v>140</v>
      </c>
      <c r="H85" s="7" t="str">
        <f t="shared" si="0"/>
        <v>UCONN x UCONN</v>
      </c>
      <c r="I85" s="1">
        <v>500</v>
      </c>
      <c r="J85" s="1" t="s">
        <v>51</v>
      </c>
      <c r="P85" s="1">
        <v>2</v>
      </c>
      <c r="Q85" s="1">
        <v>9</v>
      </c>
      <c r="R85" s="1">
        <f>'Plot Info'!E16</f>
        <v>0</v>
      </c>
      <c r="S85" s="8">
        <v>44354</v>
      </c>
      <c r="T85" s="8">
        <v>44355</v>
      </c>
      <c r="U85" s="1">
        <f>'Plot Info'!H85</f>
        <v>0</v>
      </c>
      <c r="V85" s="1">
        <f>'Plot Info'!I16</f>
        <v>0</v>
      </c>
      <c r="W85" s="2" t="s">
        <v>58</v>
      </c>
      <c r="X85" s="1">
        <f>'Plot Info'!K85</f>
        <v>0</v>
      </c>
      <c r="Y85" s="1">
        <f>'Plot Info'!L85</f>
        <v>0</v>
      </c>
      <c r="Z85" s="1">
        <f>'Plot Info'!M85</f>
        <v>0</v>
      </c>
      <c r="AA85" s="3" t="e">
        <f t="shared" si="1"/>
        <v>#DIV/0!</v>
      </c>
      <c r="AB85" s="3">
        <f>VLOOKUP(A85,'Sub Sample'!A:U,21,FALSE)</f>
        <v>0</v>
      </c>
      <c r="AC85" s="1" t="e">
        <f t="shared" si="2"/>
        <v>#DIV/0!</v>
      </c>
      <c r="AD85" s="10">
        <f>VLOOKUP(A85,'Sub Sample'!A:Z,26,FALSE)</f>
        <v>0</v>
      </c>
      <c r="AE85" s="3" t="e">
        <f>'Individual Measurements'!U86</f>
        <v>#DIV/0!</v>
      </c>
      <c r="AF85" s="3" t="e">
        <f>'Individual Measurements'!V86</f>
        <v>#DIV/0!</v>
      </c>
      <c r="AG85" s="3" t="e">
        <f>'Individual Measurements'!W86</f>
        <v>#DIV/0!</v>
      </c>
      <c r="AH85" s="3" t="e">
        <f>'Individual Measurements'!X86</f>
        <v>#DIV/0!</v>
      </c>
      <c r="AI85" s="3" t="e">
        <f>'Individual Measurements'!Y86</f>
        <v>#DIV/0!</v>
      </c>
      <c r="AJ85" s="1">
        <f>'Individual Measurements'!AE86</f>
        <v>0</v>
      </c>
      <c r="AK85" s="1">
        <f>'Individual Measurements'!AF86</f>
        <v>0</v>
      </c>
      <c r="AL85" s="1">
        <f>'Individual Measurements'!AG86</f>
        <v>0</v>
      </c>
      <c r="AM85" s="1">
        <f>'Individual Measurements'!AH86</f>
        <v>0</v>
      </c>
      <c r="AN85" s="1">
        <f>'Individual Measurements'!AI86</f>
        <v>0</v>
      </c>
      <c r="AO85" s="1">
        <f>'Individual Measurements'!AJ86</f>
        <v>0</v>
      </c>
      <c r="AP85" s="1">
        <f>'Individual Measurements'!AK86</f>
        <v>0</v>
      </c>
      <c r="AQ85" s="1">
        <f>'Individual Measurements'!AL86</f>
        <v>0</v>
      </c>
    </row>
    <row r="86" spans="1:43" ht="15.75" customHeight="1">
      <c r="A86" s="1" t="s">
        <v>410</v>
      </c>
      <c r="B86" s="1" t="s">
        <v>411</v>
      </c>
      <c r="C86" s="1" t="s">
        <v>345</v>
      </c>
      <c r="D86" s="5" t="s">
        <v>76</v>
      </c>
      <c r="E86" s="1" t="s">
        <v>92</v>
      </c>
      <c r="F86" s="6" t="s">
        <v>48</v>
      </c>
      <c r="G86" s="1" t="s">
        <v>412</v>
      </c>
      <c r="H86" s="7" t="str">
        <f t="shared" si="0"/>
        <v>CC x OI</v>
      </c>
      <c r="I86" s="1" t="s">
        <v>348</v>
      </c>
      <c r="J86" s="1" t="s">
        <v>51</v>
      </c>
      <c r="P86" s="1">
        <v>2</v>
      </c>
      <c r="Q86" s="1">
        <v>10</v>
      </c>
      <c r="R86" s="1">
        <f>'Plot Info'!E153</f>
        <v>0</v>
      </c>
      <c r="S86" s="8">
        <v>44354</v>
      </c>
      <c r="T86" s="8">
        <v>44355</v>
      </c>
      <c r="U86" s="9">
        <f>'Plot Info'!H86</f>
        <v>0.55555555555555558</v>
      </c>
      <c r="V86" s="1">
        <f>'Plot Info'!I153</f>
        <v>0</v>
      </c>
      <c r="W86" s="2" t="s">
        <v>52</v>
      </c>
      <c r="X86" s="1">
        <f>'Plot Info'!K86</f>
        <v>3</v>
      </c>
      <c r="Y86" s="1">
        <f>'Plot Info'!L86</f>
        <v>20.9</v>
      </c>
      <c r="Z86" s="1">
        <f>'Plot Info'!M86</f>
        <v>0.81</v>
      </c>
      <c r="AA86" s="3">
        <f t="shared" si="1"/>
        <v>25.802469135802465</v>
      </c>
      <c r="AB86" s="3">
        <f>VLOOKUP(A86,'Sub Sample'!A:U,21,FALSE)</f>
        <v>6.112190365827332</v>
      </c>
      <c r="AC86" s="1">
        <f t="shared" si="2"/>
        <v>1.5770960326640893</v>
      </c>
      <c r="AD86" s="10">
        <f>VLOOKUP(A86,'Sub Sample'!A:Z,26,FALSE)</f>
        <v>281.25</v>
      </c>
      <c r="AE86" s="3">
        <f>'Individual Measurements'!U87</f>
        <v>177.32000000000002</v>
      </c>
      <c r="AF86" s="3">
        <f>'Individual Measurements'!V87</f>
        <v>15.180000000000001</v>
      </c>
      <c r="AG86" s="3">
        <f>'Individual Measurements'!W87</f>
        <v>1.1099999999999999</v>
      </c>
      <c r="AH86" s="3">
        <f>'Individual Measurements'!X87</f>
        <v>23.5</v>
      </c>
      <c r="AI86" s="3">
        <f>'Individual Measurements'!Y87</f>
        <v>5.6550000000000002</v>
      </c>
      <c r="AJ86" s="1">
        <f>'Individual Measurements'!AE87</f>
        <v>0</v>
      </c>
      <c r="AK86" s="1">
        <f>'Individual Measurements'!AF87</f>
        <v>0</v>
      </c>
      <c r="AL86" s="1">
        <f>'Individual Measurements'!AG87</f>
        <v>0</v>
      </c>
      <c r="AM86" s="1">
        <f>'Individual Measurements'!AH87</f>
        <v>5</v>
      </c>
      <c r="AN86" s="1">
        <f>'Individual Measurements'!AI87</f>
        <v>5</v>
      </c>
      <c r="AO86" s="1">
        <f>'Individual Measurements'!AJ87</f>
        <v>0</v>
      </c>
      <c r="AP86" s="1">
        <f>'Individual Measurements'!AK87</f>
        <v>2</v>
      </c>
      <c r="AQ86" s="1">
        <f>'Individual Measurements'!AL87</f>
        <v>3</v>
      </c>
    </row>
    <row r="87" spans="1:43" ht="15.75" customHeight="1">
      <c r="A87" s="1" t="s">
        <v>413</v>
      </c>
      <c r="B87" s="1" t="s">
        <v>414</v>
      </c>
      <c r="C87" s="1" t="s">
        <v>91</v>
      </c>
      <c r="D87" s="5" t="s">
        <v>48</v>
      </c>
      <c r="E87" s="1" t="s">
        <v>135</v>
      </c>
      <c r="F87" s="6" t="s">
        <v>64</v>
      </c>
      <c r="G87" s="1" t="s">
        <v>415</v>
      </c>
      <c r="H87" s="7" t="str">
        <f t="shared" si="0"/>
        <v>OI x LD</v>
      </c>
      <c r="I87" s="1" t="s">
        <v>110</v>
      </c>
      <c r="J87" s="1" t="s">
        <v>51</v>
      </c>
      <c r="P87" s="1">
        <v>2</v>
      </c>
      <c r="Q87" s="1">
        <v>11</v>
      </c>
      <c r="R87" s="1">
        <f>'Plot Info'!E154</f>
        <v>0</v>
      </c>
      <c r="S87" s="8">
        <v>44354</v>
      </c>
      <c r="T87" s="8">
        <v>44355</v>
      </c>
      <c r="U87" s="1">
        <f>'Plot Info'!H87</f>
        <v>0</v>
      </c>
      <c r="V87" s="1">
        <f>'Plot Info'!I154</f>
        <v>0</v>
      </c>
      <c r="W87" s="2" t="s">
        <v>58</v>
      </c>
      <c r="X87" s="1">
        <f>'Plot Info'!K87</f>
        <v>0</v>
      </c>
      <c r="Y87" s="1">
        <f>'Plot Info'!L87</f>
        <v>0</v>
      </c>
      <c r="Z87" s="1">
        <f>'Plot Info'!M87</f>
        <v>0</v>
      </c>
      <c r="AA87" s="3" t="e">
        <f t="shared" si="1"/>
        <v>#DIV/0!</v>
      </c>
      <c r="AB87" s="3">
        <f>VLOOKUP(A87,'Sub Sample'!A:U,21,FALSE)</f>
        <v>0</v>
      </c>
      <c r="AC87" s="1" t="e">
        <f t="shared" si="2"/>
        <v>#DIV/0!</v>
      </c>
      <c r="AD87" s="10">
        <f>VLOOKUP(A87,'Sub Sample'!A:Z,26,FALSE)</f>
        <v>0</v>
      </c>
      <c r="AE87" s="3" t="e">
        <f>'Individual Measurements'!U88</f>
        <v>#DIV/0!</v>
      </c>
      <c r="AF87" s="3" t="e">
        <f>'Individual Measurements'!V88</f>
        <v>#DIV/0!</v>
      </c>
      <c r="AG87" s="3" t="e">
        <f>'Individual Measurements'!W88</f>
        <v>#DIV/0!</v>
      </c>
      <c r="AH87" s="3" t="e">
        <f>'Individual Measurements'!X88</f>
        <v>#DIV/0!</v>
      </c>
      <c r="AI87" s="3" t="e">
        <f>'Individual Measurements'!Y88</f>
        <v>#DIV/0!</v>
      </c>
      <c r="AJ87" s="1">
        <f>'Individual Measurements'!AE88</f>
        <v>0</v>
      </c>
      <c r="AK87" s="1">
        <f>'Individual Measurements'!AF88</f>
        <v>0</v>
      </c>
      <c r="AL87" s="1">
        <f>'Individual Measurements'!AG88</f>
        <v>0</v>
      </c>
      <c r="AM87" s="1">
        <f>'Individual Measurements'!AH88</f>
        <v>0</v>
      </c>
      <c r="AN87" s="1">
        <f>'Individual Measurements'!AI88</f>
        <v>0</v>
      </c>
      <c r="AO87" s="1">
        <f>'Individual Measurements'!AJ88</f>
        <v>0</v>
      </c>
      <c r="AP87" s="1">
        <f>'Individual Measurements'!AK88</f>
        <v>0</v>
      </c>
      <c r="AQ87" s="1">
        <f>'Individual Measurements'!AL88</f>
        <v>0</v>
      </c>
    </row>
    <row r="88" spans="1:43" ht="15.75" customHeight="1">
      <c r="A88" s="1" t="s">
        <v>416</v>
      </c>
      <c r="B88" s="1" t="s">
        <v>417</v>
      </c>
      <c r="C88" s="1" t="s">
        <v>91</v>
      </c>
      <c r="D88" s="5" t="s">
        <v>48</v>
      </c>
      <c r="E88" s="1" t="s">
        <v>165</v>
      </c>
      <c r="F88" s="6" t="s">
        <v>62</v>
      </c>
      <c r="G88" s="1" t="s">
        <v>418</v>
      </c>
      <c r="H88" s="7" t="str">
        <f t="shared" si="0"/>
        <v>OI x CB</v>
      </c>
      <c r="I88" s="1" t="s">
        <v>50</v>
      </c>
      <c r="J88" s="1" t="s">
        <v>51</v>
      </c>
      <c r="P88" s="1">
        <v>2</v>
      </c>
      <c r="Q88" s="1">
        <v>12</v>
      </c>
      <c r="R88" s="1">
        <f>'Plot Info'!E155</f>
        <v>0</v>
      </c>
      <c r="S88" s="8">
        <v>44354</v>
      </c>
      <c r="T88" s="8">
        <v>44355</v>
      </c>
      <c r="U88" s="1">
        <f>'Plot Info'!H88</f>
        <v>0</v>
      </c>
      <c r="V88" s="1">
        <f>'Plot Info'!I155</f>
        <v>0</v>
      </c>
      <c r="W88" s="2" t="s">
        <v>58</v>
      </c>
      <c r="X88" s="1">
        <f>'Plot Info'!K88</f>
        <v>0</v>
      </c>
      <c r="Y88" s="1">
        <f>'Plot Info'!L88</f>
        <v>0</v>
      </c>
      <c r="Z88" s="1">
        <f>'Plot Info'!M88</f>
        <v>0</v>
      </c>
      <c r="AA88" s="3" t="e">
        <f t="shared" si="1"/>
        <v>#DIV/0!</v>
      </c>
      <c r="AB88" s="3">
        <f>VLOOKUP(A88,'Sub Sample'!A:U,21,FALSE)</f>
        <v>0</v>
      </c>
      <c r="AC88" s="1" t="e">
        <f t="shared" si="2"/>
        <v>#DIV/0!</v>
      </c>
      <c r="AD88" s="10">
        <f>VLOOKUP(A88,'Sub Sample'!A:Z,26,FALSE)</f>
        <v>0</v>
      </c>
      <c r="AE88" s="3" t="e">
        <f>'Individual Measurements'!U89</f>
        <v>#DIV/0!</v>
      </c>
      <c r="AF88" s="3" t="e">
        <f>'Individual Measurements'!V89</f>
        <v>#DIV/0!</v>
      </c>
      <c r="AG88" s="3" t="e">
        <f>'Individual Measurements'!W89</f>
        <v>#DIV/0!</v>
      </c>
      <c r="AH88" s="3" t="e">
        <f>'Individual Measurements'!X89</f>
        <v>#DIV/0!</v>
      </c>
      <c r="AI88" s="3" t="e">
        <f>'Individual Measurements'!Y89</f>
        <v>#DIV/0!</v>
      </c>
      <c r="AJ88" s="1">
        <f>'Individual Measurements'!AE89</f>
        <v>0</v>
      </c>
      <c r="AK88" s="1">
        <f>'Individual Measurements'!AF89</f>
        <v>0</v>
      </c>
      <c r="AL88" s="1">
        <f>'Individual Measurements'!AG89</f>
        <v>0</v>
      </c>
      <c r="AM88" s="1">
        <f>'Individual Measurements'!AH89</f>
        <v>0</v>
      </c>
      <c r="AN88" s="1">
        <f>'Individual Measurements'!AI89</f>
        <v>0</v>
      </c>
      <c r="AO88" s="1">
        <f>'Individual Measurements'!AJ89</f>
        <v>0</v>
      </c>
      <c r="AP88" s="1">
        <f>'Individual Measurements'!AK89</f>
        <v>0</v>
      </c>
      <c r="AQ88" s="1">
        <f>'Individual Measurements'!AL89</f>
        <v>0</v>
      </c>
    </row>
    <row r="89" spans="1:43" ht="15.75" customHeight="1">
      <c r="A89" s="1" t="s">
        <v>419</v>
      </c>
      <c r="B89" s="1" t="s">
        <v>420</v>
      </c>
      <c r="C89" s="1" t="s">
        <v>421</v>
      </c>
      <c r="D89" s="5" t="s">
        <v>145</v>
      </c>
      <c r="E89" s="1" t="s">
        <v>144</v>
      </c>
      <c r="F89" s="6" t="s">
        <v>145</v>
      </c>
      <c r="G89" s="1" t="s">
        <v>422</v>
      </c>
      <c r="H89" s="7" t="str">
        <f t="shared" si="0"/>
        <v>NC x NC</v>
      </c>
      <c r="I89" s="1" t="s">
        <v>234</v>
      </c>
      <c r="J89" s="1" t="s">
        <v>51</v>
      </c>
      <c r="P89" s="1">
        <v>2</v>
      </c>
      <c r="Q89" s="1">
        <v>13</v>
      </c>
      <c r="R89" s="1">
        <f>'Plot Info'!E156</f>
        <v>0</v>
      </c>
      <c r="S89" s="8">
        <v>44354</v>
      </c>
      <c r="T89" s="8">
        <v>44355</v>
      </c>
      <c r="U89" s="1">
        <f>'Plot Info'!H89</f>
        <v>0</v>
      </c>
      <c r="V89" s="1">
        <f>'Plot Info'!I156</f>
        <v>0</v>
      </c>
      <c r="W89" s="2" t="s">
        <v>58</v>
      </c>
      <c r="X89" s="1">
        <f>'Plot Info'!K89</f>
        <v>0</v>
      </c>
      <c r="Y89" s="1">
        <f>'Plot Info'!L89</f>
        <v>0</v>
      </c>
      <c r="Z89" s="1">
        <f>'Plot Info'!M89</f>
        <v>0</v>
      </c>
      <c r="AA89" s="3" t="e">
        <f t="shared" si="1"/>
        <v>#DIV/0!</v>
      </c>
      <c r="AB89" s="3">
        <f>VLOOKUP(A89,'Sub Sample'!A:U,21,FALSE)</f>
        <v>0</v>
      </c>
      <c r="AC89" s="1" t="e">
        <f t="shared" si="2"/>
        <v>#DIV/0!</v>
      </c>
      <c r="AD89" s="10">
        <f>VLOOKUP(A89,'Sub Sample'!A:Z,26,FALSE)</f>
        <v>0</v>
      </c>
      <c r="AE89" s="3" t="e">
        <f>'Individual Measurements'!U90</f>
        <v>#DIV/0!</v>
      </c>
      <c r="AF89" s="3" t="e">
        <f>'Individual Measurements'!V90</f>
        <v>#DIV/0!</v>
      </c>
      <c r="AG89" s="3" t="e">
        <f>'Individual Measurements'!W90</f>
        <v>#DIV/0!</v>
      </c>
      <c r="AH89" s="3" t="e">
        <f>'Individual Measurements'!X90</f>
        <v>#DIV/0!</v>
      </c>
      <c r="AI89" s="3" t="e">
        <f>'Individual Measurements'!Y90</f>
        <v>#DIV/0!</v>
      </c>
      <c r="AJ89" s="1">
        <f>'Individual Measurements'!AE90</f>
        <v>0</v>
      </c>
      <c r="AK89" s="1">
        <f>'Individual Measurements'!AF90</f>
        <v>0</v>
      </c>
      <c r="AL89" s="1">
        <f>'Individual Measurements'!AG90</f>
        <v>0</v>
      </c>
      <c r="AM89" s="1">
        <f>'Individual Measurements'!AH90</f>
        <v>0</v>
      </c>
      <c r="AN89" s="1">
        <f>'Individual Measurements'!AI90</f>
        <v>0</v>
      </c>
      <c r="AO89" s="1">
        <f>'Individual Measurements'!AJ90</f>
        <v>0</v>
      </c>
      <c r="AP89" s="1">
        <f>'Individual Measurements'!AK90</f>
        <v>0</v>
      </c>
      <c r="AQ89" s="1">
        <f>'Individual Measurements'!AL90</f>
        <v>0</v>
      </c>
    </row>
    <row r="90" spans="1:43" ht="15.75" customHeight="1">
      <c r="A90" s="1" t="s">
        <v>423</v>
      </c>
      <c r="B90" s="1" t="s">
        <v>424</v>
      </c>
      <c r="C90" s="1" t="s">
        <v>425</v>
      </c>
      <c r="D90" s="5" t="s">
        <v>70</v>
      </c>
      <c r="E90" s="1" t="s">
        <v>425</v>
      </c>
      <c r="F90" s="6" t="s">
        <v>70</v>
      </c>
      <c r="G90" s="1" t="s">
        <v>426</v>
      </c>
      <c r="H90" s="7" t="str">
        <f t="shared" si="0"/>
        <v>UCONN x UCONN</v>
      </c>
      <c r="I90" s="1">
        <v>4000</v>
      </c>
      <c r="J90" s="1" t="s">
        <v>51</v>
      </c>
      <c r="P90" s="1">
        <v>2</v>
      </c>
      <c r="Q90" s="1">
        <v>14</v>
      </c>
      <c r="R90" s="1">
        <f>'Plot Info'!E157</f>
        <v>0</v>
      </c>
      <c r="S90" s="8">
        <v>44354</v>
      </c>
      <c r="T90" s="8">
        <v>44355</v>
      </c>
      <c r="U90" s="1">
        <f>'Plot Info'!H90</f>
        <v>0</v>
      </c>
      <c r="V90" s="1">
        <f>'Plot Info'!I157</f>
        <v>0</v>
      </c>
      <c r="W90" s="2" t="s">
        <v>58</v>
      </c>
      <c r="X90" s="1">
        <f>'Plot Info'!K90</f>
        <v>0</v>
      </c>
      <c r="Y90" s="1">
        <f>'Plot Info'!L90</f>
        <v>0</v>
      </c>
      <c r="Z90" s="1">
        <f>'Plot Info'!M90</f>
        <v>0</v>
      </c>
      <c r="AA90" s="3" t="e">
        <f t="shared" si="1"/>
        <v>#DIV/0!</v>
      </c>
      <c r="AB90" s="3">
        <f>VLOOKUP(A90,'Sub Sample'!A:U,21,FALSE)</f>
        <v>0</v>
      </c>
      <c r="AC90" s="1" t="e">
        <f t="shared" si="2"/>
        <v>#DIV/0!</v>
      </c>
      <c r="AD90" s="10">
        <f>VLOOKUP(A90,'Sub Sample'!A:Z,26,FALSE)</f>
        <v>0</v>
      </c>
      <c r="AE90" s="3" t="e">
        <f>'Individual Measurements'!U91</f>
        <v>#DIV/0!</v>
      </c>
      <c r="AF90" s="3" t="e">
        <f>'Individual Measurements'!V91</f>
        <v>#DIV/0!</v>
      </c>
      <c r="AG90" s="3" t="e">
        <f>'Individual Measurements'!W91</f>
        <v>#DIV/0!</v>
      </c>
      <c r="AH90" s="3" t="e">
        <f>'Individual Measurements'!X91</f>
        <v>#DIV/0!</v>
      </c>
      <c r="AI90" s="3" t="e">
        <f>'Individual Measurements'!Y91</f>
        <v>#DIV/0!</v>
      </c>
      <c r="AJ90" s="1">
        <f>'Individual Measurements'!AE91</f>
        <v>0</v>
      </c>
      <c r="AK90" s="1">
        <f>'Individual Measurements'!AF91</f>
        <v>0</v>
      </c>
      <c r="AL90" s="1">
        <f>'Individual Measurements'!AG91</f>
        <v>0</v>
      </c>
      <c r="AM90" s="1">
        <f>'Individual Measurements'!AH91</f>
        <v>0</v>
      </c>
      <c r="AN90" s="1">
        <f>'Individual Measurements'!AI91</f>
        <v>0</v>
      </c>
      <c r="AO90" s="1">
        <f>'Individual Measurements'!AJ91</f>
        <v>0</v>
      </c>
      <c r="AP90" s="1">
        <f>'Individual Measurements'!AK91</f>
        <v>0</v>
      </c>
      <c r="AQ90" s="1">
        <f>'Individual Measurements'!AL91</f>
        <v>0</v>
      </c>
    </row>
    <row r="91" spans="1:43" ht="15.75" customHeight="1">
      <c r="A91" s="1" t="s">
        <v>427</v>
      </c>
      <c r="B91" s="1" t="s">
        <v>428</v>
      </c>
      <c r="C91" s="1" t="s">
        <v>429</v>
      </c>
      <c r="D91" s="5" t="s">
        <v>145</v>
      </c>
      <c r="E91" s="1" t="s">
        <v>98</v>
      </c>
      <c r="F91" s="6" t="s">
        <v>76</v>
      </c>
      <c r="G91" s="1" t="s">
        <v>430</v>
      </c>
      <c r="H91" s="7" t="str">
        <f t="shared" si="0"/>
        <v>NC x CC</v>
      </c>
      <c r="I91" s="1" t="s">
        <v>79</v>
      </c>
      <c r="J91" s="1" t="s">
        <v>51</v>
      </c>
      <c r="P91" s="1">
        <v>2</v>
      </c>
      <c r="Q91" s="1">
        <v>15</v>
      </c>
      <c r="R91" s="1">
        <f>'Plot Info'!E158</f>
        <v>0</v>
      </c>
      <c r="S91" s="8">
        <v>44354</v>
      </c>
      <c r="T91" s="8">
        <v>44355</v>
      </c>
      <c r="U91" s="1">
        <f>'Plot Info'!H91</f>
        <v>0</v>
      </c>
      <c r="V91" s="1">
        <f>'Plot Info'!I158</f>
        <v>0</v>
      </c>
      <c r="W91" s="2" t="s">
        <v>58</v>
      </c>
      <c r="X91" s="1">
        <f>'Plot Info'!K91</f>
        <v>0</v>
      </c>
      <c r="Y91" s="1">
        <f>'Plot Info'!L91</f>
        <v>0</v>
      </c>
      <c r="Z91" s="1">
        <f>'Plot Info'!M91</f>
        <v>0</v>
      </c>
      <c r="AA91" s="3" t="e">
        <f t="shared" si="1"/>
        <v>#DIV/0!</v>
      </c>
      <c r="AB91" s="3">
        <f>VLOOKUP(A91,'Sub Sample'!A:U,21,FALSE)</f>
        <v>0</v>
      </c>
      <c r="AC91" s="1" t="e">
        <f t="shared" si="2"/>
        <v>#DIV/0!</v>
      </c>
      <c r="AD91" s="10">
        <f>VLOOKUP(A91,'Sub Sample'!A:Z,26,FALSE)</f>
        <v>0</v>
      </c>
      <c r="AE91" s="3" t="e">
        <f>'Individual Measurements'!U92</f>
        <v>#DIV/0!</v>
      </c>
      <c r="AF91" s="3" t="e">
        <f>'Individual Measurements'!V92</f>
        <v>#DIV/0!</v>
      </c>
      <c r="AG91" s="3" t="e">
        <f>'Individual Measurements'!W92</f>
        <v>#DIV/0!</v>
      </c>
      <c r="AH91" s="3" t="e">
        <f>'Individual Measurements'!X92</f>
        <v>#DIV/0!</v>
      </c>
      <c r="AI91" s="3" t="e">
        <f>'Individual Measurements'!Y92</f>
        <v>#DIV/0!</v>
      </c>
      <c r="AJ91" s="1">
        <f>'Individual Measurements'!AE92</f>
        <v>0</v>
      </c>
      <c r="AK91" s="1">
        <f>'Individual Measurements'!AF92</f>
        <v>0</v>
      </c>
      <c r="AL91" s="1">
        <f>'Individual Measurements'!AG92</f>
        <v>0</v>
      </c>
      <c r="AM91" s="1">
        <f>'Individual Measurements'!AH92</f>
        <v>0</v>
      </c>
      <c r="AN91" s="1">
        <f>'Individual Measurements'!AI92</f>
        <v>0</v>
      </c>
      <c r="AO91" s="1">
        <f>'Individual Measurements'!AJ92</f>
        <v>0</v>
      </c>
      <c r="AP91" s="1">
        <f>'Individual Measurements'!AK92</f>
        <v>0</v>
      </c>
      <c r="AQ91" s="1">
        <f>'Individual Measurements'!AL92</f>
        <v>0</v>
      </c>
    </row>
    <row r="92" spans="1:43" ht="15.75" customHeight="1">
      <c r="A92" s="1" t="s">
        <v>217</v>
      </c>
      <c r="B92" s="1" t="s">
        <v>217</v>
      </c>
      <c r="C92" s="1" t="s">
        <v>218</v>
      </c>
      <c r="D92" s="5" t="s">
        <v>155</v>
      </c>
      <c r="E92" s="1" t="s">
        <v>219</v>
      </c>
      <c r="F92" s="6" t="s">
        <v>220</v>
      </c>
      <c r="G92" s="1" t="s">
        <v>221</v>
      </c>
      <c r="H92" s="7" t="str">
        <f t="shared" si="0"/>
        <v>ME1 x ME2</v>
      </c>
      <c r="I92" s="1" t="s">
        <v>431</v>
      </c>
      <c r="J92" s="1" t="s">
        <v>51</v>
      </c>
      <c r="P92" s="1">
        <v>2</v>
      </c>
      <c r="Q92" s="1">
        <v>16</v>
      </c>
      <c r="R92" s="1">
        <f>'Plot Info'!E66</f>
        <v>0</v>
      </c>
      <c r="S92" s="8">
        <v>44354</v>
      </c>
      <c r="T92" s="8">
        <v>44355</v>
      </c>
      <c r="U92" s="1">
        <f>'Plot Info'!H92</f>
        <v>0</v>
      </c>
      <c r="V92" s="1">
        <f>'Plot Info'!I66</f>
        <v>0</v>
      </c>
      <c r="W92" s="2" t="s">
        <v>58</v>
      </c>
      <c r="X92" s="1">
        <f>'Plot Info'!K92</f>
        <v>0</v>
      </c>
      <c r="Y92" s="1">
        <f>'Plot Info'!L92</f>
        <v>0</v>
      </c>
      <c r="Z92" s="1">
        <f>'Plot Info'!M92</f>
        <v>0</v>
      </c>
      <c r="AA92" s="3" t="e">
        <f t="shared" si="1"/>
        <v>#DIV/0!</v>
      </c>
      <c r="AB92" s="3">
        <f>VLOOKUP(A92,'Sub Sample'!A:U,21,FALSE)</f>
        <v>0</v>
      </c>
      <c r="AC92" s="1" t="e">
        <f t="shared" si="2"/>
        <v>#DIV/0!</v>
      </c>
      <c r="AD92" s="10">
        <f>VLOOKUP(A92,'Sub Sample'!A:Z,26,FALSE)</f>
        <v>0</v>
      </c>
      <c r="AE92" s="3" t="e">
        <f>'Individual Measurements'!U93</f>
        <v>#DIV/0!</v>
      </c>
      <c r="AF92" s="3" t="e">
        <f>'Individual Measurements'!V93</f>
        <v>#DIV/0!</v>
      </c>
      <c r="AG92" s="3" t="e">
        <f>'Individual Measurements'!W93</f>
        <v>#DIV/0!</v>
      </c>
      <c r="AH92" s="3" t="e">
        <f>'Individual Measurements'!X93</f>
        <v>#DIV/0!</v>
      </c>
      <c r="AI92" s="3" t="e">
        <f>'Individual Measurements'!Y93</f>
        <v>#DIV/0!</v>
      </c>
      <c r="AJ92" s="1">
        <f>'Individual Measurements'!AE93</f>
        <v>0</v>
      </c>
      <c r="AK92" s="1">
        <f>'Individual Measurements'!AF93</f>
        <v>0</v>
      </c>
      <c r="AL92" s="1">
        <f>'Individual Measurements'!AG93</f>
        <v>0</v>
      </c>
      <c r="AM92" s="1">
        <f>'Individual Measurements'!AH93</f>
        <v>0</v>
      </c>
      <c r="AN92" s="1">
        <f>'Individual Measurements'!AI93</f>
        <v>0</v>
      </c>
      <c r="AO92" s="1">
        <f>'Individual Measurements'!AJ93</f>
        <v>0</v>
      </c>
      <c r="AP92" s="1">
        <f>'Individual Measurements'!AK93</f>
        <v>0</v>
      </c>
      <c r="AQ92" s="1">
        <f>'Individual Measurements'!AL93</f>
        <v>0</v>
      </c>
    </row>
    <row r="93" spans="1:43" ht="15.75" customHeight="1">
      <c r="A93" s="1" t="s">
        <v>432</v>
      </c>
      <c r="B93" s="1" t="s">
        <v>433</v>
      </c>
      <c r="C93" s="1" t="s">
        <v>434</v>
      </c>
      <c r="D93" s="11" t="s">
        <v>70</v>
      </c>
      <c r="E93" s="1" t="s">
        <v>256</v>
      </c>
      <c r="F93" s="6" t="s">
        <v>48</v>
      </c>
      <c r="G93" s="1" t="s">
        <v>435</v>
      </c>
      <c r="H93" s="7" t="str">
        <f t="shared" si="0"/>
        <v>UCONN x OI</v>
      </c>
      <c r="I93" s="1" t="s">
        <v>50</v>
      </c>
      <c r="J93" s="1" t="s">
        <v>51</v>
      </c>
      <c r="P93" s="1">
        <v>2</v>
      </c>
      <c r="Q93" s="1">
        <v>17</v>
      </c>
      <c r="R93" s="1">
        <f>'Plot Info'!E159</f>
        <v>0</v>
      </c>
      <c r="S93" s="8">
        <v>44354</v>
      </c>
      <c r="T93" s="8">
        <v>44355</v>
      </c>
      <c r="U93" s="1">
        <f>'Plot Info'!H93</f>
        <v>0</v>
      </c>
      <c r="V93" s="1">
        <f>'Plot Info'!I159</f>
        <v>0</v>
      </c>
      <c r="W93" s="2" t="s">
        <v>58</v>
      </c>
      <c r="X93" s="1">
        <f>'Plot Info'!K93</f>
        <v>0</v>
      </c>
      <c r="Y93" s="1">
        <f>'Plot Info'!L93</f>
        <v>0</v>
      </c>
      <c r="Z93" s="1">
        <f>'Plot Info'!M93</f>
        <v>0</v>
      </c>
      <c r="AA93" s="3" t="e">
        <f t="shared" si="1"/>
        <v>#DIV/0!</v>
      </c>
      <c r="AB93" s="3">
        <f>VLOOKUP(A93,'Sub Sample'!A:U,21,FALSE)</f>
        <v>0</v>
      </c>
      <c r="AC93" s="1" t="e">
        <f t="shared" si="2"/>
        <v>#DIV/0!</v>
      </c>
      <c r="AD93" s="10">
        <f>VLOOKUP(A93,'Sub Sample'!A:Z,26,FALSE)</f>
        <v>0</v>
      </c>
      <c r="AE93" s="3" t="e">
        <f>'Individual Measurements'!U94</f>
        <v>#DIV/0!</v>
      </c>
      <c r="AF93" s="3" t="e">
        <f>'Individual Measurements'!V94</f>
        <v>#DIV/0!</v>
      </c>
      <c r="AG93" s="3" t="e">
        <f>'Individual Measurements'!W94</f>
        <v>#DIV/0!</v>
      </c>
      <c r="AH93" s="3" t="e">
        <f>'Individual Measurements'!X94</f>
        <v>#DIV/0!</v>
      </c>
      <c r="AI93" s="3" t="e">
        <f>'Individual Measurements'!Y94</f>
        <v>#DIV/0!</v>
      </c>
      <c r="AJ93" s="1">
        <f>'Individual Measurements'!AE94</f>
        <v>0</v>
      </c>
      <c r="AK93" s="1">
        <f>'Individual Measurements'!AF94</f>
        <v>0</v>
      </c>
      <c r="AL93" s="1">
        <f>'Individual Measurements'!AG94</f>
        <v>0</v>
      </c>
      <c r="AM93" s="1">
        <f>'Individual Measurements'!AH94</f>
        <v>0</v>
      </c>
      <c r="AN93" s="1">
        <f>'Individual Measurements'!AI94</f>
        <v>0</v>
      </c>
      <c r="AO93" s="1">
        <f>'Individual Measurements'!AJ94</f>
        <v>0</v>
      </c>
      <c r="AP93" s="1">
        <f>'Individual Measurements'!AK94</f>
        <v>0</v>
      </c>
      <c r="AQ93" s="1">
        <f>'Individual Measurements'!AL94</f>
        <v>0</v>
      </c>
    </row>
    <row r="94" spans="1:43" ht="15.75" customHeight="1">
      <c r="A94" s="1" t="s">
        <v>436</v>
      </c>
      <c r="B94" s="1" t="s">
        <v>437</v>
      </c>
      <c r="C94" s="1" t="s">
        <v>438</v>
      </c>
      <c r="D94" s="5" t="s">
        <v>70</v>
      </c>
      <c r="E94" s="1" t="s">
        <v>438</v>
      </c>
      <c r="F94" s="6" t="s">
        <v>70</v>
      </c>
      <c r="G94" s="1" t="s">
        <v>439</v>
      </c>
      <c r="H94" s="7" t="str">
        <f t="shared" si="0"/>
        <v>UCONN x UCONN</v>
      </c>
      <c r="I94" s="1">
        <v>4000</v>
      </c>
      <c r="J94" s="1" t="s">
        <v>51</v>
      </c>
      <c r="P94" s="1">
        <v>2</v>
      </c>
      <c r="Q94" s="1">
        <v>18</v>
      </c>
      <c r="R94" s="1">
        <f>'Plot Info'!E160</f>
        <v>0</v>
      </c>
      <c r="S94" s="8">
        <v>44354</v>
      </c>
      <c r="T94" s="8">
        <v>44355</v>
      </c>
      <c r="U94" s="1">
        <f>'Plot Info'!H94</f>
        <v>0</v>
      </c>
      <c r="V94" s="1">
        <f>'Plot Info'!I160</f>
        <v>0</v>
      </c>
      <c r="W94" s="2" t="s">
        <v>58</v>
      </c>
      <c r="X94" s="1">
        <f>'Plot Info'!K94</f>
        <v>0</v>
      </c>
      <c r="Y94" s="1">
        <f>'Plot Info'!L94</f>
        <v>0</v>
      </c>
      <c r="Z94" s="1">
        <f>'Plot Info'!M94</f>
        <v>0</v>
      </c>
      <c r="AA94" s="3" t="e">
        <f t="shared" si="1"/>
        <v>#DIV/0!</v>
      </c>
      <c r="AB94" s="3">
        <f>VLOOKUP(A94,'Sub Sample'!A:U,21,FALSE)</f>
        <v>0</v>
      </c>
      <c r="AC94" s="1" t="e">
        <f t="shared" si="2"/>
        <v>#DIV/0!</v>
      </c>
      <c r="AD94" s="10">
        <f>VLOOKUP(A94,'Sub Sample'!A:Z,26,FALSE)</f>
        <v>0</v>
      </c>
      <c r="AE94" s="3" t="e">
        <f>'Individual Measurements'!U95</f>
        <v>#DIV/0!</v>
      </c>
      <c r="AF94" s="3" t="e">
        <f>'Individual Measurements'!V95</f>
        <v>#DIV/0!</v>
      </c>
      <c r="AG94" s="3" t="e">
        <f>'Individual Measurements'!W95</f>
        <v>#DIV/0!</v>
      </c>
      <c r="AH94" s="3" t="e">
        <f>'Individual Measurements'!X95</f>
        <v>#DIV/0!</v>
      </c>
      <c r="AI94" s="3" t="e">
        <f>'Individual Measurements'!Y95</f>
        <v>#DIV/0!</v>
      </c>
      <c r="AJ94" s="1">
        <f>'Individual Measurements'!AE95</f>
        <v>0</v>
      </c>
      <c r="AK94" s="1">
        <f>'Individual Measurements'!AF95</f>
        <v>0</v>
      </c>
      <c r="AL94" s="1">
        <f>'Individual Measurements'!AG95</f>
        <v>0</v>
      </c>
      <c r="AM94" s="1">
        <f>'Individual Measurements'!AH95</f>
        <v>0</v>
      </c>
      <c r="AN94" s="1">
        <f>'Individual Measurements'!AI95</f>
        <v>0</v>
      </c>
      <c r="AO94" s="1">
        <f>'Individual Measurements'!AJ95</f>
        <v>0</v>
      </c>
      <c r="AP94" s="1">
        <f>'Individual Measurements'!AK95</f>
        <v>0</v>
      </c>
      <c r="AQ94" s="1">
        <f>'Individual Measurements'!AL95</f>
        <v>0</v>
      </c>
    </row>
    <row r="95" spans="1:43" ht="15.75" customHeight="1">
      <c r="A95" s="1" t="s">
        <v>440</v>
      </c>
      <c r="B95" s="1" t="s">
        <v>441</v>
      </c>
      <c r="C95" s="1" t="s">
        <v>442</v>
      </c>
      <c r="D95" s="5" t="s">
        <v>62</v>
      </c>
      <c r="E95" s="1" t="s">
        <v>55</v>
      </c>
      <c r="F95" s="6" t="s">
        <v>56</v>
      </c>
      <c r="G95" s="1" t="s">
        <v>443</v>
      </c>
      <c r="H95" s="7" t="str">
        <f t="shared" si="0"/>
        <v>CB x SF</v>
      </c>
      <c r="I95" s="1" t="s">
        <v>50</v>
      </c>
      <c r="J95" s="1" t="s">
        <v>51</v>
      </c>
      <c r="P95" s="1">
        <v>2</v>
      </c>
      <c r="Q95" s="1">
        <v>19</v>
      </c>
      <c r="R95" s="1">
        <f>'Plot Info'!E161</f>
        <v>0</v>
      </c>
      <c r="S95" s="8">
        <v>44354</v>
      </c>
      <c r="T95" s="8">
        <v>44355</v>
      </c>
      <c r="U95" s="1">
        <f>'Plot Info'!H95</f>
        <v>0</v>
      </c>
      <c r="V95" s="1">
        <f>'Plot Info'!I161</f>
        <v>0</v>
      </c>
      <c r="W95" s="2" t="s">
        <v>58</v>
      </c>
      <c r="X95" s="1">
        <f>'Plot Info'!K95</f>
        <v>0</v>
      </c>
      <c r="Y95" s="1">
        <f>'Plot Info'!L95</f>
        <v>0</v>
      </c>
      <c r="Z95" s="1">
        <f>'Plot Info'!M95</f>
        <v>0</v>
      </c>
      <c r="AA95" s="3" t="e">
        <f t="shared" si="1"/>
        <v>#DIV/0!</v>
      </c>
      <c r="AB95" s="3">
        <f>VLOOKUP(A95,'Sub Sample'!A:U,21,FALSE)</f>
        <v>0</v>
      </c>
      <c r="AC95" s="1" t="e">
        <f t="shared" si="2"/>
        <v>#DIV/0!</v>
      </c>
      <c r="AD95" s="10">
        <f>VLOOKUP(A95,'Sub Sample'!A:Z,26,FALSE)</f>
        <v>0</v>
      </c>
      <c r="AE95" s="3" t="e">
        <f>'Individual Measurements'!U96</f>
        <v>#DIV/0!</v>
      </c>
      <c r="AF95" s="3" t="e">
        <f>'Individual Measurements'!V96</f>
        <v>#DIV/0!</v>
      </c>
      <c r="AG95" s="3" t="e">
        <f>'Individual Measurements'!W96</f>
        <v>#DIV/0!</v>
      </c>
      <c r="AH95" s="3" t="e">
        <f>'Individual Measurements'!X96</f>
        <v>#DIV/0!</v>
      </c>
      <c r="AI95" s="3" t="e">
        <f>'Individual Measurements'!Y96</f>
        <v>#DIV/0!</v>
      </c>
      <c r="AJ95" s="1">
        <f>'Individual Measurements'!AE96</f>
        <v>0</v>
      </c>
      <c r="AK95" s="1">
        <f>'Individual Measurements'!AF96</f>
        <v>0</v>
      </c>
      <c r="AL95" s="1">
        <f>'Individual Measurements'!AG96</f>
        <v>0</v>
      </c>
      <c r="AM95" s="1">
        <f>'Individual Measurements'!AH96</f>
        <v>0</v>
      </c>
      <c r="AN95" s="1">
        <f>'Individual Measurements'!AI96</f>
        <v>0</v>
      </c>
      <c r="AO95" s="1">
        <f>'Individual Measurements'!AJ96</f>
        <v>0</v>
      </c>
      <c r="AP95" s="1">
        <f>'Individual Measurements'!AK96</f>
        <v>0</v>
      </c>
      <c r="AQ95" s="1">
        <f>'Individual Measurements'!AL96</f>
        <v>0</v>
      </c>
    </row>
    <row r="96" spans="1:43" ht="15.75" customHeight="1">
      <c r="A96" s="1" t="s">
        <v>444</v>
      </c>
      <c r="B96" s="1" t="s">
        <v>445</v>
      </c>
      <c r="C96" s="1" t="s">
        <v>191</v>
      </c>
      <c r="D96" s="5" t="s">
        <v>70</v>
      </c>
      <c r="E96" s="1" t="s">
        <v>191</v>
      </c>
      <c r="F96" s="6" t="s">
        <v>70</v>
      </c>
      <c r="G96" s="1" t="s">
        <v>192</v>
      </c>
      <c r="H96" s="7" t="str">
        <f t="shared" si="0"/>
        <v>UCONN x UCONN</v>
      </c>
      <c r="I96" s="1">
        <v>500</v>
      </c>
      <c r="J96" s="1" t="s">
        <v>51</v>
      </c>
      <c r="P96" s="1">
        <v>2</v>
      </c>
      <c r="Q96" s="1">
        <v>20</v>
      </c>
      <c r="R96" s="1">
        <f>'Plot Info'!E162</f>
        <v>0</v>
      </c>
      <c r="S96" s="8">
        <v>44354</v>
      </c>
      <c r="T96" s="8">
        <v>44355</v>
      </c>
      <c r="U96" s="1">
        <f>'Plot Info'!H96</f>
        <v>0</v>
      </c>
      <c r="V96" s="1">
        <f>'Plot Info'!I162</f>
        <v>0</v>
      </c>
      <c r="W96" s="2" t="s">
        <v>58</v>
      </c>
      <c r="X96" s="1">
        <f>'Plot Info'!K96</f>
        <v>0</v>
      </c>
      <c r="Y96" s="1">
        <f>'Plot Info'!L96</f>
        <v>0</v>
      </c>
      <c r="Z96" s="1">
        <f>'Plot Info'!M96</f>
        <v>0</v>
      </c>
      <c r="AA96" s="3" t="e">
        <f t="shared" si="1"/>
        <v>#DIV/0!</v>
      </c>
      <c r="AB96" s="3">
        <f>VLOOKUP(A96,'Sub Sample'!A:U,21,FALSE)</f>
        <v>0</v>
      </c>
      <c r="AC96" s="1" t="e">
        <f t="shared" si="2"/>
        <v>#DIV/0!</v>
      </c>
      <c r="AD96" s="10">
        <f>VLOOKUP(A96,'Sub Sample'!A:Z,26,FALSE)</f>
        <v>0</v>
      </c>
      <c r="AE96" s="3" t="e">
        <f>'Individual Measurements'!U97</f>
        <v>#DIV/0!</v>
      </c>
      <c r="AF96" s="3" t="e">
        <f>'Individual Measurements'!V97</f>
        <v>#DIV/0!</v>
      </c>
      <c r="AG96" s="3" t="e">
        <f>'Individual Measurements'!W97</f>
        <v>#DIV/0!</v>
      </c>
      <c r="AH96" s="3" t="e">
        <f>'Individual Measurements'!X97</f>
        <v>#DIV/0!</v>
      </c>
      <c r="AI96" s="3" t="e">
        <f>'Individual Measurements'!Y97</f>
        <v>#DIV/0!</v>
      </c>
      <c r="AJ96" s="1">
        <f>'Individual Measurements'!AE97</f>
        <v>0</v>
      </c>
      <c r="AK96" s="1">
        <f>'Individual Measurements'!AF97</f>
        <v>0</v>
      </c>
      <c r="AL96" s="1">
        <f>'Individual Measurements'!AG97</f>
        <v>0</v>
      </c>
      <c r="AM96" s="1">
        <f>'Individual Measurements'!AH97</f>
        <v>0</v>
      </c>
      <c r="AN96" s="1">
        <f>'Individual Measurements'!AI97</f>
        <v>0</v>
      </c>
      <c r="AO96" s="1">
        <f>'Individual Measurements'!AJ97</f>
        <v>0</v>
      </c>
      <c r="AP96" s="1">
        <f>'Individual Measurements'!AK97</f>
        <v>0</v>
      </c>
      <c r="AQ96" s="1">
        <f>'Individual Measurements'!AL97</f>
        <v>0</v>
      </c>
    </row>
    <row r="97" spans="1:43" ht="15.75" customHeight="1">
      <c r="A97" s="1" t="s">
        <v>446</v>
      </c>
      <c r="B97" s="1" t="s">
        <v>447</v>
      </c>
      <c r="C97" s="1" t="s">
        <v>448</v>
      </c>
      <c r="D97" s="5" t="s">
        <v>46</v>
      </c>
      <c r="E97" s="1" t="s">
        <v>98</v>
      </c>
      <c r="F97" s="6" t="s">
        <v>76</v>
      </c>
      <c r="G97" s="1" t="s">
        <v>449</v>
      </c>
      <c r="H97" s="7" t="str">
        <f t="shared" si="0"/>
        <v>JS x CC</v>
      </c>
      <c r="I97" s="1" t="s">
        <v>79</v>
      </c>
      <c r="J97" s="1" t="s">
        <v>51</v>
      </c>
      <c r="P97" s="1">
        <v>2</v>
      </c>
      <c r="Q97" s="1">
        <v>21</v>
      </c>
      <c r="R97" s="1">
        <f>'Plot Info'!E17</f>
        <v>0</v>
      </c>
      <c r="S97" s="8">
        <v>44354</v>
      </c>
      <c r="T97" s="8">
        <v>44355</v>
      </c>
      <c r="U97" s="9">
        <f>'Plot Info'!H97</f>
        <v>0.56041666666666667</v>
      </c>
      <c r="V97" s="1">
        <f>'Plot Info'!I17</f>
        <v>0</v>
      </c>
      <c r="W97" s="2" t="s">
        <v>52</v>
      </c>
      <c r="X97" s="1">
        <f>'Plot Info'!K97</f>
        <v>2</v>
      </c>
      <c r="Y97" s="1">
        <f>'Plot Info'!L97</f>
        <v>6.06</v>
      </c>
      <c r="Z97" s="1">
        <f>'Plot Info'!M97</f>
        <v>0.86</v>
      </c>
      <c r="AA97" s="3">
        <f t="shared" si="1"/>
        <v>7.0465116279069768</v>
      </c>
      <c r="AB97" s="3">
        <f>VLOOKUP(A97,'Sub Sample'!A:U,21,FALSE)</f>
        <v>10.182370820668693</v>
      </c>
      <c r="AC97" s="1">
        <f t="shared" si="2"/>
        <v>0.71750194387502653</v>
      </c>
      <c r="AD97" s="10">
        <f>VLOOKUP(A97,'Sub Sample'!A:Z,26,FALSE)</f>
        <v>75</v>
      </c>
      <c r="AE97" s="3">
        <f>'Individual Measurements'!U98</f>
        <v>101.51999999999998</v>
      </c>
      <c r="AF97" s="3">
        <f>'Individual Measurements'!V98</f>
        <v>24.52</v>
      </c>
      <c r="AG97" s="3">
        <f>'Individual Measurements'!W98</f>
        <v>0.89</v>
      </c>
      <c r="AH97" s="3">
        <f>'Individual Measurements'!X98</f>
        <v>11.12</v>
      </c>
      <c r="AI97" s="3">
        <f>'Individual Measurements'!Y98</f>
        <v>4.8419999999999996</v>
      </c>
      <c r="AJ97" s="1">
        <f>'Individual Measurements'!AE98</f>
        <v>0</v>
      </c>
      <c r="AK97" s="1">
        <f>'Individual Measurements'!AF98</f>
        <v>0</v>
      </c>
      <c r="AL97" s="1">
        <f>'Individual Measurements'!AG98</f>
        <v>0</v>
      </c>
      <c r="AM97" s="1">
        <f>'Individual Measurements'!AH98</f>
        <v>5</v>
      </c>
      <c r="AN97" s="1">
        <f>'Individual Measurements'!AI98</f>
        <v>5</v>
      </c>
      <c r="AO97" s="1">
        <f>'Individual Measurements'!AJ98</f>
        <v>0</v>
      </c>
      <c r="AP97" s="1">
        <f>'Individual Measurements'!AK98</f>
        <v>0</v>
      </c>
      <c r="AQ97" s="1">
        <f>'Individual Measurements'!AL98</f>
        <v>5</v>
      </c>
    </row>
    <row r="98" spans="1:43" ht="15.75" customHeight="1">
      <c r="A98" s="1" t="s">
        <v>450</v>
      </c>
      <c r="B98" s="1" t="s">
        <v>451</v>
      </c>
      <c r="C98" s="1" t="s">
        <v>82</v>
      </c>
      <c r="D98" s="5" t="s">
        <v>76</v>
      </c>
      <c r="E98" s="1" t="s">
        <v>452</v>
      </c>
      <c r="F98" s="6" t="s">
        <v>48</v>
      </c>
      <c r="G98" s="1" t="s">
        <v>453</v>
      </c>
      <c r="H98" s="7" t="str">
        <f t="shared" si="0"/>
        <v>CC x OI</v>
      </c>
      <c r="I98" s="1" t="s">
        <v>79</v>
      </c>
      <c r="J98" s="1" t="s">
        <v>51</v>
      </c>
      <c r="P98" s="1">
        <v>2</v>
      </c>
      <c r="Q98" s="1">
        <v>22</v>
      </c>
      <c r="R98" s="1">
        <f>'Plot Info'!E163</f>
        <v>0</v>
      </c>
      <c r="S98" s="8">
        <v>44354</v>
      </c>
      <c r="T98" s="8">
        <v>44355</v>
      </c>
      <c r="U98" s="1">
        <f>'Plot Info'!H98</f>
        <v>0</v>
      </c>
      <c r="V98" s="1">
        <f>'Plot Info'!I163</f>
        <v>0</v>
      </c>
      <c r="W98" s="2" t="s">
        <v>58</v>
      </c>
      <c r="X98" s="1">
        <f>'Plot Info'!K98</f>
        <v>0</v>
      </c>
      <c r="Y98" s="1">
        <f>'Plot Info'!L98</f>
        <v>0</v>
      </c>
      <c r="Z98" s="1">
        <f>'Plot Info'!M98</f>
        <v>0</v>
      </c>
      <c r="AA98" s="3" t="e">
        <f t="shared" si="1"/>
        <v>#DIV/0!</v>
      </c>
      <c r="AB98" s="3">
        <f>VLOOKUP(A98,'Sub Sample'!A:U,21,FALSE)</f>
        <v>0</v>
      </c>
      <c r="AC98" s="1" t="e">
        <f t="shared" si="2"/>
        <v>#DIV/0!</v>
      </c>
      <c r="AD98" s="10">
        <f>VLOOKUP(A98,'Sub Sample'!A:Z,26,FALSE)</f>
        <v>0</v>
      </c>
      <c r="AE98" s="3" t="e">
        <f>'Individual Measurements'!U99</f>
        <v>#DIV/0!</v>
      </c>
      <c r="AF98" s="3" t="e">
        <f>'Individual Measurements'!V99</f>
        <v>#DIV/0!</v>
      </c>
      <c r="AG98" s="3" t="e">
        <f>'Individual Measurements'!W99</f>
        <v>#DIV/0!</v>
      </c>
      <c r="AH98" s="3" t="e">
        <f>'Individual Measurements'!X99</f>
        <v>#DIV/0!</v>
      </c>
      <c r="AI98" s="3" t="e">
        <f>'Individual Measurements'!Y99</f>
        <v>#DIV/0!</v>
      </c>
      <c r="AJ98" s="1">
        <f>'Individual Measurements'!AE99</f>
        <v>0</v>
      </c>
      <c r="AK98" s="1">
        <f>'Individual Measurements'!AF99</f>
        <v>0</v>
      </c>
      <c r="AL98" s="1">
        <f>'Individual Measurements'!AG99</f>
        <v>0</v>
      </c>
      <c r="AM98" s="1">
        <f>'Individual Measurements'!AH99</f>
        <v>0</v>
      </c>
      <c r="AN98" s="1">
        <f>'Individual Measurements'!AI99</f>
        <v>0</v>
      </c>
      <c r="AO98" s="1">
        <f>'Individual Measurements'!AJ99</f>
        <v>0</v>
      </c>
      <c r="AP98" s="1">
        <f>'Individual Measurements'!AK99</f>
        <v>0</v>
      </c>
      <c r="AQ98" s="1">
        <f>'Individual Measurements'!AL99</f>
        <v>0</v>
      </c>
    </row>
    <row r="99" spans="1:43" ht="15.75" customHeight="1">
      <c r="A99" s="1" t="s">
        <v>454</v>
      </c>
      <c r="B99" s="1" t="s">
        <v>455</v>
      </c>
      <c r="C99" s="1" t="s">
        <v>456</v>
      </c>
      <c r="D99" s="5" t="s">
        <v>46</v>
      </c>
      <c r="E99" s="1" t="s">
        <v>457</v>
      </c>
      <c r="F99" s="6" t="s">
        <v>122</v>
      </c>
      <c r="G99" s="1" t="s">
        <v>458</v>
      </c>
      <c r="H99" s="7" t="str">
        <f t="shared" si="0"/>
        <v>JS x NL</v>
      </c>
      <c r="I99" s="1" t="s">
        <v>333</v>
      </c>
      <c r="J99" s="1" t="s">
        <v>51</v>
      </c>
      <c r="P99" s="1">
        <v>2</v>
      </c>
      <c r="Q99" s="1">
        <v>23</v>
      </c>
      <c r="R99" s="1">
        <f>'Plot Info'!E164</f>
        <v>0</v>
      </c>
      <c r="S99" s="8">
        <v>44354</v>
      </c>
      <c r="T99" s="8">
        <v>44355</v>
      </c>
      <c r="U99" s="9">
        <f>'Plot Info'!H99</f>
        <v>0.5625</v>
      </c>
      <c r="V99" s="1">
        <f>'Plot Info'!I164</f>
        <v>0</v>
      </c>
      <c r="W99" s="2" t="s">
        <v>52</v>
      </c>
      <c r="X99" s="1">
        <f>'Plot Info'!K99</f>
        <v>2</v>
      </c>
      <c r="Y99" s="1">
        <f>'Plot Info'!L99</f>
        <v>2.87</v>
      </c>
      <c r="Z99" s="1">
        <f>'Plot Info'!M99</f>
        <v>0.79</v>
      </c>
      <c r="AA99" s="3">
        <f t="shared" si="1"/>
        <v>3.6329113924050631</v>
      </c>
      <c r="AB99" s="3">
        <f>VLOOKUP(A99,'Sub Sample'!A:U,21,FALSE)</f>
        <v>13.816304177749961</v>
      </c>
      <c r="AC99" s="1">
        <f t="shared" si="2"/>
        <v>0.50193408848281496</v>
      </c>
      <c r="AD99" s="10">
        <f>VLOOKUP(A99,'Sub Sample'!A:Z,26,FALSE)</f>
        <v>81.25</v>
      </c>
      <c r="AE99" s="3">
        <f>'Individual Measurements'!U100</f>
        <v>133.28000000000003</v>
      </c>
      <c r="AF99" s="3">
        <f>'Individual Measurements'!V100</f>
        <v>17.82</v>
      </c>
      <c r="AG99" s="3">
        <f>'Individual Measurements'!W100</f>
        <v>1.042</v>
      </c>
      <c r="AH99" s="3">
        <f>'Individual Measurements'!X100</f>
        <v>8.1199999999999992</v>
      </c>
      <c r="AI99" s="3">
        <f>'Individual Measurements'!Y100</f>
        <v>4.3600000000000003</v>
      </c>
      <c r="AJ99" s="1">
        <f>'Individual Measurements'!AE100</f>
        <v>0</v>
      </c>
      <c r="AK99" s="1">
        <f>'Individual Measurements'!AF100</f>
        <v>0</v>
      </c>
      <c r="AL99" s="1">
        <f>'Individual Measurements'!AG100</f>
        <v>0</v>
      </c>
      <c r="AM99" s="1">
        <f>'Individual Measurements'!AH100</f>
        <v>5</v>
      </c>
      <c r="AN99" s="1">
        <f>'Individual Measurements'!AI100</f>
        <v>5</v>
      </c>
      <c r="AO99" s="1">
        <f>'Individual Measurements'!AJ100</f>
        <v>0</v>
      </c>
      <c r="AP99" s="1">
        <f>'Individual Measurements'!AK100</f>
        <v>4</v>
      </c>
      <c r="AQ99" s="1">
        <f>'Individual Measurements'!AL100</f>
        <v>1</v>
      </c>
    </row>
    <row r="100" spans="1:43" ht="15.75" customHeight="1">
      <c r="A100" s="1" t="s">
        <v>459</v>
      </c>
      <c r="B100" s="1" t="s">
        <v>460</v>
      </c>
      <c r="C100" s="1" t="s">
        <v>461</v>
      </c>
      <c r="D100" s="11" t="s">
        <v>70</v>
      </c>
      <c r="E100" s="1" t="s">
        <v>55</v>
      </c>
      <c r="F100" s="6" t="s">
        <v>56</v>
      </c>
      <c r="G100" s="1" t="s">
        <v>462</v>
      </c>
      <c r="H100" s="7" t="str">
        <f t="shared" si="0"/>
        <v>UCONN x SF</v>
      </c>
      <c r="I100" s="1" t="s">
        <v>50</v>
      </c>
      <c r="J100" s="1" t="s">
        <v>51</v>
      </c>
      <c r="P100" s="1">
        <v>2</v>
      </c>
      <c r="Q100" s="1">
        <v>24</v>
      </c>
      <c r="R100" s="1">
        <f>'Plot Info'!E165</f>
        <v>0</v>
      </c>
      <c r="S100" s="8">
        <v>44354</v>
      </c>
      <c r="T100" s="8">
        <v>44355</v>
      </c>
      <c r="U100" s="1">
        <f>'Plot Info'!H100</f>
        <v>0</v>
      </c>
      <c r="V100" s="1">
        <f>'Plot Info'!I165</f>
        <v>0</v>
      </c>
      <c r="W100" s="2" t="s">
        <v>58</v>
      </c>
      <c r="X100" s="1">
        <f>'Plot Info'!K100</f>
        <v>0</v>
      </c>
      <c r="Y100" s="1">
        <f>'Plot Info'!L100</f>
        <v>0</v>
      </c>
      <c r="Z100" s="1">
        <f>'Plot Info'!M100</f>
        <v>0</v>
      </c>
      <c r="AA100" s="3" t="e">
        <f t="shared" si="1"/>
        <v>#DIV/0!</v>
      </c>
      <c r="AB100" s="3">
        <f>VLOOKUP(A100,'Sub Sample'!A:U,21,FALSE)</f>
        <v>0</v>
      </c>
      <c r="AC100" s="1" t="e">
        <f t="shared" si="2"/>
        <v>#DIV/0!</v>
      </c>
      <c r="AD100" s="10">
        <f>VLOOKUP(A100,'Sub Sample'!A:Z,26,FALSE)</f>
        <v>0</v>
      </c>
      <c r="AE100" s="3" t="e">
        <f>'Individual Measurements'!U101</f>
        <v>#DIV/0!</v>
      </c>
      <c r="AF100" s="3" t="e">
        <f>'Individual Measurements'!V101</f>
        <v>#DIV/0!</v>
      </c>
      <c r="AG100" s="3" t="e">
        <f>'Individual Measurements'!W101</f>
        <v>#DIV/0!</v>
      </c>
      <c r="AH100" s="3" t="e">
        <f>'Individual Measurements'!X101</f>
        <v>#DIV/0!</v>
      </c>
      <c r="AI100" s="3" t="e">
        <f>'Individual Measurements'!Y101</f>
        <v>#DIV/0!</v>
      </c>
      <c r="AJ100" s="1">
        <f>'Individual Measurements'!AE101</f>
        <v>0</v>
      </c>
      <c r="AK100" s="1">
        <f>'Individual Measurements'!AF101</f>
        <v>0</v>
      </c>
      <c r="AL100" s="1">
        <f>'Individual Measurements'!AG101</f>
        <v>0</v>
      </c>
      <c r="AM100" s="1">
        <f>'Individual Measurements'!AH101</f>
        <v>0</v>
      </c>
      <c r="AN100" s="1">
        <f>'Individual Measurements'!AI101</f>
        <v>0</v>
      </c>
      <c r="AO100" s="1">
        <f>'Individual Measurements'!AJ101</f>
        <v>0</v>
      </c>
      <c r="AP100" s="1">
        <f>'Individual Measurements'!AK101</f>
        <v>0</v>
      </c>
      <c r="AQ100" s="1">
        <f>'Individual Measurements'!AL101</f>
        <v>0</v>
      </c>
    </row>
    <row r="101" spans="1:43" ht="15.75" customHeight="1">
      <c r="A101" s="1" t="s">
        <v>463</v>
      </c>
      <c r="B101" s="1" t="s">
        <v>464</v>
      </c>
      <c r="C101" s="1" t="s">
        <v>465</v>
      </c>
      <c r="D101" s="5" t="s">
        <v>145</v>
      </c>
      <c r="E101" s="1" t="s">
        <v>466</v>
      </c>
      <c r="F101" s="6" t="s">
        <v>48</v>
      </c>
      <c r="G101" s="1" t="s">
        <v>467</v>
      </c>
      <c r="H101" s="7" t="str">
        <f t="shared" si="0"/>
        <v>NC x OI</v>
      </c>
      <c r="I101" s="1" t="s">
        <v>110</v>
      </c>
      <c r="J101" s="1" t="s">
        <v>51</v>
      </c>
      <c r="P101" s="1">
        <v>2</v>
      </c>
      <c r="Q101" s="1">
        <v>25</v>
      </c>
      <c r="R101" s="1">
        <f>'Plot Info'!E166</f>
        <v>0</v>
      </c>
      <c r="S101" s="8">
        <v>44354</v>
      </c>
      <c r="T101" s="8">
        <v>44355</v>
      </c>
      <c r="U101" s="1">
        <f>'Plot Info'!H101</f>
        <v>0</v>
      </c>
      <c r="V101" s="1">
        <f>'Plot Info'!I167</f>
        <v>0</v>
      </c>
      <c r="W101" s="2" t="s">
        <v>58</v>
      </c>
      <c r="X101" s="1">
        <f>'Plot Info'!K101</f>
        <v>0</v>
      </c>
      <c r="Y101" s="1">
        <f>'Plot Info'!L101</f>
        <v>0</v>
      </c>
      <c r="Z101" s="1">
        <f>'Plot Info'!M101</f>
        <v>0</v>
      </c>
      <c r="AA101" s="3" t="e">
        <f t="shared" si="1"/>
        <v>#DIV/0!</v>
      </c>
      <c r="AB101" s="3">
        <f>VLOOKUP(A101,'Sub Sample'!A:U,21,FALSE)</f>
        <v>0</v>
      </c>
      <c r="AC101" s="1" t="e">
        <f t="shared" si="2"/>
        <v>#DIV/0!</v>
      </c>
      <c r="AD101" s="10">
        <f>VLOOKUP(A101,'Sub Sample'!A:Z,26,FALSE)</f>
        <v>0</v>
      </c>
      <c r="AE101" s="3" t="e">
        <f>'Individual Measurements'!U102</f>
        <v>#DIV/0!</v>
      </c>
      <c r="AF101" s="3" t="e">
        <f>'Individual Measurements'!V102</f>
        <v>#DIV/0!</v>
      </c>
      <c r="AG101" s="3" t="e">
        <f>'Individual Measurements'!W102</f>
        <v>#DIV/0!</v>
      </c>
      <c r="AH101" s="3" t="e">
        <f>'Individual Measurements'!X102</f>
        <v>#DIV/0!</v>
      </c>
      <c r="AI101" s="3" t="e">
        <f>'Individual Measurements'!Y102</f>
        <v>#DIV/0!</v>
      </c>
      <c r="AJ101" s="1">
        <f>'Individual Measurements'!AE102</f>
        <v>0</v>
      </c>
      <c r="AK101" s="1">
        <f>'Individual Measurements'!AF102</f>
        <v>0</v>
      </c>
      <c r="AL101" s="1">
        <f>'Individual Measurements'!AG102</f>
        <v>0</v>
      </c>
      <c r="AM101" s="1">
        <f>'Individual Measurements'!AH102</f>
        <v>0</v>
      </c>
      <c r="AN101" s="1">
        <f>'Individual Measurements'!AI102</f>
        <v>0</v>
      </c>
      <c r="AO101" s="1">
        <f>'Individual Measurements'!AJ102</f>
        <v>0</v>
      </c>
      <c r="AP101" s="1">
        <f>'Individual Measurements'!AK102</f>
        <v>0</v>
      </c>
      <c r="AQ101" s="1">
        <f>'Individual Measurements'!AL102</f>
        <v>0</v>
      </c>
    </row>
    <row r="102" spans="1:43" ht="15.75" customHeight="1">
      <c r="A102" s="1" t="s">
        <v>468</v>
      </c>
      <c r="B102" s="1" t="s">
        <v>469</v>
      </c>
      <c r="C102" s="1" t="s">
        <v>378</v>
      </c>
      <c r="D102" s="5" t="s">
        <v>64</v>
      </c>
      <c r="E102" s="1" t="s">
        <v>47</v>
      </c>
      <c r="F102" s="6" t="s">
        <v>48</v>
      </c>
      <c r="G102" s="1" t="s">
        <v>470</v>
      </c>
      <c r="H102" s="7" t="str">
        <f t="shared" si="0"/>
        <v>LD x OI</v>
      </c>
      <c r="I102" s="1" t="s">
        <v>50</v>
      </c>
      <c r="J102" s="1" t="s">
        <v>51</v>
      </c>
      <c r="P102" s="1">
        <v>2</v>
      </c>
      <c r="Q102" s="1">
        <v>26</v>
      </c>
      <c r="R102" s="1">
        <f>'Plot Info'!E167</f>
        <v>0</v>
      </c>
      <c r="S102" s="8">
        <v>44354</v>
      </c>
      <c r="T102" s="8">
        <v>44355</v>
      </c>
      <c r="U102" s="1">
        <f>'Plot Info'!H102</f>
        <v>0</v>
      </c>
      <c r="V102" s="1" t="e">
        <f>#REF!</f>
        <v>#REF!</v>
      </c>
      <c r="W102" s="2" t="s">
        <v>58</v>
      </c>
      <c r="X102" s="1">
        <f>'Plot Info'!K102</f>
        <v>0</v>
      </c>
      <c r="Y102" s="1">
        <f>'Plot Info'!L102</f>
        <v>0</v>
      </c>
      <c r="Z102" s="1">
        <f>'Plot Info'!M102</f>
        <v>0</v>
      </c>
      <c r="AA102" s="3" t="e">
        <f t="shared" si="1"/>
        <v>#DIV/0!</v>
      </c>
      <c r="AB102" s="3">
        <f>VLOOKUP(A102,'Sub Sample'!A:U,21,FALSE)</f>
        <v>0</v>
      </c>
      <c r="AC102" s="1" t="e">
        <f t="shared" si="2"/>
        <v>#DIV/0!</v>
      </c>
      <c r="AD102" s="10">
        <f>VLOOKUP(A102,'Sub Sample'!A:Z,26,FALSE)</f>
        <v>0</v>
      </c>
      <c r="AE102" s="3" t="e">
        <f>'Individual Measurements'!U103</f>
        <v>#DIV/0!</v>
      </c>
      <c r="AF102" s="3" t="e">
        <f>'Individual Measurements'!V103</f>
        <v>#DIV/0!</v>
      </c>
      <c r="AG102" s="3" t="e">
        <f>'Individual Measurements'!W103</f>
        <v>#DIV/0!</v>
      </c>
      <c r="AH102" s="3" t="e">
        <f>'Individual Measurements'!X103</f>
        <v>#DIV/0!</v>
      </c>
      <c r="AI102" s="3" t="e">
        <f>'Individual Measurements'!Y103</f>
        <v>#DIV/0!</v>
      </c>
      <c r="AJ102" s="1">
        <f>'Individual Measurements'!AE103</f>
        <v>0</v>
      </c>
      <c r="AK102" s="1">
        <f>'Individual Measurements'!AF103</f>
        <v>0</v>
      </c>
      <c r="AL102" s="1">
        <f>'Individual Measurements'!AG103</f>
        <v>0</v>
      </c>
      <c r="AM102" s="1">
        <f>'Individual Measurements'!AH103</f>
        <v>0</v>
      </c>
      <c r="AN102" s="1">
        <f>'Individual Measurements'!AI103</f>
        <v>0</v>
      </c>
      <c r="AO102" s="1">
        <f>'Individual Measurements'!AJ103</f>
        <v>0</v>
      </c>
      <c r="AP102" s="1">
        <f>'Individual Measurements'!AK103</f>
        <v>0</v>
      </c>
      <c r="AQ102" s="1">
        <f>'Individual Measurements'!AL103</f>
        <v>0</v>
      </c>
    </row>
    <row r="103" spans="1:43" ht="15.75" customHeight="1">
      <c r="A103" s="1" t="s">
        <v>471</v>
      </c>
      <c r="B103" s="1" t="s">
        <v>472</v>
      </c>
      <c r="C103" s="1" t="s">
        <v>429</v>
      </c>
      <c r="D103" s="5" t="s">
        <v>145</v>
      </c>
      <c r="E103" s="1" t="s">
        <v>117</v>
      </c>
      <c r="F103" s="6" t="s">
        <v>48</v>
      </c>
      <c r="G103" s="1" t="s">
        <v>473</v>
      </c>
      <c r="H103" s="7" t="str">
        <f t="shared" si="0"/>
        <v>NC x OI</v>
      </c>
      <c r="I103" s="1" t="s">
        <v>79</v>
      </c>
      <c r="J103" s="1" t="s">
        <v>51</v>
      </c>
      <c r="P103" s="1">
        <v>2</v>
      </c>
      <c r="Q103" s="1">
        <v>27</v>
      </c>
      <c r="R103" s="1">
        <f>'Plot Info'!E168</f>
        <v>0</v>
      </c>
      <c r="S103" s="8">
        <v>44354</v>
      </c>
      <c r="T103" s="8">
        <v>44355</v>
      </c>
      <c r="U103" s="9">
        <f>'Plot Info'!H103</f>
        <v>0.56458333333333333</v>
      </c>
      <c r="V103" s="1">
        <f>'Plot Info'!I168</f>
        <v>0</v>
      </c>
      <c r="W103" s="2" t="s">
        <v>52</v>
      </c>
      <c r="X103" s="1">
        <f>'Plot Info'!K103</f>
        <v>3</v>
      </c>
      <c r="Y103" s="1">
        <f>'Plot Info'!L103</f>
        <v>9.1999999999999993</v>
      </c>
      <c r="Z103" s="1">
        <f>'Plot Info'!M103</f>
        <v>0.86099999999999999</v>
      </c>
      <c r="AA103" s="3">
        <f t="shared" si="1"/>
        <v>10.685249709639953</v>
      </c>
      <c r="AB103" s="3">
        <f>VLOOKUP(A103,'Sub Sample'!A:U,21,FALSE)</f>
        <v>10.59966025975409</v>
      </c>
      <c r="AC103" s="1">
        <f t="shared" si="2"/>
        <v>1.1326001671281953</v>
      </c>
      <c r="AD103" s="10">
        <f>VLOOKUP(A103,'Sub Sample'!A:Z,26,FALSE)</f>
        <v>131.25</v>
      </c>
      <c r="AE103" s="3">
        <f>'Individual Measurements'!U104</f>
        <v>113.66</v>
      </c>
      <c r="AF103" s="3">
        <f>'Individual Measurements'!V104</f>
        <v>24.380000000000003</v>
      </c>
      <c r="AG103" s="3">
        <f>'Individual Measurements'!W104</f>
        <v>0.78</v>
      </c>
      <c r="AH103" s="3">
        <f>'Individual Measurements'!X104</f>
        <v>29.919999999999998</v>
      </c>
      <c r="AI103" s="3">
        <f>'Individual Measurements'!Y104</f>
        <v>7.2560000000000002</v>
      </c>
      <c r="AJ103" s="1">
        <f>'Individual Measurements'!AE104</f>
        <v>0</v>
      </c>
      <c r="AK103" s="1">
        <f>'Individual Measurements'!AF104</f>
        <v>0</v>
      </c>
      <c r="AL103" s="1">
        <f>'Individual Measurements'!AG104</f>
        <v>1</v>
      </c>
      <c r="AM103" s="1">
        <f>'Individual Measurements'!AH104</f>
        <v>4</v>
      </c>
      <c r="AN103" s="1">
        <f>'Individual Measurements'!AI104</f>
        <v>5</v>
      </c>
      <c r="AO103" s="1">
        <f>'Individual Measurements'!AJ104</f>
        <v>0</v>
      </c>
      <c r="AP103" s="1">
        <f>'Individual Measurements'!AK104</f>
        <v>1</v>
      </c>
      <c r="AQ103" s="1">
        <f>'Individual Measurements'!AL104</f>
        <v>4</v>
      </c>
    </row>
    <row r="104" spans="1:43" ht="15.75" customHeight="1">
      <c r="A104" s="1" t="s">
        <v>311</v>
      </c>
      <c r="B104" s="1" t="s">
        <v>311</v>
      </c>
      <c r="C104" s="1" t="s">
        <v>218</v>
      </c>
      <c r="D104" s="5" t="s">
        <v>155</v>
      </c>
      <c r="E104" s="1" t="s">
        <v>154</v>
      </c>
      <c r="F104" s="6" t="s">
        <v>155</v>
      </c>
      <c r="G104" s="1" t="s">
        <v>312</v>
      </c>
      <c r="H104" s="7" t="str">
        <f t="shared" si="0"/>
        <v>ME1 x ME1</v>
      </c>
      <c r="I104" s="1" t="s">
        <v>474</v>
      </c>
      <c r="J104" s="1" t="s">
        <v>51</v>
      </c>
      <c r="P104" s="1">
        <v>2</v>
      </c>
      <c r="Q104" s="1">
        <v>28</v>
      </c>
      <c r="R104" s="1">
        <f>'Plot Info'!E60</f>
        <v>0</v>
      </c>
      <c r="S104" s="8">
        <v>44354</v>
      </c>
      <c r="T104" s="8">
        <v>44355</v>
      </c>
      <c r="U104" s="1">
        <f>'Plot Info'!H104</f>
        <v>0</v>
      </c>
      <c r="V104" s="1">
        <f>'Plot Info'!I60</f>
        <v>0</v>
      </c>
      <c r="W104" s="2" t="s">
        <v>58</v>
      </c>
      <c r="X104" s="1">
        <f>'Plot Info'!K104</f>
        <v>0</v>
      </c>
      <c r="Y104" s="1">
        <f>'Plot Info'!L104</f>
        <v>0</v>
      </c>
      <c r="Z104" s="1">
        <f>'Plot Info'!M104</f>
        <v>0</v>
      </c>
      <c r="AA104" s="3" t="e">
        <f t="shared" si="1"/>
        <v>#DIV/0!</v>
      </c>
      <c r="AB104" s="3">
        <f>VLOOKUP(A104,'Sub Sample'!A:U,21,FALSE)</f>
        <v>0</v>
      </c>
      <c r="AC104" s="1" t="e">
        <f t="shared" si="2"/>
        <v>#DIV/0!</v>
      </c>
      <c r="AD104" s="10">
        <f>VLOOKUP(A104,'Sub Sample'!A:Z,26,FALSE)</f>
        <v>0</v>
      </c>
      <c r="AE104" s="3" t="e">
        <f>'Individual Measurements'!U105</f>
        <v>#DIV/0!</v>
      </c>
      <c r="AF104" s="3" t="e">
        <f>'Individual Measurements'!V105</f>
        <v>#DIV/0!</v>
      </c>
      <c r="AG104" s="3" t="e">
        <f>'Individual Measurements'!W105</f>
        <v>#DIV/0!</v>
      </c>
      <c r="AH104" s="3" t="e">
        <f>'Individual Measurements'!X105</f>
        <v>#DIV/0!</v>
      </c>
      <c r="AI104" s="3" t="e">
        <f>'Individual Measurements'!Y105</f>
        <v>#DIV/0!</v>
      </c>
      <c r="AJ104" s="1">
        <f>'Individual Measurements'!AE105</f>
        <v>0</v>
      </c>
      <c r="AK104" s="1">
        <f>'Individual Measurements'!AF105</f>
        <v>0</v>
      </c>
      <c r="AL104" s="1">
        <f>'Individual Measurements'!AG105</f>
        <v>0</v>
      </c>
      <c r="AM104" s="1">
        <f>'Individual Measurements'!AH105</f>
        <v>0</v>
      </c>
      <c r="AN104" s="1">
        <f>'Individual Measurements'!AI105</f>
        <v>0</v>
      </c>
      <c r="AO104" s="1">
        <f>'Individual Measurements'!AJ105</f>
        <v>0</v>
      </c>
      <c r="AP104" s="1">
        <f>'Individual Measurements'!AK105</f>
        <v>0</v>
      </c>
      <c r="AQ104" s="1">
        <f>'Individual Measurements'!AL105</f>
        <v>0</v>
      </c>
    </row>
    <row r="105" spans="1:43" ht="15.75" customHeight="1">
      <c r="A105" s="1" t="s">
        <v>475</v>
      </c>
      <c r="B105" s="1" t="s">
        <v>476</v>
      </c>
      <c r="C105" s="1" t="s">
        <v>202</v>
      </c>
      <c r="D105" s="5" t="s">
        <v>124</v>
      </c>
      <c r="E105" s="1" t="s">
        <v>135</v>
      </c>
      <c r="F105" s="6" t="s">
        <v>64</v>
      </c>
      <c r="G105" s="1" t="s">
        <v>477</v>
      </c>
      <c r="H105" s="7" t="str">
        <f t="shared" si="0"/>
        <v>OD x LD</v>
      </c>
      <c r="I105" s="1" t="s">
        <v>478</v>
      </c>
      <c r="J105" s="1" t="s">
        <v>51</v>
      </c>
      <c r="P105" s="1">
        <v>2</v>
      </c>
      <c r="Q105" s="1">
        <v>29</v>
      </c>
      <c r="R105" s="1">
        <f>'Plot Info'!E169</f>
        <v>0</v>
      </c>
      <c r="S105" s="8">
        <v>44354</v>
      </c>
      <c r="T105" s="8">
        <v>44355</v>
      </c>
      <c r="U105" s="1">
        <f>'Plot Info'!H105</f>
        <v>0</v>
      </c>
      <c r="V105" s="1">
        <f>'Plot Info'!I169</f>
        <v>0</v>
      </c>
      <c r="W105" s="2" t="s">
        <v>58</v>
      </c>
      <c r="X105" s="1">
        <f>'Plot Info'!K105</f>
        <v>0</v>
      </c>
      <c r="Y105" s="1">
        <f>'Plot Info'!L105</f>
        <v>0</v>
      </c>
      <c r="Z105" s="1">
        <f>'Plot Info'!M105</f>
        <v>0</v>
      </c>
      <c r="AA105" s="3" t="e">
        <f t="shared" si="1"/>
        <v>#DIV/0!</v>
      </c>
      <c r="AB105" s="3">
        <f>VLOOKUP(A105,'Sub Sample'!A:U,21,FALSE)</f>
        <v>0</v>
      </c>
      <c r="AC105" s="1" t="e">
        <f t="shared" si="2"/>
        <v>#DIV/0!</v>
      </c>
      <c r="AD105" s="10">
        <f>VLOOKUP(A105,'Sub Sample'!A:Z,26,FALSE)</f>
        <v>0</v>
      </c>
      <c r="AE105" s="3" t="e">
        <f>'Individual Measurements'!U106</f>
        <v>#DIV/0!</v>
      </c>
      <c r="AF105" s="3" t="e">
        <f>'Individual Measurements'!V106</f>
        <v>#DIV/0!</v>
      </c>
      <c r="AG105" s="3" t="e">
        <f>'Individual Measurements'!W106</f>
        <v>#DIV/0!</v>
      </c>
      <c r="AH105" s="3" t="e">
        <f>'Individual Measurements'!X106</f>
        <v>#DIV/0!</v>
      </c>
      <c r="AI105" s="3" t="e">
        <f>'Individual Measurements'!Y106</f>
        <v>#DIV/0!</v>
      </c>
      <c r="AJ105" s="1">
        <f>'Individual Measurements'!AE106</f>
        <v>0</v>
      </c>
      <c r="AK105" s="1">
        <f>'Individual Measurements'!AF106</f>
        <v>0</v>
      </c>
      <c r="AL105" s="1">
        <f>'Individual Measurements'!AG106</f>
        <v>0</v>
      </c>
      <c r="AM105" s="1">
        <f>'Individual Measurements'!AH106</f>
        <v>0</v>
      </c>
      <c r="AN105" s="1">
        <f>'Individual Measurements'!AI106</f>
        <v>0</v>
      </c>
      <c r="AO105" s="1">
        <f>'Individual Measurements'!AJ106</f>
        <v>0</v>
      </c>
      <c r="AP105" s="1">
        <f>'Individual Measurements'!AK106</f>
        <v>0</v>
      </c>
      <c r="AQ105" s="1">
        <f>'Individual Measurements'!AL106</f>
        <v>0</v>
      </c>
    </row>
    <row r="106" spans="1:43" ht="15.75" customHeight="1">
      <c r="A106" s="1" t="s">
        <v>479</v>
      </c>
      <c r="B106" s="1" t="s">
        <v>480</v>
      </c>
      <c r="C106" s="1" t="s">
        <v>378</v>
      </c>
      <c r="D106" s="5" t="s">
        <v>64</v>
      </c>
      <c r="E106" s="1" t="s">
        <v>55</v>
      </c>
      <c r="F106" s="6" t="s">
        <v>56</v>
      </c>
      <c r="G106" s="1" t="s">
        <v>481</v>
      </c>
      <c r="H106" s="7" t="str">
        <f t="shared" si="0"/>
        <v>LD x SF</v>
      </c>
      <c r="I106" s="1" t="s">
        <v>50</v>
      </c>
      <c r="J106" s="1" t="s">
        <v>51</v>
      </c>
      <c r="P106" s="1">
        <v>2</v>
      </c>
      <c r="Q106" s="1">
        <v>30</v>
      </c>
      <c r="R106" s="1">
        <f>'Plot Info'!E170</f>
        <v>0</v>
      </c>
      <c r="S106" s="8">
        <v>44354</v>
      </c>
      <c r="T106" s="8">
        <v>44355</v>
      </c>
      <c r="U106" s="1">
        <f>'Plot Info'!H106</f>
        <v>0</v>
      </c>
      <c r="V106" s="1">
        <f>'Plot Info'!I170</f>
        <v>0</v>
      </c>
      <c r="W106" s="2" t="s">
        <v>58</v>
      </c>
      <c r="X106" s="1">
        <f>'Plot Info'!K106</f>
        <v>0</v>
      </c>
      <c r="Y106" s="1">
        <f>'Plot Info'!L106</f>
        <v>0</v>
      </c>
      <c r="Z106" s="1">
        <f>'Plot Info'!M106</f>
        <v>0</v>
      </c>
      <c r="AA106" s="3" t="e">
        <f t="shared" si="1"/>
        <v>#DIV/0!</v>
      </c>
      <c r="AB106" s="3">
        <f>VLOOKUP(A106,'Sub Sample'!A:U,21,FALSE)</f>
        <v>0</v>
      </c>
      <c r="AC106" s="1" t="e">
        <f t="shared" si="2"/>
        <v>#DIV/0!</v>
      </c>
      <c r="AD106" s="10">
        <f>VLOOKUP(A106,'Sub Sample'!A:Z,26,FALSE)</f>
        <v>0</v>
      </c>
      <c r="AE106" s="3" t="e">
        <f>'Individual Measurements'!U107</f>
        <v>#DIV/0!</v>
      </c>
      <c r="AF106" s="3" t="e">
        <f>'Individual Measurements'!V107</f>
        <v>#DIV/0!</v>
      </c>
      <c r="AG106" s="3" t="e">
        <f>'Individual Measurements'!W107</f>
        <v>#DIV/0!</v>
      </c>
      <c r="AH106" s="3" t="e">
        <f>'Individual Measurements'!X107</f>
        <v>#DIV/0!</v>
      </c>
      <c r="AI106" s="3" t="e">
        <f>'Individual Measurements'!Y107</f>
        <v>#DIV/0!</v>
      </c>
      <c r="AJ106" s="1">
        <f>'Individual Measurements'!AE107</f>
        <v>0</v>
      </c>
      <c r="AK106" s="1">
        <f>'Individual Measurements'!AF107</f>
        <v>0</v>
      </c>
      <c r="AL106" s="1">
        <f>'Individual Measurements'!AG107</f>
        <v>0</v>
      </c>
      <c r="AM106" s="1">
        <f>'Individual Measurements'!AH107</f>
        <v>0</v>
      </c>
      <c r="AN106" s="1">
        <f>'Individual Measurements'!AI107</f>
        <v>0</v>
      </c>
      <c r="AO106" s="1">
        <f>'Individual Measurements'!AJ107</f>
        <v>0</v>
      </c>
      <c r="AP106" s="1">
        <f>'Individual Measurements'!AK107</f>
        <v>0</v>
      </c>
      <c r="AQ106" s="1">
        <f>'Individual Measurements'!AL107</f>
        <v>0</v>
      </c>
    </row>
    <row r="107" spans="1:43" ht="15.75" customHeight="1">
      <c r="A107" s="1" t="s">
        <v>482</v>
      </c>
      <c r="B107" s="1" t="s">
        <v>483</v>
      </c>
      <c r="C107" s="1" t="s">
        <v>484</v>
      </c>
      <c r="D107" s="5" t="s">
        <v>145</v>
      </c>
      <c r="E107" s="1" t="s">
        <v>485</v>
      </c>
      <c r="F107" s="6" t="s">
        <v>70</v>
      </c>
      <c r="G107" s="1" t="s">
        <v>486</v>
      </c>
      <c r="H107" s="7" t="str">
        <f t="shared" si="0"/>
        <v>NC x UCONN</v>
      </c>
      <c r="I107" s="1" t="s">
        <v>50</v>
      </c>
      <c r="J107" s="1" t="s">
        <v>51</v>
      </c>
      <c r="P107" s="1">
        <v>2</v>
      </c>
      <c r="Q107" s="1">
        <v>31</v>
      </c>
      <c r="R107" s="1">
        <f>'Plot Info'!E172</f>
        <v>0</v>
      </c>
      <c r="S107" s="8">
        <v>44354</v>
      </c>
      <c r="T107" s="8">
        <v>44355</v>
      </c>
      <c r="U107" s="1">
        <f>'Plot Info'!H107</f>
        <v>0</v>
      </c>
      <c r="V107" s="1">
        <f>'Plot Info'!I172</f>
        <v>0</v>
      </c>
      <c r="W107" s="2" t="s">
        <v>58</v>
      </c>
      <c r="X107" s="1">
        <f>'Plot Info'!K107</f>
        <v>0</v>
      </c>
      <c r="Y107" s="1">
        <f>'Plot Info'!L107</f>
        <v>0</v>
      </c>
      <c r="Z107" s="1">
        <f>'Plot Info'!M107</f>
        <v>0</v>
      </c>
      <c r="AA107" s="3" t="e">
        <f t="shared" si="1"/>
        <v>#DIV/0!</v>
      </c>
      <c r="AB107" s="3">
        <f>VLOOKUP(A107,'Sub Sample'!A:U,21,FALSE)</f>
        <v>0</v>
      </c>
      <c r="AC107" s="1" t="e">
        <f t="shared" si="2"/>
        <v>#DIV/0!</v>
      </c>
      <c r="AD107" s="10">
        <f>VLOOKUP(A107,'Sub Sample'!A:Z,26,FALSE)</f>
        <v>0</v>
      </c>
      <c r="AE107" s="3" t="e">
        <f>'Individual Measurements'!U108</f>
        <v>#DIV/0!</v>
      </c>
      <c r="AF107" s="3" t="e">
        <f>'Individual Measurements'!V108</f>
        <v>#DIV/0!</v>
      </c>
      <c r="AG107" s="3" t="e">
        <f>'Individual Measurements'!W108</f>
        <v>#DIV/0!</v>
      </c>
      <c r="AH107" s="3" t="e">
        <f>'Individual Measurements'!X108</f>
        <v>#DIV/0!</v>
      </c>
      <c r="AI107" s="3" t="e">
        <f>'Individual Measurements'!Y108</f>
        <v>#DIV/0!</v>
      </c>
      <c r="AJ107" s="1">
        <f>'Individual Measurements'!AE108</f>
        <v>0</v>
      </c>
      <c r="AK107" s="1">
        <f>'Individual Measurements'!AF108</f>
        <v>0</v>
      </c>
      <c r="AL107" s="1">
        <f>'Individual Measurements'!AG108</f>
        <v>0</v>
      </c>
      <c r="AM107" s="1">
        <f>'Individual Measurements'!AH108</f>
        <v>0</v>
      </c>
      <c r="AN107" s="1">
        <f>'Individual Measurements'!AI108</f>
        <v>0</v>
      </c>
      <c r="AO107" s="1">
        <f>'Individual Measurements'!AJ108</f>
        <v>0</v>
      </c>
      <c r="AP107" s="1">
        <f>'Individual Measurements'!AK108</f>
        <v>0</v>
      </c>
      <c r="AQ107" s="1">
        <f>'Individual Measurements'!AL108</f>
        <v>0</v>
      </c>
    </row>
    <row r="108" spans="1:43" ht="15.75" customHeight="1">
      <c r="A108" s="1" t="s">
        <v>487</v>
      </c>
      <c r="B108" s="1" t="s">
        <v>488</v>
      </c>
      <c r="C108" s="1" t="s">
        <v>406</v>
      </c>
      <c r="D108" s="5" t="s">
        <v>76</v>
      </c>
      <c r="E108" s="1" t="s">
        <v>243</v>
      </c>
      <c r="F108" s="6" t="s">
        <v>76</v>
      </c>
      <c r="G108" s="1" t="s">
        <v>489</v>
      </c>
      <c r="H108" s="7" t="str">
        <f t="shared" si="0"/>
        <v>CC x CC</v>
      </c>
      <c r="I108" s="1" t="s">
        <v>79</v>
      </c>
      <c r="J108" s="1" t="s">
        <v>51</v>
      </c>
      <c r="P108" s="1">
        <v>2</v>
      </c>
      <c r="Q108" s="1">
        <v>32</v>
      </c>
      <c r="R108" s="1">
        <f>'Plot Info'!E173</f>
        <v>0</v>
      </c>
      <c r="S108" s="8">
        <v>44354</v>
      </c>
      <c r="T108" s="8">
        <v>44355</v>
      </c>
      <c r="U108" s="9">
        <f>'Plot Info'!H108</f>
        <v>0.56597222222222221</v>
      </c>
      <c r="V108" s="1">
        <f>'Plot Info'!I173</f>
        <v>0</v>
      </c>
      <c r="W108" s="2" t="s">
        <v>52</v>
      </c>
      <c r="X108" s="1">
        <f>'Plot Info'!K108</f>
        <v>2</v>
      </c>
      <c r="Y108" s="1">
        <f>'Plot Info'!L108</f>
        <v>5.51</v>
      </c>
      <c r="Z108" s="1">
        <f>'Plot Info'!M108</f>
        <v>0.83</v>
      </c>
      <c r="AA108" s="3">
        <f t="shared" si="1"/>
        <v>6.6385542168674698</v>
      </c>
      <c r="AB108" s="3">
        <f>VLOOKUP(A108,'Sub Sample'!A:U,21,FALSE)</f>
        <v>11.300985618329101</v>
      </c>
      <c r="AC108" s="1">
        <f t="shared" si="2"/>
        <v>0.75022205731317282</v>
      </c>
      <c r="AD108" s="10">
        <f>VLOOKUP(A108,'Sub Sample'!A:Z,26,FALSE)</f>
        <v>100</v>
      </c>
      <c r="AE108" s="3">
        <f>'Individual Measurements'!U109</f>
        <v>68.679999999999993</v>
      </c>
      <c r="AF108" s="3">
        <f>'Individual Measurements'!V109</f>
        <v>11.36</v>
      </c>
      <c r="AG108" s="3">
        <f>'Individual Measurements'!W109</f>
        <v>0.376</v>
      </c>
      <c r="AH108" s="3">
        <f>'Individual Measurements'!X109</f>
        <v>4.58</v>
      </c>
      <c r="AI108" s="3">
        <f>'Individual Measurements'!Y109</f>
        <v>2.2699999999999996</v>
      </c>
      <c r="AJ108" s="1">
        <f>'Individual Measurements'!AE109</f>
        <v>0</v>
      </c>
      <c r="AK108" s="1">
        <f>'Individual Measurements'!AF109</f>
        <v>0</v>
      </c>
      <c r="AL108" s="1">
        <f>'Individual Measurements'!AG109</f>
        <v>0</v>
      </c>
      <c r="AM108" s="1">
        <f>'Individual Measurements'!AH109</f>
        <v>5</v>
      </c>
      <c r="AN108" s="1">
        <f>'Individual Measurements'!AI109</f>
        <v>4</v>
      </c>
      <c r="AO108" s="1">
        <f>'Individual Measurements'!AJ109</f>
        <v>1</v>
      </c>
      <c r="AP108" s="1">
        <f>'Individual Measurements'!AK109</f>
        <v>0</v>
      </c>
      <c r="AQ108" s="1">
        <f>'Individual Measurements'!AL109</f>
        <v>5</v>
      </c>
    </row>
    <row r="109" spans="1:43" ht="15.75" customHeight="1">
      <c r="A109" s="1" t="s">
        <v>490</v>
      </c>
      <c r="B109" s="1" t="s">
        <v>491</v>
      </c>
      <c r="C109" s="1" t="s">
        <v>237</v>
      </c>
      <c r="D109" s="5" t="s">
        <v>48</v>
      </c>
      <c r="E109" s="1" t="s">
        <v>492</v>
      </c>
      <c r="F109" s="6" t="s">
        <v>64</v>
      </c>
      <c r="G109" s="1" t="s">
        <v>493</v>
      </c>
      <c r="H109" s="7" t="str">
        <f t="shared" si="0"/>
        <v>OI x LD</v>
      </c>
      <c r="I109" s="1" t="s">
        <v>79</v>
      </c>
      <c r="J109" s="1" t="s">
        <v>51</v>
      </c>
      <c r="P109" s="1">
        <v>2</v>
      </c>
      <c r="Q109" s="1">
        <v>33</v>
      </c>
      <c r="R109" s="1">
        <f>'Plot Info'!E19</f>
        <v>0</v>
      </c>
      <c r="S109" s="8">
        <v>44354</v>
      </c>
      <c r="T109" s="8">
        <v>44355</v>
      </c>
      <c r="U109" s="1">
        <f>'Plot Info'!H109</f>
        <v>0</v>
      </c>
      <c r="V109" s="1">
        <f>'Plot Info'!I19</f>
        <v>0</v>
      </c>
      <c r="W109" s="2" t="s">
        <v>58</v>
      </c>
      <c r="X109" s="1">
        <f>'Plot Info'!K109</f>
        <v>0</v>
      </c>
      <c r="Y109" s="1">
        <f>'Plot Info'!L109</f>
        <v>0</v>
      </c>
      <c r="Z109" s="1">
        <f>'Plot Info'!M109</f>
        <v>0</v>
      </c>
      <c r="AA109" s="3" t="e">
        <f t="shared" si="1"/>
        <v>#DIV/0!</v>
      </c>
      <c r="AB109" s="3">
        <f>VLOOKUP(A109,'Sub Sample'!A:U,21,FALSE)</f>
        <v>0</v>
      </c>
      <c r="AC109" s="1" t="e">
        <f t="shared" si="2"/>
        <v>#DIV/0!</v>
      </c>
      <c r="AD109" s="10">
        <f>VLOOKUP(A109,'Sub Sample'!A:Z,26,FALSE)</f>
        <v>0</v>
      </c>
      <c r="AE109" s="3" t="e">
        <f>'Individual Measurements'!U110</f>
        <v>#DIV/0!</v>
      </c>
      <c r="AF109" s="3" t="e">
        <f>'Individual Measurements'!V110</f>
        <v>#DIV/0!</v>
      </c>
      <c r="AG109" s="3" t="e">
        <f>'Individual Measurements'!W110</f>
        <v>#DIV/0!</v>
      </c>
      <c r="AH109" s="3" t="e">
        <f>'Individual Measurements'!X110</f>
        <v>#DIV/0!</v>
      </c>
      <c r="AI109" s="3" t="e">
        <f>'Individual Measurements'!Y110</f>
        <v>#DIV/0!</v>
      </c>
      <c r="AJ109" s="1">
        <f>'Individual Measurements'!AE110</f>
        <v>0</v>
      </c>
      <c r="AK109" s="1">
        <f>'Individual Measurements'!AF110</f>
        <v>0</v>
      </c>
      <c r="AL109" s="1">
        <f>'Individual Measurements'!AG110</f>
        <v>0</v>
      </c>
      <c r="AM109" s="1">
        <f>'Individual Measurements'!AH110</f>
        <v>0</v>
      </c>
      <c r="AN109" s="1">
        <f>'Individual Measurements'!AI110</f>
        <v>0</v>
      </c>
      <c r="AO109" s="1">
        <f>'Individual Measurements'!AJ110</f>
        <v>0</v>
      </c>
      <c r="AP109" s="1">
        <f>'Individual Measurements'!AK110</f>
        <v>0</v>
      </c>
      <c r="AQ109" s="1">
        <f>'Individual Measurements'!AL110</f>
        <v>0</v>
      </c>
    </row>
    <row r="110" spans="1:43" ht="15.75" customHeight="1">
      <c r="A110" s="1" t="s">
        <v>494</v>
      </c>
      <c r="B110" s="1" t="s">
        <v>495</v>
      </c>
      <c r="C110" s="1" t="s">
        <v>429</v>
      </c>
      <c r="D110" s="5" t="s">
        <v>145</v>
      </c>
      <c r="E110" s="1" t="s">
        <v>243</v>
      </c>
      <c r="F110" s="6" t="s">
        <v>76</v>
      </c>
      <c r="G110" s="1" t="s">
        <v>496</v>
      </c>
      <c r="H110" s="7" t="str">
        <f t="shared" si="0"/>
        <v>NC x CC</v>
      </c>
      <c r="I110" s="1" t="s">
        <v>79</v>
      </c>
      <c r="J110" s="1" t="s">
        <v>51</v>
      </c>
      <c r="P110" s="1">
        <v>2</v>
      </c>
      <c r="Q110" s="1">
        <v>34</v>
      </c>
      <c r="R110" s="1">
        <f>'Plot Info'!E174</f>
        <v>0</v>
      </c>
      <c r="S110" s="8">
        <v>44354</v>
      </c>
      <c r="T110" s="8">
        <v>44355</v>
      </c>
      <c r="U110" s="9">
        <f>'Plot Info'!H110</f>
        <v>0.56944444444444442</v>
      </c>
      <c r="V110" s="1">
        <f>'Plot Info'!I174</f>
        <v>0</v>
      </c>
      <c r="W110" s="2" t="s">
        <v>52</v>
      </c>
      <c r="X110" s="1">
        <f>'Plot Info'!K110</f>
        <v>1</v>
      </c>
      <c r="Y110" s="1">
        <f>'Plot Info'!L110</f>
        <v>1.2</v>
      </c>
      <c r="Z110" s="1">
        <f>'Plot Info'!M110</f>
        <v>0.82</v>
      </c>
      <c r="AA110" s="3">
        <f t="shared" si="1"/>
        <v>1.4634146341463414</v>
      </c>
      <c r="AB110" s="3">
        <f>VLOOKUP(A110,'Sub Sample'!A:U,21,FALSE)</f>
        <v>12.069143883779663</v>
      </c>
      <c r="AC110" s="1">
        <f t="shared" si="2"/>
        <v>0.1766216178114097</v>
      </c>
      <c r="AD110" s="10">
        <f>VLOOKUP(A110,'Sub Sample'!A:Z,26,FALSE)</f>
        <v>81.25</v>
      </c>
      <c r="AE110" s="3">
        <f>'Individual Measurements'!U111</f>
        <v>78.599999999999994</v>
      </c>
      <c r="AF110" s="3">
        <f>'Individual Measurements'!V111</f>
        <v>11.8</v>
      </c>
      <c r="AG110" s="3">
        <f>'Individual Measurements'!W111</f>
        <v>0.626</v>
      </c>
      <c r="AH110" s="3">
        <f>'Individual Measurements'!X111</f>
        <v>5.76</v>
      </c>
      <c r="AI110" s="3">
        <f>'Individual Measurements'!Y111</f>
        <v>3.4799999999999995</v>
      </c>
      <c r="AJ110" s="1">
        <f>'Individual Measurements'!AE111</f>
        <v>0</v>
      </c>
      <c r="AK110" s="1">
        <f>'Individual Measurements'!AF111</f>
        <v>0</v>
      </c>
      <c r="AL110" s="1">
        <f>'Individual Measurements'!AG111</f>
        <v>1</v>
      </c>
      <c r="AM110" s="1">
        <f>'Individual Measurements'!AH111</f>
        <v>4</v>
      </c>
      <c r="AN110" s="1">
        <f>'Individual Measurements'!AI111</f>
        <v>2</v>
      </c>
      <c r="AO110" s="1">
        <f>'Individual Measurements'!AJ111</f>
        <v>3</v>
      </c>
      <c r="AP110" s="1">
        <f>'Individual Measurements'!AK111</f>
        <v>0</v>
      </c>
      <c r="AQ110" s="1">
        <f>'Individual Measurements'!AL111</f>
        <v>5</v>
      </c>
    </row>
    <row r="111" spans="1:43" ht="15.75" customHeight="1">
      <c r="A111" s="1" t="s">
        <v>497</v>
      </c>
      <c r="B111" s="1" t="s">
        <v>498</v>
      </c>
      <c r="C111" s="1" t="s">
        <v>499</v>
      </c>
      <c r="D111" s="5" t="s">
        <v>46</v>
      </c>
      <c r="E111" s="1" t="s">
        <v>238</v>
      </c>
      <c r="F111" s="6" t="s">
        <v>64</v>
      </c>
      <c r="G111" s="1" t="s">
        <v>500</v>
      </c>
      <c r="H111" s="7" t="str">
        <f t="shared" si="0"/>
        <v>JS x LD</v>
      </c>
      <c r="I111" s="1" t="s">
        <v>79</v>
      </c>
      <c r="J111" s="1" t="s">
        <v>51</v>
      </c>
      <c r="P111" s="1">
        <v>2</v>
      </c>
      <c r="Q111" s="1">
        <v>35</v>
      </c>
      <c r="R111" s="1">
        <f>'Plot Info'!E175</f>
        <v>0</v>
      </c>
      <c r="S111" s="8">
        <v>44354</v>
      </c>
      <c r="T111" s="8">
        <v>44355</v>
      </c>
      <c r="U111" s="1">
        <f>'Plot Info'!H111</f>
        <v>0</v>
      </c>
      <c r="V111" s="1">
        <f>'Plot Info'!I175</f>
        <v>0</v>
      </c>
      <c r="W111" s="2" t="s">
        <v>58</v>
      </c>
      <c r="X111" s="1">
        <f>'Plot Info'!K111</f>
        <v>0</v>
      </c>
      <c r="Y111" s="1">
        <f>'Plot Info'!L111</f>
        <v>0</v>
      </c>
      <c r="Z111" s="1">
        <f>'Plot Info'!M111</f>
        <v>0</v>
      </c>
      <c r="AA111" s="3" t="e">
        <f t="shared" si="1"/>
        <v>#DIV/0!</v>
      </c>
      <c r="AB111" s="3">
        <f>VLOOKUP(A111,'Sub Sample'!A:U,21,FALSE)</f>
        <v>0</v>
      </c>
      <c r="AC111" s="1" t="e">
        <f t="shared" si="2"/>
        <v>#DIV/0!</v>
      </c>
      <c r="AD111" s="10">
        <f>VLOOKUP(A111,'Sub Sample'!A:Z,26,FALSE)</f>
        <v>0</v>
      </c>
      <c r="AE111" s="3" t="e">
        <f>'Individual Measurements'!U112</f>
        <v>#DIV/0!</v>
      </c>
      <c r="AF111" s="3" t="e">
        <f>'Individual Measurements'!V112</f>
        <v>#DIV/0!</v>
      </c>
      <c r="AG111" s="3" t="e">
        <f>'Individual Measurements'!W112</f>
        <v>#DIV/0!</v>
      </c>
      <c r="AH111" s="3" t="e">
        <f>'Individual Measurements'!X112</f>
        <v>#DIV/0!</v>
      </c>
      <c r="AI111" s="3" t="e">
        <f>'Individual Measurements'!Y112</f>
        <v>#DIV/0!</v>
      </c>
      <c r="AJ111" s="1">
        <f>'Individual Measurements'!AE112</f>
        <v>0</v>
      </c>
      <c r="AK111" s="1">
        <f>'Individual Measurements'!AF112</f>
        <v>0</v>
      </c>
      <c r="AL111" s="1">
        <f>'Individual Measurements'!AG112</f>
        <v>0</v>
      </c>
      <c r="AM111" s="1">
        <f>'Individual Measurements'!AH112</f>
        <v>0</v>
      </c>
      <c r="AN111" s="1">
        <f>'Individual Measurements'!AI112</f>
        <v>0</v>
      </c>
      <c r="AO111" s="1">
        <f>'Individual Measurements'!AJ112</f>
        <v>0</v>
      </c>
      <c r="AP111" s="1">
        <f>'Individual Measurements'!AK112</f>
        <v>0</v>
      </c>
      <c r="AQ111" s="1">
        <f>'Individual Measurements'!AL112</f>
        <v>0</v>
      </c>
    </row>
    <row r="112" spans="1:43" ht="15.75" customHeight="1">
      <c r="A112" s="1" t="s">
        <v>501</v>
      </c>
      <c r="B112" s="1" t="s">
        <v>502</v>
      </c>
      <c r="C112" s="1" t="s">
        <v>503</v>
      </c>
      <c r="D112" s="11" t="s">
        <v>70</v>
      </c>
      <c r="E112" s="1" t="s">
        <v>256</v>
      </c>
      <c r="F112" s="6" t="s">
        <v>48</v>
      </c>
      <c r="G112" s="1" t="s">
        <v>504</v>
      </c>
      <c r="H112" s="7" t="str">
        <f t="shared" si="0"/>
        <v>UCONN x OI</v>
      </c>
      <c r="I112" s="1" t="s">
        <v>50</v>
      </c>
      <c r="J112" s="1" t="s">
        <v>51</v>
      </c>
      <c r="P112" s="1">
        <v>2</v>
      </c>
      <c r="Q112" s="1">
        <v>36</v>
      </c>
      <c r="R112" s="1">
        <f>'Plot Info'!E176</f>
        <v>0</v>
      </c>
      <c r="S112" s="8">
        <v>44354</v>
      </c>
      <c r="T112" s="8">
        <v>44355</v>
      </c>
      <c r="U112" s="1">
        <f>'Plot Info'!H112</f>
        <v>0</v>
      </c>
      <c r="V112" s="1">
        <f>'Plot Info'!I176</f>
        <v>0</v>
      </c>
      <c r="W112" s="2" t="s">
        <v>58</v>
      </c>
      <c r="X112" s="1">
        <f>'Plot Info'!K112</f>
        <v>0</v>
      </c>
      <c r="Y112" s="1">
        <f>'Plot Info'!L112</f>
        <v>0</v>
      </c>
      <c r="Z112" s="1">
        <f>'Plot Info'!M112</f>
        <v>0</v>
      </c>
      <c r="AA112" s="3" t="e">
        <f t="shared" si="1"/>
        <v>#DIV/0!</v>
      </c>
      <c r="AB112" s="3">
        <f>VLOOKUP(A112,'Sub Sample'!A:U,21,FALSE)</f>
        <v>0</v>
      </c>
      <c r="AC112" s="1" t="e">
        <f t="shared" si="2"/>
        <v>#DIV/0!</v>
      </c>
      <c r="AD112" s="10">
        <f>VLOOKUP(A112,'Sub Sample'!A:Z,26,FALSE)</f>
        <v>0</v>
      </c>
      <c r="AE112" s="3" t="e">
        <f>'Individual Measurements'!U113</f>
        <v>#DIV/0!</v>
      </c>
      <c r="AF112" s="3" t="e">
        <f>'Individual Measurements'!V113</f>
        <v>#DIV/0!</v>
      </c>
      <c r="AG112" s="3" t="e">
        <f>'Individual Measurements'!W113</f>
        <v>#DIV/0!</v>
      </c>
      <c r="AH112" s="3" t="e">
        <f>'Individual Measurements'!X113</f>
        <v>#DIV/0!</v>
      </c>
      <c r="AI112" s="3" t="e">
        <f>'Individual Measurements'!Y113</f>
        <v>#DIV/0!</v>
      </c>
      <c r="AJ112" s="1">
        <f>'Individual Measurements'!AE113</f>
        <v>0</v>
      </c>
      <c r="AK112" s="1">
        <f>'Individual Measurements'!AF113</f>
        <v>0</v>
      </c>
      <c r="AL112" s="1">
        <f>'Individual Measurements'!AG113</f>
        <v>0</v>
      </c>
      <c r="AM112" s="1">
        <f>'Individual Measurements'!AH113</f>
        <v>0</v>
      </c>
      <c r="AN112" s="1">
        <f>'Individual Measurements'!AI113</f>
        <v>0</v>
      </c>
      <c r="AO112" s="1">
        <f>'Individual Measurements'!AJ113</f>
        <v>0</v>
      </c>
      <c r="AP112" s="1">
        <f>'Individual Measurements'!AK113</f>
        <v>0</v>
      </c>
      <c r="AQ112" s="1">
        <f>'Individual Measurements'!AL113</f>
        <v>0</v>
      </c>
    </row>
    <row r="113" spans="1:43" ht="15.75" customHeight="1">
      <c r="A113" s="1" t="s">
        <v>505</v>
      </c>
      <c r="B113" s="1" t="s">
        <v>506</v>
      </c>
      <c r="C113" s="1" t="s">
        <v>507</v>
      </c>
      <c r="D113" s="5" t="s">
        <v>62</v>
      </c>
      <c r="E113" s="1" t="s">
        <v>274</v>
      </c>
      <c r="F113" s="6" t="s">
        <v>46</v>
      </c>
      <c r="G113" s="1" t="s">
        <v>508</v>
      </c>
      <c r="H113" s="7" t="str">
        <f t="shared" si="0"/>
        <v>CB x JS</v>
      </c>
      <c r="I113" s="1" t="s">
        <v>50</v>
      </c>
      <c r="J113" s="1" t="s">
        <v>51</v>
      </c>
      <c r="P113" s="1">
        <v>2</v>
      </c>
      <c r="Q113" s="1">
        <v>37</v>
      </c>
      <c r="R113" s="1">
        <f>'Plot Info'!E177</f>
        <v>0</v>
      </c>
      <c r="S113" s="8">
        <v>44354</v>
      </c>
      <c r="T113" s="8">
        <v>44355</v>
      </c>
      <c r="U113" s="1">
        <f>'Plot Info'!H113</f>
        <v>1344</v>
      </c>
      <c r="V113" s="1">
        <f>'Plot Info'!I177</f>
        <v>0</v>
      </c>
      <c r="W113" s="2" t="s">
        <v>58</v>
      </c>
      <c r="X113" s="1">
        <f>'Plot Info'!K113</f>
        <v>3</v>
      </c>
      <c r="Y113" s="1">
        <f>'Plot Info'!L113</f>
        <v>9.57</v>
      </c>
      <c r="Z113" s="1">
        <f>'Plot Info'!M113</f>
        <v>0.72</v>
      </c>
      <c r="AA113" s="3">
        <f t="shared" si="1"/>
        <v>13.291666666666668</v>
      </c>
      <c r="AB113" s="3">
        <f>VLOOKUP(A113,'Sub Sample'!A:U,21,FALSE)</f>
        <v>10.378489236348505</v>
      </c>
      <c r="AC113" s="1">
        <f t="shared" si="2"/>
        <v>1.3794741943313222</v>
      </c>
      <c r="AD113" s="10">
        <f>VLOOKUP(A113,'Sub Sample'!A:Z,26,FALSE)</f>
        <v>275</v>
      </c>
      <c r="AE113" s="3">
        <f>'Individual Measurements'!U114</f>
        <v>284.26000000000005</v>
      </c>
      <c r="AF113" s="3">
        <f>'Individual Measurements'!V114</f>
        <v>10.92</v>
      </c>
      <c r="AG113" s="3">
        <f>'Individual Measurements'!W114</f>
        <v>1.37</v>
      </c>
      <c r="AH113" s="3">
        <f>'Individual Measurements'!X114</f>
        <v>14.62</v>
      </c>
      <c r="AI113" s="3">
        <f>'Individual Measurements'!Y114</f>
        <v>4.6839999999999993</v>
      </c>
      <c r="AJ113" s="1">
        <f>'Individual Measurements'!AE114</f>
        <v>0</v>
      </c>
      <c r="AK113" s="1">
        <f>'Individual Measurements'!AF114</f>
        <v>0</v>
      </c>
      <c r="AL113" s="1">
        <f>'Individual Measurements'!AG114</f>
        <v>0</v>
      </c>
      <c r="AM113" s="1">
        <f>'Individual Measurements'!AH114</f>
        <v>5</v>
      </c>
      <c r="AN113" s="1">
        <f>'Individual Measurements'!AI114</f>
        <v>5</v>
      </c>
      <c r="AO113" s="1">
        <f>'Individual Measurements'!AJ114</f>
        <v>0</v>
      </c>
      <c r="AP113" s="1">
        <f>'Individual Measurements'!AK114</f>
        <v>1</v>
      </c>
      <c r="AQ113" s="1">
        <f>'Individual Measurements'!AL114</f>
        <v>4</v>
      </c>
    </row>
    <row r="114" spans="1:43" ht="15.75" customHeight="1">
      <c r="A114" s="1" t="s">
        <v>509</v>
      </c>
      <c r="B114" s="1" t="s">
        <v>510</v>
      </c>
      <c r="C114" s="1" t="s">
        <v>207</v>
      </c>
      <c r="D114" s="5" t="s">
        <v>46</v>
      </c>
      <c r="E114" s="1" t="s">
        <v>63</v>
      </c>
      <c r="F114" s="6" t="s">
        <v>64</v>
      </c>
      <c r="G114" s="1" t="s">
        <v>511</v>
      </c>
      <c r="H114" s="7" t="str">
        <f t="shared" si="0"/>
        <v>JS x LD</v>
      </c>
      <c r="I114" s="1" t="s">
        <v>50</v>
      </c>
      <c r="J114" s="1" t="s">
        <v>51</v>
      </c>
      <c r="P114" s="1">
        <v>2</v>
      </c>
      <c r="Q114" s="1">
        <v>38</v>
      </c>
      <c r="R114" s="1">
        <f>'Plot Info'!E178</f>
        <v>0</v>
      </c>
      <c r="S114" s="8">
        <v>44354</v>
      </c>
      <c r="T114" s="8">
        <v>44355</v>
      </c>
      <c r="U114" s="1">
        <f>'Plot Info'!H114</f>
        <v>0</v>
      </c>
      <c r="V114" s="1">
        <f>'Plot Info'!I178</f>
        <v>0</v>
      </c>
      <c r="W114" s="2" t="s">
        <v>58</v>
      </c>
      <c r="X114" s="1">
        <f>'Plot Info'!K114</f>
        <v>0</v>
      </c>
      <c r="Y114" s="1">
        <f>'Plot Info'!L114</f>
        <v>0</v>
      </c>
      <c r="Z114" s="1">
        <f>'Plot Info'!M114</f>
        <v>0</v>
      </c>
      <c r="AA114" s="3" t="e">
        <f t="shared" si="1"/>
        <v>#DIV/0!</v>
      </c>
      <c r="AB114" s="3">
        <f>VLOOKUP(A114,'Sub Sample'!A:U,21,FALSE)</f>
        <v>0</v>
      </c>
      <c r="AC114" s="1" t="e">
        <f t="shared" si="2"/>
        <v>#DIV/0!</v>
      </c>
      <c r="AD114" s="10">
        <f>VLOOKUP(A114,'Sub Sample'!A:Z,26,FALSE)</f>
        <v>0</v>
      </c>
      <c r="AE114" s="3" t="e">
        <f>'Individual Measurements'!U115</f>
        <v>#DIV/0!</v>
      </c>
      <c r="AF114" s="3" t="e">
        <f>'Individual Measurements'!V115</f>
        <v>#DIV/0!</v>
      </c>
      <c r="AG114" s="3" t="e">
        <f>'Individual Measurements'!W115</f>
        <v>#DIV/0!</v>
      </c>
      <c r="AH114" s="3" t="e">
        <f>'Individual Measurements'!X115</f>
        <v>#DIV/0!</v>
      </c>
      <c r="AI114" s="3" t="e">
        <f>'Individual Measurements'!Y115</f>
        <v>#DIV/0!</v>
      </c>
      <c r="AJ114" s="1">
        <f>'Individual Measurements'!AE115</f>
        <v>0</v>
      </c>
      <c r="AK114" s="1">
        <f>'Individual Measurements'!AF115</f>
        <v>0</v>
      </c>
      <c r="AL114" s="1">
        <f>'Individual Measurements'!AG115</f>
        <v>0</v>
      </c>
      <c r="AM114" s="1">
        <f>'Individual Measurements'!AH115</f>
        <v>0</v>
      </c>
      <c r="AN114" s="1">
        <f>'Individual Measurements'!AI115</f>
        <v>0</v>
      </c>
      <c r="AO114" s="1">
        <f>'Individual Measurements'!AJ115</f>
        <v>0</v>
      </c>
      <c r="AP114" s="1">
        <f>'Individual Measurements'!AK115</f>
        <v>0</v>
      </c>
      <c r="AQ114" s="1">
        <f>'Individual Measurements'!AL115</f>
        <v>0</v>
      </c>
    </row>
    <row r="115" spans="1:43" ht="15.75" customHeight="1">
      <c r="A115" s="1" t="s">
        <v>512</v>
      </c>
      <c r="B115" s="1" t="s">
        <v>513</v>
      </c>
      <c r="C115" s="1" t="s">
        <v>260</v>
      </c>
      <c r="D115" s="5" t="s">
        <v>76</v>
      </c>
      <c r="E115" s="1" t="s">
        <v>144</v>
      </c>
      <c r="F115" s="6" t="s">
        <v>145</v>
      </c>
      <c r="G115" s="1" t="s">
        <v>514</v>
      </c>
      <c r="H115" s="7" t="str">
        <f t="shared" si="0"/>
        <v>CC x NC</v>
      </c>
      <c r="I115" s="1" t="s">
        <v>50</v>
      </c>
      <c r="J115" s="1" t="s">
        <v>51</v>
      </c>
      <c r="P115" s="1">
        <v>2</v>
      </c>
      <c r="Q115" s="1">
        <v>39</v>
      </c>
      <c r="R115" s="1">
        <f>'Plot Info'!E180</f>
        <v>0</v>
      </c>
      <c r="S115" s="8">
        <v>44354</v>
      </c>
      <c r="T115" s="8">
        <v>44355</v>
      </c>
      <c r="U115" s="9">
        <f>'Plot Info'!H115</f>
        <v>0.57361111111111107</v>
      </c>
      <c r="V115" s="1">
        <f>'Plot Info'!I180</f>
        <v>0</v>
      </c>
      <c r="W115" s="2" t="s">
        <v>52</v>
      </c>
      <c r="X115" s="1">
        <f>'Plot Info'!K115</f>
        <v>3</v>
      </c>
      <c r="Y115" s="1">
        <f>'Plot Info'!L115</f>
        <v>8.51</v>
      </c>
      <c r="Z115" s="1">
        <f>'Plot Info'!M115</f>
        <v>0.81499999999999995</v>
      </c>
      <c r="AA115" s="3">
        <f t="shared" si="1"/>
        <v>10.441717791411044</v>
      </c>
      <c r="AB115" s="3">
        <f>VLOOKUP(A115,'Sub Sample'!A:U,21,FALSE)</f>
        <v>10.793652761637302</v>
      </c>
      <c r="AC115" s="1">
        <f t="shared" si="2"/>
        <v>1.1270427607550118</v>
      </c>
      <c r="AD115" s="10">
        <f>VLOOKUP(A115,'Sub Sample'!A:Z,26,FALSE)</f>
        <v>168.75</v>
      </c>
      <c r="AE115" s="3">
        <f>'Individual Measurements'!U116</f>
        <v>143.44</v>
      </c>
      <c r="AF115" s="3">
        <f>'Individual Measurements'!V116</f>
        <v>16.32</v>
      </c>
      <c r="AG115" s="3">
        <f>'Individual Measurements'!W116</f>
        <v>0.91400000000000003</v>
      </c>
      <c r="AH115" s="3">
        <f>'Individual Measurements'!X116</f>
        <v>11.58</v>
      </c>
      <c r="AI115" s="3">
        <f>'Individual Measurements'!Y116</f>
        <v>5.1360000000000001</v>
      </c>
      <c r="AJ115" s="1">
        <f>'Individual Measurements'!AE116</f>
        <v>0</v>
      </c>
      <c r="AK115" s="1">
        <f>'Individual Measurements'!AF116</f>
        <v>0</v>
      </c>
      <c r="AL115" s="1">
        <f>'Individual Measurements'!AG116</f>
        <v>0</v>
      </c>
      <c r="AM115" s="1">
        <f>'Individual Measurements'!AH116</f>
        <v>5</v>
      </c>
      <c r="AN115" s="1">
        <f>'Individual Measurements'!AI116</f>
        <v>5</v>
      </c>
      <c r="AO115" s="1">
        <f>'Individual Measurements'!AJ116</f>
        <v>0</v>
      </c>
      <c r="AP115" s="1">
        <f>'Individual Measurements'!AK116</f>
        <v>1</v>
      </c>
      <c r="AQ115" s="1">
        <f>'Individual Measurements'!AL116</f>
        <v>4</v>
      </c>
    </row>
    <row r="116" spans="1:43" ht="15.75" customHeight="1">
      <c r="A116" s="1" t="s">
        <v>515</v>
      </c>
      <c r="B116" s="1" t="s">
        <v>516</v>
      </c>
      <c r="C116" s="1" t="s">
        <v>182</v>
      </c>
      <c r="D116" s="5" t="s">
        <v>124</v>
      </c>
      <c r="E116" s="1" t="s">
        <v>238</v>
      </c>
      <c r="F116" s="6" t="s">
        <v>64</v>
      </c>
      <c r="G116" s="1" t="s">
        <v>517</v>
      </c>
      <c r="H116" s="7" t="str">
        <f t="shared" si="0"/>
        <v>OD x LD</v>
      </c>
      <c r="I116" s="1" t="s">
        <v>50</v>
      </c>
      <c r="J116" s="1" t="s">
        <v>51</v>
      </c>
      <c r="P116" s="1">
        <v>2</v>
      </c>
      <c r="Q116" s="1">
        <v>40</v>
      </c>
      <c r="R116" s="1">
        <f>'Plot Info'!E181</f>
        <v>0</v>
      </c>
      <c r="S116" s="8">
        <v>44354</v>
      </c>
      <c r="T116" s="8">
        <v>44355</v>
      </c>
      <c r="U116" s="1">
        <f>'Plot Info'!H116</f>
        <v>0</v>
      </c>
      <c r="V116" s="1">
        <f>'Plot Info'!I181</f>
        <v>0</v>
      </c>
      <c r="W116" s="2" t="s">
        <v>58</v>
      </c>
      <c r="X116" s="1">
        <f>'Plot Info'!K116</f>
        <v>0</v>
      </c>
      <c r="Y116" s="1">
        <f>'Plot Info'!L116</f>
        <v>0</v>
      </c>
      <c r="Z116" s="1">
        <f>'Plot Info'!M116</f>
        <v>0</v>
      </c>
      <c r="AA116" s="3" t="e">
        <f t="shared" si="1"/>
        <v>#DIV/0!</v>
      </c>
      <c r="AB116" s="3">
        <f>VLOOKUP(A116,'Sub Sample'!A:U,21,FALSE)</f>
        <v>0</v>
      </c>
      <c r="AC116" s="1" t="e">
        <f t="shared" si="2"/>
        <v>#DIV/0!</v>
      </c>
      <c r="AD116" s="10">
        <f>VLOOKUP(A116,'Sub Sample'!A:Z,26,FALSE)</f>
        <v>0</v>
      </c>
      <c r="AE116" s="3" t="e">
        <f>'Individual Measurements'!U117</f>
        <v>#DIV/0!</v>
      </c>
      <c r="AF116" s="3" t="e">
        <f>'Individual Measurements'!V117</f>
        <v>#DIV/0!</v>
      </c>
      <c r="AG116" s="3" t="e">
        <f>'Individual Measurements'!W117</f>
        <v>#DIV/0!</v>
      </c>
      <c r="AH116" s="3" t="e">
        <f>'Individual Measurements'!X117</f>
        <v>#DIV/0!</v>
      </c>
      <c r="AI116" s="3" t="e">
        <f>'Individual Measurements'!Y117</f>
        <v>#DIV/0!</v>
      </c>
      <c r="AJ116" s="1">
        <f>'Individual Measurements'!AE117</f>
        <v>0</v>
      </c>
      <c r="AK116" s="1">
        <f>'Individual Measurements'!AF117</f>
        <v>0</v>
      </c>
      <c r="AL116" s="1">
        <f>'Individual Measurements'!AG117</f>
        <v>0</v>
      </c>
      <c r="AM116" s="1">
        <f>'Individual Measurements'!AH117</f>
        <v>0</v>
      </c>
      <c r="AN116" s="1">
        <f>'Individual Measurements'!AI117</f>
        <v>0</v>
      </c>
      <c r="AO116" s="1">
        <f>'Individual Measurements'!AJ117</f>
        <v>0</v>
      </c>
      <c r="AP116" s="1">
        <f>'Individual Measurements'!AK117</f>
        <v>0</v>
      </c>
      <c r="AQ116" s="1">
        <f>'Individual Measurements'!AL117</f>
        <v>0</v>
      </c>
    </row>
    <row r="117" spans="1:43" ht="15.75" customHeight="1">
      <c r="A117" s="1" t="s">
        <v>518</v>
      </c>
      <c r="B117" s="1" t="s">
        <v>519</v>
      </c>
      <c r="C117" s="1" t="s">
        <v>97</v>
      </c>
      <c r="D117" s="5" t="s">
        <v>46</v>
      </c>
      <c r="E117" s="1" t="s">
        <v>520</v>
      </c>
      <c r="F117" s="6" t="s">
        <v>48</v>
      </c>
      <c r="G117" s="1" t="s">
        <v>521</v>
      </c>
      <c r="H117" s="7" t="str">
        <f t="shared" si="0"/>
        <v>JS x OI</v>
      </c>
      <c r="I117" s="1" t="s">
        <v>79</v>
      </c>
      <c r="J117" s="1" t="s">
        <v>51</v>
      </c>
      <c r="P117" s="1">
        <v>2</v>
      </c>
      <c r="Q117" s="1">
        <v>41</v>
      </c>
      <c r="R117" s="1">
        <f>'Plot Info'!E182</f>
        <v>0</v>
      </c>
      <c r="S117" s="8">
        <v>44354</v>
      </c>
      <c r="T117" s="8">
        <v>44355</v>
      </c>
      <c r="U117" s="9">
        <f>'Plot Info'!H117</f>
        <v>0.57638888888888884</v>
      </c>
      <c r="V117" s="1">
        <f>'Plot Info'!I182</f>
        <v>0</v>
      </c>
      <c r="W117" s="2" t="s">
        <v>52</v>
      </c>
      <c r="X117" s="1">
        <f>'Plot Info'!K117</f>
        <v>3</v>
      </c>
      <c r="Y117" s="1">
        <f>'Plot Info'!L117</f>
        <v>9.1300000000000008</v>
      </c>
      <c r="Z117" s="1">
        <f>'Plot Info'!M117</f>
        <v>0.79500000000000004</v>
      </c>
      <c r="AA117" s="3">
        <f t="shared" si="1"/>
        <v>11.484276729559749</v>
      </c>
      <c r="AB117" s="3">
        <f>VLOOKUP(A117,'Sub Sample'!A:U,21,FALSE)</f>
        <v>11.919444658506158</v>
      </c>
      <c r="AC117" s="1">
        <f t="shared" si="2"/>
        <v>1.3688620092095751</v>
      </c>
      <c r="AD117" s="10">
        <f>VLOOKUP(A117,'Sub Sample'!A:Z,26,FALSE)</f>
        <v>237.5</v>
      </c>
      <c r="AE117" s="3">
        <f>'Individual Measurements'!U118</f>
        <v>136.52000000000001</v>
      </c>
      <c r="AF117" s="3">
        <f>'Individual Measurements'!V118</f>
        <v>21.560000000000002</v>
      </c>
      <c r="AG117" s="3">
        <f>'Individual Measurements'!W118</f>
        <v>0.90200000000000014</v>
      </c>
      <c r="AH117" s="3">
        <f>'Individual Measurements'!X118</f>
        <v>7</v>
      </c>
      <c r="AI117" s="3">
        <f>'Individual Measurements'!Y118</f>
        <v>5.1239999999999997</v>
      </c>
      <c r="AJ117" s="1">
        <f>'Individual Measurements'!AE118</f>
        <v>0</v>
      </c>
      <c r="AK117" s="1">
        <f>'Individual Measurements'!AF118</f>
        <v>0</v>
      </c>
      <c r="AL117" s="1">
        <f>'Individual Measurements'!AG118</f>
        <v>2</v>
      </c>
      <c r="AM117" s="1">
        <f>'Individual Measurements'!AH118</f>
        <v>3</v>
      </c>
      <c r="AN117" s="1">
        <f>'Individual Measurements'!AI118</f>
        <v>5</v>
      </c>
      <c r="AO117" s="1">
        <f>'Individual Measurements'!AJ118</f>
        <v>0</v>
      </c>
      <c r="AP117" s="1">
        <f>'Individual Measurements'!AK118</f>
        <v>1</v>
      </c>
      <c r="AQ117" s="1">
        <f>'Individual Measurements'!AL118</f>
        <v>4</v>
      </c>
    </row>
    <row r="118" spans="1:43" ht="15.75" customHeight="1">
      <c r="A118" s="1" t="s">
        <v>522</v>
      </c>
      <c r="B118" s="1" t="s">
        <v>523</v>
      </c>
      <c r="C118" s="1" t="s">
        <v>524</v>
      </c>
      <c r="D118" s="11" t="s">
        <v>70</v>
      </c>
      <c r="E118" s="1" t="s">
        <v>394</v>
      </c>
      <c r="F118" s="6" t="s">
        <v>48</v>
      </c>
      <c r="G118" s="1" t="s">
        <v>525</v>
      </c>
      <c r="H118" s="7" t="str">
        <f t="shared" si="0"/>
        <v>UCONN x OI</v>
      </c>
      <c r="I118" s="1" t="s">
        <v>79</v>
      </c>
      <c r="J118" s="1" t="s">
        <v>51</v>
      </c>
      <c r="P118" s="1">
        <v>2</v>
      </c>
      <c r="Q118" s="1">
        <v>42</v>
      </c>
      <c r="R118" s="1">
        <f>'Plot Info'!E183</f>
        <v>0</v>
      </c>
      <c r="S118" s="8">
        <v>44354</v>
      </c>
      <c r="T118" s="8">
        <v>44355</v>
      </c>
      <c r="U118" s="1">
        <f>'Plot Info'!H118</f>
        <v>0</v>
      </c>
      <c r="V118" s="1">
        <f>'Plot Info'!I183</f>
        <v>0</v>
      </c>
      <c r="W118" s="2" t="s">
        <v>58</v>
      </c>
      <c r="X118" s="1">
        <f>'Plot Info'!K118</f>
        <v>0</v>
      </c>
      <c r="Y118" s="1">
        <f>'Plot Info'!L118</f>
        <v>0</v>
      </c>
      <c r="Z118" s="1">
        <f>'Plot Info'!M118</f>
        <v>0</v>
      </c>
      <c r="AA118" s="3" t="e">
        <f t="shared" si="1"/>
        <v>#DIV/0!</v>
      </c>
      <c r="AB118" s="3">
        <f>VLOOKUP(A118,'Sub Sample'!A:U,21,FALSE)</f>
        <v>0</v>
      </c>
      <c r="AC118" s="1" t="e">
        <f t="shared" si="2"/>
        <v>#DIV/0!</v>
      </c>
      <c r="AD118" s="10">
        <f>VLOOKUP(A118,'Sub Sample'!A:Z,26,FALSE)</f>
        <v>0</v>
      </c>
      <c r="AE118" s="3" t="e">
        <f>'Individual Measurements'!U119</f>
        <v>#DIV/0!</v>
      </c>
      <c r="AF118" s="3" t="e">
        <f>'Individual Measurements'!V119</f>
        <v>#DIV/0!</v>
      </c>
      <c r="AG118" s="3" t="e">
        <f>'Individual Measurements'!W119</f>
        <v>#DIV/0!</v>
      </c>
      <c r="AH118" s="3" t="e">
        <f>'Individual Measurements'!X119</f>
        <v>#DIV/0!</v>
      </c>
      <c r="AI118" s="3" t="e">
        <f>'Individual Measurements'!Y119</f>
        <v>#DIV/0!</v>
      </c>
      <c r="AJ118" s="1">
        <f>'Individual Measurements'!AE119</f>
        <v>0</v>
      </c>
      <c r="AK118" s="1">
        <f>'Individual Measurements'!AF119</f>
        <v>0</v>
      </c>
      <c r="AL118" s="1">
        <f>'Individual Measurements'!AG119</f>
        <v>0</v>
      </c>
      <c r="AM118" s="1">
        <f>'Individual Measurements'!AH119</f>
        <v>0</v>
      </c>
      <c r="AN118" s="1">
        <f>'Individual Measurements'!AI119</f>
        <v>0</v>
      </c>
      <c r="AO118" s="1">
        <f>'Individual Measurements'!AJ119</f>
        <v>0</v>
      </c>
      <c r="AP118" s="1">
        <f>'Individual Measurements'!AK119</f>
        <v>0</v>
      </c>
      <c r="AQ118" s="1">
        <f>'Individual Measurements'!AL119</f>
        <v>0</v>
      </c>
    </row>
    <row r="119" spans="1:43" ht="15.75" customHeight="1">
      <c r="A119" s="1" t="s">
        <v>526</v>
      </c>
      <c r="B119" s="1" t="s">
        <v>527</v>
      </c>
      <c r="C119" s="1" t="s">
        <v>528</v>
      </c>
      <c r="D119" s="11" t="s">
        <v>70</v>
      </c>
      <c r="E119" s="1" t="s">
        <v>183</v>
      </c>
      <c r="F119" s="6" t="s">
        <v>48</v>
      </c>
      <c r="G119" s="1" t="s">
        <v>529</v>
      </c>
      <c r="H119" s="7" t="str">
        <f t="shared" si="0"/>
        <v>UCONN x OI</v>
      </c>
      <c r="I119" s="1" t="s">
        <v>50</v>
      </c>
      <c r="J119" s="1" t="s">
        <v>51</v>
      </c>
      <c r="P119" s="1">
        <v>2</v>
      </c>
      <c r="Q119" s="1">
        <v>43</v>
      </c>
      <c r="R119" s="1">
        <f>'Plot Info'!E184</f>
        <v>0</v>
      </c>
      <c r="S119" s="8">
        <v>44354</v>
      </c>
      <c r="T119" s="8">
        <v>44355</v>
      </c>
      <c r="U119" s="9">
        <f>'Plot Info'!H119</f>
        <v>0.57916666666666672</v>
      </c>
      <c r="V119" s="1">
        <f>'Plot Info'!I184</f>
        <v>0</v>
      </c>
      <c r="W119" s="2" t="s">
        <v>52</v>
      </c>
      <c r="X119" s="1">
        <f>'Plot Info'!K119</f>
        <v>1</v>
      </c>
      <c r="Y119" s="1">
        <f>'Plot Info'!L119</f>
        <v>3.21</v>
      </c>
      <c r="Z119" s="1">
        <f>'Plot Info'!M119</f>
        <v>0.83</v>
      </c>
      <c r="AA119" s="3">
        <f t="shared" si="1"/>
        <v>3.8674698795180724</v>
      </c>
      <c r="AB119" s="3">
        <f>VLOOKUP(A119,'Sub Sample'!A:U,21,FALSE)</f>
        <v>13.731378984409586</v>
      </c>
      <c r="AC119" s="1">
        <f t="shared" si="2"/>
        <v>0.53105694626451538</v>
      </c>
      <c r="AD119" s="10">
        <f>VLOOKUP(A119,'Sub Sample'!A:Z,26,FALSE)</f>
        <v>112.5</v>
      </c>
      <c r="AE119" s="3">
        <f>'Individual Measurements'!U120</f>
        <v>158.4</v>
      </c>
      <c r="AF119" s="3">
        <f>'Individual Measurements'!V120</f>
        <v>16.399999999999999</v>
      </c>
      <c r="AG119" s="3">
        <f>'Individual Measurements'!W120</f>
        <v>0.91200000000000014</v>
      </c>
      <c r="AH119" s="3">
        <f>'Individual Measurements'!X120</f>
        <v>7.7799999999999994</v>
      </c>
      <c r="AI119" s="3">
        <f>'Individual Measurements'!Y120</f>
        <v>3.6339999999999995</v>
      </c>
      <c r="AJ119" s="1">
        <f>'Individual Measurements'!AE120</f>
        <v>0</v>
      </c>
      <c r="AK119" s="1">
        <f>'Individual Measurements'!AF120</f>
        <v>0</v>
      </c>
      <c r="AL119" s="1">
        <f>'Individual Measurements'!AG120</f>
        <v>0</v>
      </c>
      <c r="AM119" s="1">
        <f>'Individual Measurements'!AH120</f>
        <v>5</v>
      </c>
      <c r="AN119" s="1">
        <f>'Individual Measurements'!AI120</f>
        <v>5</v>
      </c>
      <c r="AO119" s="1">
        <f>'Individual Measurements'!AJ120</f>
        <v>0</v>
      </c>
      <c r="AP119" s="1">
        <f>'Individual Measurements'!AK120</f>
        <v>3</v>
      </c>
      <c r="AQ119" s="1">
        <f>'Individual Measurements'!AL120</f>
        <v>2</v>
      </c>
    </row>
    <row r="120" spans="1:43" ht="15.75" customHeight="1">
      <c r="A120" s="1" t="s">
        <v>530</v>
      </c>
      <c r="B120" s="1" t="s">
        <v>531</v>
      </c>
      <c r="C120" s="1" t="s">
        <v>532</v>
      </c>
      <c r="D120" s="5" t="s">
        <v>122</v>
      </c>
      <c r="E120" s="1" t="s">
        <v>77</v>
      </c>
      <c r="F120" s="6" t="s">
        <v>48</v>
      </c>
      <c r="G120" s="1" t="s">
        <v>533</v>
      </c>
      <c r="H120" s="7" t="str">
        <f t="shared" si="0"/>
        <v>NL x OI</v>
      </c>
      <c r="I120" s="1" t="s">
        <v>79</v>
      </c>
      <c r="J120" s="1" t="s">
        <v>51</v>
      </c>
      <c r="P120" s="1">
        <v>2</v>
      </c>
      <c r="Q120" s="1">
        <v>44</v>
      </c>
      <c r="R120" s="1">
        <f>'Plot Info'!E20</f>
        <v>0</v>
      </c>
      <c r="S120" s="8">
        <v>44354</v>
      </c>
      <c r="T120" s="8">
        <v>44355</v>
      </c>
      <c r="U120" s="1">
        <f>'Plot Info'!H120</f>
        <v>0</v>
      </c>
      <c r="V120" s="1">
        <f>'Plot Info'!I20</f>
        <v>0</v>
      </c>
      <c r="W120" s="2" t="s">
        <v>58</v>
      </c>
      <c r="X120" s="1">
        <f>'Plot Info'!K120</f>
        <v>0</v>
      </c>
      <c r="Y120" s="1">
        <f>'Plot Info'!L120</f>
        <v>0</v>
      </c>
      <c r="Z120" s="1">
        <f>'Plot Info'!M120</f>
        <v>0</v>
      </c>
      <c r="AA120" s="3" t="e">
        <f t="shared" si="1"/>
        <v>#DIV/0!</v>
      </c>
      <c r="AB120" s="3">
        <f>VLOOKUP(A120,'Sub Sample'!A:U,21,FALSE)</f>
        <v>0</v>
      </c>
      <c r="AC120" s="1" t="e">
        <f t="shared" si="2"/>
        <v>#DIV/0!</v>
      </c>
      <c r="AD120" s="10">
        <f>VLOOKUP(A120,'Sub Sample'!A:Z,26,FALSE)</f>
        <v>0</v>
      </c>
      <c r="AE120" s="3" t="e">
        <f>'Individual Measurements'!U121</f>
        <v>#DIV/0!</v>
      </c>
      <c r="AF120" s="3" t="e">
        <f>'Individual Measurements'!V121</f>
        <v>#DIV/0!</v>
      </c>
      <c r="AG120" s="3" t="e">
        <f>'Individual Measurements'!W121</f>
        <v>#DIV/0!</v>
      </c>
      <c r="AH120" s="3" t="e">
        <f>'Individual Measurements'!X121</f>
        <v>#DIV/0!</v>
      </c>
      <c r="AI120" s="3" t="e">
        <f>'Individual Measurements'!Y121</f>
        <v>#DIV/0!</v>
      </c>
      <c r="AJ120" s="1">
        <f>'Individual Measurements'!AE121</f>
        <v>0</v>
      </c>
      <c r="AK120" s="1">
        <f>'Individual Measurements'!AF121</f>
        <v>0</v>
      </c>
      <c r="AL120" s="1">
        <f>'Individual Measurements'!AG121</f>
        <v>0</v>
      </c>
      <c r="AM120" s="1">
        <f>'Individual Measurements'!AH121</f>
        <v>0</v>
      </c>
      <c r="AN120" s="1">
        <f>'Individual Measurements'!AI121</f>
        <v>0</v>
      </c>
      <c r="AO120" s="1">
        <f>'Individual Measurements'!AJ121</f>
        <v>0</v>
      </c>
      <c r="AP120" s="1">
        <f>'Individual Measurements'!AK121</f>
        <v>0</v>
      </c>
      <c r="AQ120" s="1">
        <f>'Individual Measurements'!AL121</f>
        <v>0</v>
      </c>
    </row>
    <row r="121" spans="1:43" ht="15.75" customHeight="1">
      <c r="A121" s="1" t="s">
        <v>534</v>
      </c>
      <c r="B121" s="1" t="s">
        <v>535</v>
      </c>
      <c r="C121" s="1" t="s">
        <v>139</v>
      </c>
      <c r="D121" s="5" t="s">
        <v>70</v>
      </c>
      <c r="E121" s="1" t="s">
        <v>139</v>
      </c>
      <c r="F121" s="6" t="s">
        <v>70</v>
      </c>
      <c r="G121" s="1" t="s">
        <v>140</v>
      </c>
      <c r="H121" s="7" t="str">
        <f t="shared" si="0"/>
        <v>UCONN x UCONN</v>
      </c>
      <c r="I121" s="1">
        <v>4000</v>
      </c>
      <c r="J121" s="1" t="s">
        <v>51</v>
      </c>
      <c r="P121" s="1">
        <v>2</v>
      </c>
      <c r="Q121" s="1">
        <v>45</v>
      </c>
      <c r="R121" s="1">
        <f>'Plot Info'!E185</f>
        <v>0</v>
      </c>
      <c r="S121" s="8">
        <v>44354</v>
      </c>
      <c r="T121" s="8">
        <v>44355</v>
      </c>
      <c r="U121" s="1">
        <f>'Plot Info'!H121</f>
        <v>0</v>
      </c>
      <c r="V121" s="1">
        <f>'Plot Info'!I185</f>
        <v>0</v>
      </c>
      <c r="W121" s="2" t="s">
        <v>58</v>
      </c>
      <c r="X121" s="1">
        <f>'Plot Info'!K121</f>
        <v>0</v>
      </c>
      <c r="Y121" s="1">
        <f>'Plot Info'!L121</f>
        <v>0</v>
      </c>
      <c r="Z121" s="1">
        <f>'Plot Info'!M121</f>
        <v>0</v>
      </c>
      <c r="AA121" s="3" t="e">
        <f t="shared" si="1"/>
        <v>#DIV/0!</v>
      </c>
      <c r="AB121" s="3">
        <f>VLOOKUP(A121,'Sub Sample'!A:U,21,FALSE)</f>
        <v>0</v>
      </c>
      <c r="AC121" s="1" t="e">
        <f t="shared" si="2"/>
        <v>#DIV/0!</v>
      </c>
      <c r="AD121" s="10">
        <f>VLOOKUP(A121,'Sub Sample'!A:Z,26,FALSE)</f>
        <v>0</v>
      </c>
      <c r="AE121" s="3" t="e">
        <f>'Individual Measurements'!U122</f>
        <v>#DIV/0!</v>
      </c>
      <c r="AF121" s="3" t="e">
        <f>'Individual Measurements'!V122</f>
        <v>#DIV/0!</v>
      </c>
      <c r="AG121" s="3" t="e">
        <f>'Individual Measurements'!W122</f>
        <v>#DIV/0!</v>
      </c>
      <c r="AH121" s="3" t="e">
        <f>'Individual Measurements'!X122</f>
        <v>#DIV/0!</v>
      </c>
      <c r="AI121" s="3" t="e">
        <f>'Individual Measurements'!Y122</f>
        <v>#DIV/0!</v>
      </c>
      <c r="AJ121" s="1">
        <f>'Individual Measurements'!AE122</f>
        <v>0</v>
      </c>
      <c r="AK121" s="1">
        <f>'Individual Measurements'!AF122</f>
        <v>0</v>
      </c>
      <c r="AL121" s="1">
        <f>'Individual Measurements'!AG122</f>
        <v>0</v>
      </c>
      <c r="AM121" s="1">
        <f>'Individual Measurements'!AH122</f>
        <v>0</v>
      </c>
      <c r="AN121" s="1">
        <f>'Individual Measurements'!AI122</f>
        <v>0</v>
      </c>
      <c r="AO121" s="1">
        <f>'Individual Measurements'!AJ122</f>
        <v>0</v>
      </c>
      <c r="AP121" s="1">
        <f>'Individual Measurements'!AK122</f>
        <v>0</v>
      </c>
      <c r="AQ121" s="1">
        <f>'Individual Measurements'!AL122</f>
        <v>0</v>
      </c>
    </row>
    <row r="122" spans="1:43" ht="15.75" customHeight="1">
      <c r="A122" s="1" t="s">
        <v>536</v>
      </c>
      <c r="B122" s="1" t="s">
        <v>537</v>
      </c>
      <c r="C122" s="1" t="s">
        <v>187</v>
      </c>
      <c r="D122" s="5" t="s">
        <v>76</v>
      </c>
      <c r="E122" s="1" t="s">
        <v>305</v>
      </c>
      <c r="F122" s="6" t="s">
        <v>48</v>
      </c>
      <c r="G122" s="1" t="s">
        <v>538</v>
      </c>
      <c r="H122" s="7" t="str">
        <f t="shared" si="0"/>
        <v>CC x OI</v>
      </c>
      <c r="I122" s="1" t="s">
        <v>110</v>
      </c>
      <c r="J122" s="1" t="s">
        <v>51</v>
      </c>
      <c r="P122" s="1">
        <v>2</v>
      </c>
      <c r="Q122" s="1">
        <v>46</v>
      </c>
      <c r="R122" s="1">
        <f>'Plot Info'!E186</f>
        <v>0</v>
      </c>
      <c r="S122" s="8">
        <v>44354</v>
      </c>
      <c r="T122" s="8">
        <v>44355</v>
      </c>
      <c r="U122" s="1">
        <f>'Plot Info'!H122</f>
        <v>0</v>
      </c>
      <c r="V122" s="1">
        <f>'Plot Info'!I186</f>
        <v>0</v>
      </c>
      <c r="W122" s="2" t="s">
        <v>58</v>
      </c>
      <c r="X122" s="1">
        <f>'Plot Info'!K122</f>
        <v>0</v>
      </c>
      <c r="Y122" s="1">
        <f>'Plot Info'!L122</f>
        <v>0</v>
      </c>
      <c r="Z122" s="1">
        <f>'Plot Info'!M122</f>
        <v>0</v>
      </c>
      <c r="AA122" s="3" t="e">
        <f t="shared" si="1"/>
        <v>#DIV/0!</v>
      </c>
      <c r="AB122" s="3">
        <f>VLOOKUP(A122,'Sub Sample'!A:U,21,FALSE)</f>
        <v>0</v>
      </c>
      <c r="AC122" s="1" t="e">
        <f t="shared" si="2"/>
        <v>#DIV/0!</v>
      </c>
      <c r="AD122" s="10">
        <f>VLOOKUP(A122,'Sub Sample'!A:Z,26,FALSE)</f>
        <v>0</v>
      </c>
      <c r="AE122" s="3" t="e">
        <f>'Individual Measurements'!U123</f>
        <v>#DIV/0!</v>
      </c>
      <c r="AF122" s="3" t="e">
        <f>'Individual Measurements'!V123</f>
        <v>#DIV/0!</v>
      </c>
      <c r="AG122" s="3" t="e">
        <f>'Individual Measurements'!W123</f>
        <v>#DIV/0!</v>
      </c>
      <c r="AH122" s="3" t="e">
        <f>'Individual Measurements'!X123</f>
        <v>#DIV/0!</v>
      </c>
      <c r="AI122" s="3" t="e">
        <f>'Individual Measurements'!Y123</f>
        <v>#DIV/0!</v>
      </c>
      <c r="AJ122" s="1">
        <f>'Individual Measurements'!AE123</f>
        <v>0</v>
      </c>
      <c r="AK122" s="1">
        <f>'Individual Measurements'!AF123</f>
        <v>0</v>
      </c>
      <c r="AL122" s="1">
        <f>'Individual Measurements'!AG123</f>
        <v>0</v>
      </c>
      <c r="AM122" s="1">
        <f>'Individual Measurements'!AH123</f>
        <v>0</v>
      </c>
      <c r="AN122" s="1">
        <f>'Individual Measurements'!AI123</f>
        <v>0</v>
      </c>
      <c r="AO122" s="1">
        <f>'Individual Measurements'!AJ123</f>
        <v>0</v>
      </c>
      <c r="AP122" s="1">
        <f>'Individual Measurements'!AK123</f>
        <v>0</v>
      </c>
      <c r="AQ122" s="1">
        <f>'Individual Measurements'!AL123</f>
        <v>0</v>
      </c>
    </row>
    <row r="123" spans="1:43" ht="15.75" customHeight="1">
      <c r="A123" s="1" t="s">
        <v>152</v>
      </c>
      <c r="B123" s="1" t="s">
        <v>152</v>
      </c>
      <c r="C123" s="1" t="s">
        <v>153</v>
      </c>
      <c r="D123" s="5" t="s">
        <v>48</v>
      </c>
      <c r="E123" s="1" t="s">
        <v>154</v>
      </c>
      <c r="F123" s="6" t="s">
        <v>155</v>
      </c>
      <c r="G123" s="1" t="s">
        <v>156</v>
      </c>
      <c r="H123" s="7" t="str">
        <f t="shared" si="0"/>
        <v>OI x ME1</v>
      </c>
      <c r="I123" s="1" t="s">
        <v>539</v>
      </c>
      <c r="J123" s="1" t="s">
        <v>51</v>
      </c>
      <c r="P123" s="1">
        <v>2</v>
      </c>
      <c r="Q123" s="1">
        <v>47</v>
      </c>
      <c r="R123" s="1">
        <f>'Plot Info'!E73</f>
        <v>0</v>
      </c>
      <c r="S123" s="8">
        <v>44354</v>
      </c>
      <c r="T123" s="8">
        <v>44355</v>
      </c>
      <c r="U123" s="1">
        <f>'Plot Info'!H123</f>
        <v>0</v>
      </c>
      <c r="V123" s="1">
        <f>'Plot Info'!I73</f>
        <v>0</v>
      </c>
      <c r="W123" s="2" t="s">
        <v>58</v>
      </c>
      <c r="X123" s="1">
        <f>'Plot Info'!K123</f>
        <v>0</v>
      </c>
      <c r="Y123" s="1">
        <f>'Plot Info'!L123</f>
        <v>0</v>
      </c>
      <c r="Z123" s="1">
        <f>'Plot Info'!M123</f>
        <v>0</v>
      </c>
      <c r="AA123" s="3" t="e">
        <f t="shared" si="1"/>
        <v>#DIV/0!</v>
      </c>
      <c r="AB123" s="3">
        <f>VLOOKUP(A123,'Sub Sample'!A:U,21,FALSE)</f>
        <v>0</v>
      </c>
      <c r="AC123" s="1" t="e">
        <f t="shared" si="2"/>
        <v>#DIV/0!</v>
      </c>
      <c r="AD123" s="10">
        <f>VLOOKUP(A123,'Sub Sample'!A:Z,26,FALSE)</f>
        <v>0</v>
      </c>
      <c r="AE123" s="3" t="e">
        <f>'Individual Measurements'!U124</f>
        <v>#DIV/0!</v>
      </c>
      <c r="AF123" s="3" t="e">
        <f>'Individual Measurements'!V124</f>
        <v>#DIV/0!</v>
      </c>
      <c r="AG123" s="3" t="e">
        <f>'Individual Measurements'!W124</f>
        <v>#DIV/0!</v>
      </c>
      <c r="AH123" s="3" t="e">
        <f>'Individual Measurements'!X124</f>
        <v>#DIV/0!</v>
      </c>
      <c r="AI123" s="3" t="e">
        <f>'Individual Measurements'!Y124</f>
        <v>#DIV/0!</v>
      </c>
      <c r="AJ123" s="1">
        <f>'Individual Measurements'!AE124</f>
        <v>0</v>
      </c>
      <c r="AK123" s="1">
        <f>'Individual Measurements'!AF124</f>
        <v>0</v>
      </c>
      <c r="AL123" s="1">
        <f>'Individual Measurements'!AG124</f>
        <v>0</v>
      </c>
      <c r="AM123" s="1">
        <f>'Individual Measurements'!AH124</f>
        <v>0</v>
      </c>
      <c r="AN123" s="1">
        <f>'Individual Measurements'!AI124</f>
        <v>0</v>
      </c>
      <c r="AO123" s="1">
        <f>'Individual Measurements'!AJ124</f>
        <v>0</v>
      </c>
      <c r="AP123" s="1">
        <f>'Individual Measurements'!AK124</f>
        <v>0</v>
      </c>
      <c r="AQ123" s="1">
        <f>'Individual Measurements'!AL124</f>
        <v>0</v>
      </c>
    </row>
    <row r="124" spans="1:43" ht="15.75" customHeight="1">
      <c r="A124" s="1" t="s">
        <v>540</v>
      </c>
      <c r="B124" s="1" t="s">
        <v>541</v>
      </c>
      <c r="C124" s="1" t="s">
        <v>465</v>
      </c>
      <c r="D124" s="5" t="s">
        <v>145</v>
      </c>
      <c r="E124" s="1" t="s">
        <v>466</v>
      </c>
      <c r="F124" s="6" t="s">
        <v>48</v>
      </c>
      <c r="G124" s="1" t="s">
        <v>467</v>
      </c>
      <c r="H124" s="7" t="str">
        <f t="shared" si="0"/>
        <v>NC x OI</v>
      </c>
      <c r="I124" s="1" t="s">
        <v>66</v>
      </c>
      <c r="J124" s="1" t="s">
        <v>51</v>
      </c>
      <c r="P124" s="1">
        <v>2</v>
      </c>
      <c r="Q124" s="1">
        <v>48</v>
      </c>
      <c r="R124" s="1">
        <f>'Plot Info'!E187</f>
        <v>0</v>
      </c>
      <c r="S124" s="8">
        <v>44354</v>
      </c>
      <c r="T124" s="8">
        <v>44355</v>
      </c>
      <c r="U124" s="9">
        <f>'Plot Info'!H124</f>
        <v>0.57986111111111116</v>
      </c>
      <c r="V124" s="1">
        <f>'Plot Info'!I187</f>
        <v>0</v>
      </c>
      <c r="W124" s="2" t="s">
        <v>52</v>
      </c>
      <c r="X124" s="1">
        <f>'Plot Info'!K124</f>
        <v>2</v>
      </c>
      <c r="Y124" s="1">
        <f>'Plot Info'!L124</f>
        <v>1.99</v>
      </c>
      <c r="Z124" s="1">
        <f>'Plot Info'!M124</f>
        <v>0.79</v>
      </c>
      <c r="AA124" s="3">
        <f t="shared" si="1"/>
        <v>2.5189873417721516</v>
      </c>
      <c r="AB124" s="3">
        <f>VLOOKUP(A124,'Sub Sample'!A:U,21,FALSE)</f>
        <v>12.807306688641667</v>
      </c>
      <c r="AC124" s="1">
        <f t="shared" si="2"/>
        <v>0.3226144343088217</v>
      </c>
      <c r="AD124" s="10">
        <f>VLOOKUP(A124,'Sub Sample'!A:Z,26,FALSE)</f>
        <v>56.25</v>
      </c>
      <c r="AE124" s="3">
        <f>'Individual Measurements'!U125</f>
        <v>120.25999999999999</v>
      </c>
      <c r="AF124" s="3">
        <f>'Individual Measurements'!V125</f>
        <v>17.18</v>
      </c>
      <c r="AG124" s="3">
        <f>'Individual Measurements'!W125</f>
        <v>0.74399999999999999</v>
      </c>
      <c r="AH124" s="3">
        <f>'Individual Measurements'!X125</f>
        <v>5.1199999999999992</v>
      </c>
      <c r="AI124" s="3">
        <f>'Individual Measurements'!Y125</f>
        <v>3.1439999999999997</v>
      </c>
      <c r="AJ124" s="1">
        <f>'Individual Measurements'!AE125</f>
        <v>0</v>
      </c>
      <c r="AK124" s="1">
        <f>'Individual Measurements'!AF125</f>
        <v>0</v>
      </c>
      <c r="AL124" s="1">
        <f>'Individual Measurements'!AG125</f>
        <v>0</v>
      </c>
      <c r="AM124" s="1">
        <f>'Individual Measurements'!AH125</f>
        <v>5</v>
      </c>
      <c r="AN124" s="1">
        <f>'Individual Measurements'!AI125</f>
        <v>5</v>
      </c>
      <c r="AO124" s="1">
        <f>'Individual Measurements'!AJ125</f>
        <v>0</v>
      </c>
      <c r="AP124" s="1">
        <f>'Individual Measurements'!AK125</f>
        <v>3</v>
      </c>
      <c r="AQ124" s="1">
        <f>'Individual Measurements'!AL125</f>
        <v>2</v>
      </c>
    </row>
    <row r="125" spans="1:43" ht="15.75" customHeight="1">
      <c r="A125" s="1" t="s">
        <v>542</v>
      </c>
      <c r="B125" s="1" t="s">
        <v>543</v>
      </c>
      <c r="D125" s="12"/>
      <c r="F125" s="13"/>
      <c r="G125" s="1" t="s">
        <v>544</v>
      </c>
      <c r="H125" s="7" t="str">
        <f t="shared" si="0"/>
        <v xml:space="preserve"> x </v>
      </c>
      <c r="I125" s="1" t="s">
        <v>88</v>
      </c>
      <c r="J125" s="1" t="s">
        <v>51</v>
      </c>
      <c r="P125" s="1">
        <v>2</v>
      </c>
      <c r="Q125" s="1">
        <v>49</v>
      </c>
      <c r="R125" s="1">
        <f>'Plot Info'!E188</f>
        <v>0</v>
      </c>
      <c r="S125" s="8">
        <v>44354</v>
      </c>
      <c r="T125" s="8">
        <v>44355</v>
      </c>
      <c r="U125" s="1">
        <f>'Plot Info'!H125</f>
        <v>0</v>
      </c>
      <c r="V125" s="1">
        <f>'Plot Info'!I189</f>
        <v>0</v>
      </c>
      <c r="W125" s="2" t="s">
        <v>58</v>
      </c>
      <c r="X125" s="1">
        <f>'Plot Info'!K125</f>
        <v>0</v>
      </c>
      <c r="Y125" s="1">
        <f>'Plot Info'!L125</f>
        <v>0</v>
      </c>
      <c r="Z125" s="1">
        <f>'Plot Info'!M125</f>
        <v>0</v>
      </c>
      <c r="AA125" s="3" t="e">
        <f t="shared" si="1"/>
        <v>#DIV/0!</v>
      </c>
      <c r="AB125" s="3">
        <f>VLOOKUP(A125,'Sub Sample'!A:U,21,FALSE)</f>
        <v>0</v>
      </c>
      <c r="AC125" s="1" t="e">
        <f t="shared" si="2"/>
        <v>#DIV/0!</v>
      </c>
      <c r="AD125" s="10">
        <f>VLOOKUP(A125,'Sub Sample'!A:Z,26,FALSE)</f>
        <v>0</v>
      </c>
      <c r="AE125" s="3" t="e">
        <f>'Individual Measurements'!U126</f>
        <v>#DIV/0!</v>
      </c>
      <c r="AF125" s="3" t="e">
        <f>'Individual Measurements'!V126</f>
        <v>#DIV/0!</v>
      </c>
      <c r="AG125" s="3" t="e">
        <f>'Individual Measurements'!W126</f>
        <v>#DIV/0!</v>
      </c>
      <c r="AH125" s="3" t="e">
        <f>'Individual Measurements'!X126</f>
        <v>#DIV/0!</v>
      </c>
      <c r="AI125" s="3" t="e">
        <f>'Individual Measurements'!Y126</f>
        <v>#DIV/0!</v>
      </c>
      <c r="AJ125" s="1">
        <f>'Individual Measurements'!AE126</f>
        <v>0</v>
      </c>
      <c r="AK125" s="1">
        <f>'Individual Measurements'!AF126</f>
        <v>0</v>
      </c>
      <c r="AL125" s="1">
        <f>'Individual Measurements'!AG126</f>
        <v>0</v>
      </c>
      <c r="AM125" s="1">
        <f>'Individual Measurements'!AH126</f>
        <v>0</v>
      </c>
      <c r="AN125" s="1">
        <f>'Individual Measurements'!AI126</f>
        <v>0</v>
      </c>
      <c r="AO125" s="1">
        <f>'Individual Measurements'!AJ126</f>
        <v>0</v>
      </c>
      <c r="AP125" s="1">
        <f>'Individual Measurements'!AK126</f>
        <v>0</v>
      </c>
      <c r="AQ125" s="1">
        <f>'Individual Measurements'!AL126</f>
        <v>0</v>
      </c>
    </row>
    <row r="126" spans="1:43" ht="15.75" customHeight="1">
      <c r="A126" s="1" t="s">
        <v>545</v>
      </c>
      <c r="B126" s="1" t="s">
        <v>546</v>
      </c>
      <c r="C126" s="1" t="s">
        <v>227</v>
      </c>
      <c r="D126" s="5" t="s">
        <v>122</v>
      </c>
      <c r="E126" s="1" t="s">
        <v>394</v>
      </c>
      <c r="F126" s="6" t="s">
        <v>48</v>
      </c>
      <c r="G126" s="1" t="s">
        <v>547</v>
      </c>
      <c r="H126" s="7" t="str">
        <f t="shared" si="0"/>
        <v>NL x OI</v>
      </c>
      <c r="I126" s="1" t="s">
        <v>79</v>
      </c>
      <c r="J126" s="1" t="s">
        <v>51</v>
      </c>
      <c r="P126" s="1">
        <v>2</v>
      </c>
      <c r="Q126" s="1">
        <v>50</v>
      </c>
      <c r="R126" s="1">
        <f>'Plot Info'!E189</f>
        <v>0</v>
      </c>
      <c r="S126" s="8">
        <v>44354</v>
      </c>
      <c r="T126" s="8">
        <v>44355</v>
      </c>
      <c r="U126" s="1">
        <f>'Plot Info'!H126</f>
        <v>0</v>
      </c>
      <c r="V126" s="1" t="e">
        <f>#REF!</f>
        <v>#REF!</v>
      </c>
      <c r="W126" s="2" t="s">
        <v>58</v>
      </c>
      <c r="X126" s="1">
        <f>'Plot Info'!K126</f>
        <v>0</v>
      </c>
      <c r="Y126" s="1">
        <f>'Plot Info'!L126</f>
        <v>0</v>
      </c>
      <c r="Z126" s="1">
        <f>'Plot Info'!M126</f>
        <v>0</v>
      </c>
      <c r="AA126" s="3" t="e">
        <f t="shared" si="1"/>
        <v>#DIV/0!</v>
      </c>
      <c r="AB126" s="3">
        <f>VLOOKUP(A126,'Sub Sample'!A:U,21,FALSE)</f>
        <v>0</v>
      </c>
      <c r="AC126" s="1" t="e">
        <f t="shared" si="2"/>
        <v>#DIV/0!</v>
      </c>
      <c r="AD126" s="10">
        <f>VLOOKUP(A126,'Sub Sample'!A:Z,26,FALSE)</f>
        <v>0</v>
      </c>
      <c r="AE126" s="3" t="e">
        <f>'Individual Measurements'!U127</f>
        <v>#DIV/0!</v>
      </c>
      <c r="AF126" s="3" t="e">
        <f>'Individual Measurements'!V127</f>
        <v>#DIV/0!</v>
      </c>
      <c r="AG126" s="3" t="e">
        <f>'Individual Measurements'!W127</f>
        <v>#DIV/0!</v>
      </c>
      <c r="AH126" s="3" t="e">
        <f>'Individual Measurements'!X127</f>
        <v>#DIV/0!</v>
      </c>
      <c r="AI126" s="3" t="e">
        <f>'Individual Measurements'!Y127</f>
        <v>#DIV/0!</v>
      </c>
      <c r="AJ126" s="1">
        <f>'Individual Measurements'!AE127</f>
        <v>0</v>
      </c>
      <c r="AK126" s="1">
        <f>'Individual Measurements'!AF127</f>
        <v>0</v>
      </c>
      <c r="AL126" s="1">
        <f>'Individual Measurements'!AG127</f>
        <v>0</v>
      </c>
      <c r="AM126" s="1">
        <f>'Individual Measurements'!AH127</f>
        <v>0</v>
      </c>
      <c r="AN126" s="1">
        <f>'Individual Measurements'!AI127</f>
        <v>0</v>
      </c>
      <c r="AO126" s="1">
        <f>'Individual Measurements'!AJ127</f>
        <v>0</v>
      </c>
      <c r="AP126" s="1">
        <f>'Individual Measurements'!AK127</f>
        <v>0</v>
      </c>
      <c r="AQ126" s="1">
        <f>'Individual Measurements'!AL127</f>
        <v>0</v>
      </c>
    </row>
    <row r="127" spans="1:43" ht="15.75" customHeight="1">
      <c r="A127" s="1" t="s">
        <v>548</v>
      </c>
      <c r="B127" s="1" t="s">
        <v>549</v>
      </c>
      <c r="C127" s="1" t="s">
        <v>278</v>
      </c>
      <c r="D127" s="5" t="s">
        <v>70</v>
      </c>
      <c r="E127" s="1" t="s">
        <v>278</v>
      </c>
      <c r="F127" s="6" t="s">
        <v>70</v>
      </c>
      <c r="G127" s="1" t="s">
        <v>279</v>
      </c>
      <c r="H127" s="7" t="str">
        <f t="shared" si="0"/>
        <v>UCONN x UCONN</v>
      </c>
      <c r="I127" s="1">
        <v>4000</v>
      </c>
      <c r="J127" s="1" t="s">
        <v>51</v>
      </c>
      <c r="P127" s="1">
        <v>2</v>
      </c>
      <c r="Q127" s="1">
        <v>51</v>
      </c>
      <c r="R127" s="1">
        <f>'Plot Info'!E190</f>
        <v>0</v>
      </c>
      <c r="S127" s="8">
        <v>44354</v>
      </c>
      <c r="T127" s="8">
        <v>44355</v>
      </c>
      <c r="U127" s="1">
        <f>'Plot Info'!H127</f>
        <v>0</v>
      </c>
      <c r="V127" s="1">
        <f>'Plot Info'!I190</f>
        <v>0</v>
      </c>
      <c r="W127" s="2" t="s">
        <v>58</v>
      </c>
      <c r="X127" s="1">
        <f>'Plot Info'!K127</f>
        <v>0</v>
      </c>
      <c r="Y127" s="1">
        <f>'Plot Info'!L127</f>
        <v>0</v>
      </c>
      <c r="Z127" s="1">
        <f>'Plot Info'!M127</f>
        <v>0</v>
      </c>
      <c r="AA127" s="3" t="e">
        <f t="shared" si="1"/>
        <v>#DIV/0!</v>
      </c>
      <c r="AB127" s="3">
        <f>VLOOKUP(A127,'Sub Sample'!A:U,21,FALSE)</f>
        <v>0</v>
      </c>
      <c r="AC127" s="1" t="e">
        <f t="shared" si="2"/>
        <v>#DIV/0!</v>
      </c>
      <c r="AD127" s="10">
        <f>VLOOKUP(A127,'Sub Sample'!A:Z,26,FALSE)</f>
        <v>0</v>
      </c>
      <c r="AE127" s="3" t="e">
        <f>'Individual Measurements'!U128</f>
        <v>#DIV/0!</v>
      </c>
      <c r="AF127" s="3" t="e">
        <f>'Individual Measurements'!V128</f>
        <v>#DIV/0!</v>
      </c>
      <c r="AG127" s="3" t="e">
        <f>'Individual Measurements'!W128</f>
        <v>#DIV/0!</v>
      </c>
      <c r="AH127" s="3" t="e">
        <f>'Individual Measurements'!X128</f>
        <v>#DIV/0!</v>
      </c>
      <c r="AI127" s="3" t="e">
        <f>'Individual Measurements'!Y128</f>
        <v>#DIV/0!</v>
      </c>
      <c r="AJ127" s="1">
        <f>'Individual Measurements'!AE128</f>
        <v>0</v>
      </c>
      <c r="AK127" s="1">
        <f>'Individual Measurements'!AF128</f>
        <v>0</v>
      </c>
      <c r="AL127" s="1">
        <f>'Individual Measurements'!AG128</f>
        <v>0</v>
      </c>
      <c r="AM127" s="1">
        <f>'Individual Measurements'!AH128</f>
        <v>0</v>
      </c>
      <c r="AN127" s="1">
        <f>'Individual Measurements'!AI128</f>
        <v>0</v>
      </c>
      <c r="AO127" s="1">
        <f>'Individual Measurements'!AJ128</f>
        <v>0</v>
      </c>
      <c r="AP127" s="1">
        <f>'Individual Measurements'!AK128</f>
        <v>0</v>
      </c>
      <c r="AQ127" s="1">
        <f>'Individual Measurements'!AL128</f>
        <v>0</v>
      </c>
    </row>
    <row r="128" spans="1:43" ht="15.75" customHeight="1">
      <c r="A128" s="1" t="s">
        <v>550</v>
      </c>
      <c r="B128" s="1" t="s">
        <v>551</v>
      </c>
      <c r="C128" s="1" t="s">
        <v>552</v>
      </c>
      <c r="D128" s="5" t="s">
        <v>76</v>
      </c>
      <c r="E128" s="1" t="s">
        <v>553</v>
      </c>
      <c r="F128" s="6" t="s">
        <v>46</v>
      </c>
      <c r="G128" s="1" t="s">
        <v>554</v>
      </c>
      <c r="H128" s="7" t="str">
        <f t="shared" si="0"/>
        <v>CC x JS</v>
      </c>
      <c r="I128" s="1" t="s">
        <v>66</v>
      </c>
      <c r="J128" s="1" t="s">
        <v>51</v>
      </c>
      <c r="P128" s="1">
        <v>2</v>
      </c>
      <c r="Q128" s="1">
        <v>52</v>
      </c>
      <c r="R128" s="1">
        <f>'Plot Info'!E191</f>
        <v>0</v>
      </c>
      <c r="S128" s="8">
        <v>44354</v>
      </c>
      <c r="T128" s="8">
        <v>44355</v>
      </c>
      <c r="U128" s="9">
        <f>'Plot Info'!H128</f>
        <v>0.58125000000000004</v>
      </c>
      <c r="V128" s="1">
        <f>'Plot Info'!I191</f>
        <v>0</v>
      </c>
      <c r="W128" s="2" t="s">
        <v>52</v>
      </c>
      <c r="X128" s="1">
        <f>'Plot Info'!K128</f>
        <v>3</v>
      </c>
      <c r="Y128" s="1">
        <f>'Plot Info'!L128</f>
        <v>8.49</v>
      </c>
      <c r="Z128" s="1">
        <f>'Plot Info'!M128</f>
        <v>0.86</v>
      </c>
      <c r="AA128" s="3">
        <f t="shared" si="1"/>
        <v>9.8720930232558146</v>
      </c>
      <c r="AB128" s="3">
        <f>VLOOKUP(A128,'Sub Sample'!A:U,21,FALSE)</f>
        <v>11.388417152340374</v>
      </c>
      <c r="AC128" s="1">
        <f t="shared" si="2"/>
        <v>1.1242751351554625</v>
      </c>
      <c r="AD128" s="10">
        <f>VLOOKUP(A128,'Sub Sample'!A:Z,26,FALSE)</f>
        <v>150</v>
      </c>
      <c r="AE128" s="3">
        <f>'Individual Measurements'!U129</f>
        <v>100.97999999999999</v>
      </c>
      <c r="AF128" s="3">
        <f>'Individual Measurements'!V129</f>
        <v>14.419999999999998</v>
      </c>
      <c r="AG128" s="3">
        <f>'Individual Measurements'!W129</f>
        <v>0.70000000000000007</v>
      </c>
      <c r="AH128" s="3">
        <f>'Individual Measurements'!X129</f>
        <v>4.9000000000000004</v>
      </c>
      <c r="AI128" s="3">
        <f>'Individual Measurements'!Y129</f>
        <v>3.4900000000000007</v>
      </c>
      <c r="AJ128" s="1">
        <f>'Individual Measurements'!AE129</f>
        <v>0</v>
      </c>
      <c r="AK128" s="1">
        <f>'Individual Measurements'!AF129</f>
        <v>0</v>
      </c>
      <c r="AL128" s="1">
        <f>'Individual Measurements'!AG129</f>
        <v>0</v>
      </c>
      <c r="AM128" s="1">
        <f>'Individual Measurements'!AH129</f>
        <v>5</v>
      </c>
      <c r="AN128" s="1">
        <f>'Individual Measurements'!AI129</f>
        <v>5</v>
      </c>
      <c r="AO128" s="1">
        <f>'Individual Measurements'!AJ129</f>
        <v>0</v>
      </c>
      <c r="AP128" s="1">
        <f>'Individual Measurements'!AK129</f>
        <v>1</v>
      </c>
      <c r="AQ128" s="1">
        <f>'Individual Measurements'!AL129</f>
        <v>4</v>
      </c>
    </row>
    <row r="129" spans="1:43" ht="15.75" customHeight="1">
      <c r="A129" s="1" t="s">
        <v>555</v>
      </c>
      <c r="B129" s="1" t="s">
        <v>556</v>
      </c>
      <c r="C129" s="1" t="s">
        <v>557</v>
      </c>
      <c r="D129" s="5" t="s">
        <v>70</v>
      </c>
      <c r="E129" s="1" t="s">
        <v>557</v>
      </c>
      <c r="F129" s="6" t="s">
        <v>70</v>
      </c>
      <c r="G129" s="1" t="s">
        <v>558</v>
      </c>
      <c r="H129" s="7" t="str">
        <f t="shared" si="0"/>
        <v>UCONN x UCONN</v>
      </c>
      <c r="I129" s="1">
        <v>4000</v>
      </c>
      <c r="J129" s="1" t="s">
        <v>51</v>
      </c>
      <c r="P129" s="1">
        <v>2</v>
      </c>
      <c r="Q129" s="1">
        <v>53</v>
      </c>
      <c r="R129" s="1">
        <f>'Plot Info'!E193</f>
        <v>0</v>
      </c>
      <c r="S129" s="8">
        <v>44354</v>
      </c>
      <c r="T129" s="8">
        <v>44355</v>
      </c>
      <c r="U129" s="1">
        <f>'Plot Info'!H129</f>
        <v>0</v>
      </c>
      <c r="V129" s="1">
        <f>'Plot Info'!I193</f>
        <v>0</v>
      </c>
      <c r="W129" s="2" t="s">
        <v>58</v>
      </c>
      <c r="X129" s="1">
        <f>'Plot Info'!K129</f>
        <v>0</v>
      </c>
      <c r="Y129" s="1">
        <f>'Plot Info'!L129</f>
        <v>0</v>
      </c>
      <c r="Z129" s="1">
        <f>'Plot Info'!M129</f>
        <v>0</v>
      </c>
      <c r="AA129" s="3" t="e">
        <f t="shared" si="1"/>
        <v>#DIV/0!</v>
      </c>
      <c r="AB129" s="3">
        <f>VLOOKUP(A129,'Sub Sample'!A:U,21,FALSE)</f>
        <v>0</v>
      </c>
      <c r="AC129" s="1" t="e">
        <f t="shared" si="2"/>
        <v>#DIV/0!</v>
      </c>
      <c r="AD129" s="10">
        <f>VLOOKUP(A129,'Sub Sample'!A:Z,26,FALSE)</f>
        <v>0</v>
      </c>
      <c r="AE129" s="3" t="e">
        <f>'Individual Measurements'!U130</f>
        <v>#DIV/0!</v>
      </c>
      <c r="AF129" s="3" t="e">
        <f>'Individual Measurements'!V130</f>
        <v>#DIV/0!</v>
      </c>
      <c r="AG129" s="3" t="e">
        <f>'Individual Measurements'!W130</f>
        <v>#DIV/0!</v>
      </c>
      <c r="AH129" s="3" t="e">
        <f>'Individual Measurements'!X130</f>
        <v>#DIV/0!</v>
      </c>
      <c r="AI129" s="3" t="e">
        <f>'Individual Measurements'!Y130</f>
        <v>#DIV/0!</v>
      </c>
      <c r="AJ129" s="1">
        <f>'Individual Measurements'!AE130</f>
        <v>0</v>
      </c>
      <c r="AK129" s="1">
        <f>'Individual Measurements'!AF130</f>
        <v>0</v>
      </c>
      <c r="AL129" s="1">
        <f>'Individual Measurements'!AG130</f>
        <v>0</v>
      </c>
      <c r="AM129" s="1">
        <f>'Individual Measurements'!AH130</f>
        <v>0</v>
      </c>
      <c r="AN129" s="1">
        <f>'Individual Measurements'!AI130</f>
        <v>0</v>
      </c>
      <c r="AO129" s="1">
        <f>'Individual Measurements'!AJ130</f>
        <v>0</v>
      </c>
      <c r="AP129" s="1">
        <f>'Individual Measurements'!AK130</f>
        <v>0</v>
      </c>
      <c r="AQ129" s="1">
        <f>'Individual Measurements'!AL130</f>
        <v>0</v>
      </c>
    </row>
    <row r="130" spans="1:43" ht="15.75" customHeight="1">
      <c r="A130" s="1" t="s">
        <v>559</v>
      </c>
      <c r="B130" s="1" t="s">
        <v>560</v>
      </c>
      <c r="D130" s="12"/>
      <c r="F130" s="13"/>
      <c r="G130" s="1" t="s">
        <v>282</v>
      </c>
      <c r="H130" s="7" t="str">
        <f t="shared" si="0"/>
        <v xml:space="preserve"> x </v>
      </c>
      <c r="I130" s="1" t="s">
        <v>88</v>
      </c>
      <c r="J130" s="1" t="s">
        <v>51</v>
      </c>
      <c r="P130" s="1">
        <v>2</v>
      </c>
      <c r="Q130" s="1">
        <v>54</v>
      </c>
      <c r="R130" s="1">
        <f>'Plot Info'!E194</f>
        <v>0</v>
      </c>
      <c r="S130" s="8">
        <v>44354</v>
      </c>
      <c r="T130" s="8">
        <v>44355</v>
      </c>
      <c r="U130" s="1">
        <f>'Plot Info'!H130</f>
        <v>0</v>
      </c>
      <c r="V130" s="1">
        <f>'Plot Info'!I194</f>
        <v>0</v>
      </c>
      <c r="W130" s="2" t="s">
        <v>58</v>
      </c>
      <c r="X130" s="1">
        <f>'Plot Info'!K130</f>
        <v>0</v>
      </c>
      <c r="Y130" s="1">
        <f>'Plot Info'!L130</f>
        <v>0</v>
      </c>
      <c r="Z130" s="1">
        <f>'Plot Info'!M130</f>
        <v>0</v>
      </c>
      <c r="AA130" s="3" t="e">
        <f t="shared" si="1"/>
        <v>#DIV/0!</v>
      </c>
      <c r="AB130" s="3">
        <f>VLOOKUP(A130,'Sub Sample'!A:U,21,FALSE)</f>
        <v>0</v>
      </c>
      <c r="AC130" s="1" t="e">
        <f t="shared" si="2"/>
        <v>#DIV/0!</v>
      </c>
      <c r="AD130" s="10">
        <f>VLOOKUP(A130,'Sub Sample'!A:Z,26,FALSE)</f>
        <v>0</v>
      </c>
      <c r="AE130" s="3" t="e">
        <f>'Individual Measurements'!U131</f>
        <v>#DIV/0!</v>
      </c>
      <c r="AF130" s="3" t="e">
        <f>'Individual Measurements'!V131</f>
        <v>#DIV/0!</v>
      </c>
      <c r="AG130" s="3" t="e">
        <f>'Individual Measurements'!W131</f>
        <v>#DIV/0!</v>
      </c>
      <c r="AH130" s="3" t="e">
        <f>'Individual Measurements'!X131</f>
        <v>#DIV/0!</v>
      </c>
      <c r="AI130" s="3" t="e">
        <f>'Individual Measurements'!Y131</f>
        <v>#DIV/0!</v>
      </c>
      <c r="AJ130" s="1">
        <f>'Individual Measurements'!AE131</f>
        <v>0</v>
      </c>
      <c r="AK130" s="1">
        <f>'Individual Measurements'!AF131</f>
        <v>0</v>
      </c>
      <c r="AL130" s="1">
        <f>'Individual Measurements'!AG131</f>
        <v>0</v>
      </c>
      <c r="AM130" s="1">
        <f>'Individual Measurements'!AH131</f>
        <v>0</v>
      </c>
      <c r="AN130" s="1">
        <f>'Individual Measurements'!AI131</f>
        <v>0</v>
      </c>
      <c r="AO130" s="1">
        <f>'Individual Measurements'!AJ131</f>
        <v>0</v>
      </c>
      <c r="AP130" s="1">
        <f>'Individual Measurements'!AK131</f>
        <v>0</v>
      </c>
      <c r="AQ130" s="1">
        <f>'Individual Measurements'!AL131</f>
        <v>0</v>
      </c>
    </row>
    <row r="131" spans="1:43" ht="15.75" customHeight="1">
      <c r="A131" s="1" t="s">
        <v>561</v>
      </c>
      <c r="B131" s="1" t="s">
        <v>562</v>
      </c>
      <c r="C131" s="1" t="s">
        <v>563</v>
      </c>
      <c r="D131" s="5" t="s">
        <v>48</v>
      </c>
      <c r="E131" s="1" t="s">
        <v>130</v>
      </c>
      <c r="F131" s="6" t="s">
        <v>46</v>
      </c>
      <c r="G131" s="1" t="s">
        <v>564</v>
      </c>
      <c r="H131" s="7" t="str">
        <f t="shared" si="0"/>
        <v>OI x JS</v>
      </c>
      <c r="I131" s="1" t="s">
        <v>348</v>
      </c>
      <c r="J131" s="1" t="s">
        <v>51</v>
      </c>
      <c r="P131" s="1">
        <v>2</v>
      </c>
      <c r="Q131" s="1">
        <v>55</v>
      </c>
      <c r="R131" s="1">
        <f>'Plot Info'!E195</f>
        <v>0</v>
      </c>
      <c r="S131" s="8">
        <v>44354</v>
      </c>
      <c r="T131" s="8">
        <v>44355</v>
      </c>
      <c r="U131" s="1">
        <f>'Plot Info'!H131</f>
        <v>0</v>
      </c>
      <c r="V131" s="1">
        <f>'Plot Info'!I195</f>
        <v>0</v>
      </c>
      <c r="W131" s="2" t="s">
        <v>58</v>
      </c>
      <c r="X131" s="1">
        <f>'Plot Info'!K131</f>
        <v>0</v>
      </c>
      <c r="Y131" s="1">
        <f>'Plot Info'!L131</f>
        <v>0</v>
      </c>
      <c r="Z131" s="1">
        <f>'Plot Info'!M131</f>
        <v>0</v>
      </c>
      <c r="AA131" s="3" t="e">
        <f t="shared" si="1"/>
        <v>#DIV/0!</v>
      </c>
      <c r="AB131" s="3">
        <f>VLOOKUP(A131,'Sub Sample'!A:U,21,FALSE)</f>
        <v>0</v>
      </c>
      <c r="AC131" s="1" t="e">
        <f t="shared" si="2"/>
        <v>#DIV/0!</v>
      </c>
      <c r="AD131" s="10">
        <f>VLOOKUP(A131,'Sub Sample'!A:Z,26,FALSE)</f>
        <v>0</v>
      </c>
      <c r="AE131" s="3" t="e">
        <f>'Individual Measurements'!U132</f>
        <v>#DIV/0!</v>
      </c>
      <c r="AF131" s="3" t="e">
        <f>'Individual Measurements'!V132</f>
        <v>#DIV/0!</v>
      </c>
      <c r="AG131" s="3" t="e">
        <f>'Individual Measurements'!W132</f>
        <v>#DIV/0!</v>
      </c>
      <c r="AH131" s="3" t="e">
        <f>'Individual Measurements'!X132</f>
        <v>#DIV/0!</v>
      </c>
      <c r="AI131" s="3" t="e">
        <f>'Individual Measurements'!Y132</f>
        <v>#DIV/0!</v>
      </c>
      <c r="AJ131" s="1">
        <f>'Individual Measurements'!AE132</f>
        <v>0</v>
      </c>
      <c r="AK131" s="1">
        <f>'Individual Measurements'!AF132</f>
        <v>0</v>
      </c>
      <c r="AL131" s="1">
        <f>'Individual Measurements'!AG132</f>
        <v>0</v>
      </c>
      <c r="AM131" s="1">
        <f>'Individual Measurements'!AH132</f>
        <v>0</v>
      </c>
      <c r="AN131" s="1">
        <f>'Individual Measurements'!AI132</f>
        <v>0</v>
      </c>
      <c r="AO131" s="1">
        <f>'Individual Measurements'!AJ132</f>
        <v>0</v>
      </c>
      <c r="AP131" s="1">
        <f>'Individual Measurements'!AK132</f>
        <v>0</v>
      </c>
      <c r="AQ131" s="1">
        <f>'Individual Measurements'!AL132</f>
        <v>0</v>
      </c>
    </row>
    <row r="132" spans="1:43" ht="15.75" customHeight="1">
      <c r="A132" s="1" t="s">
        <v>565</v>
      </c>
      <c r="B132" s="1" t="s">
        <v>566</v>
      </c>
      <c r="C132" s="1" t="s">
        <v>242</v>
      </c>
      <c r="D132" s="5" t="s">
        <v>46</v>
      </c>
      <c r="E132" s="1" t="s">
        <v>363</v>
      </c>
      <c r="F132" s="6" t="s">
        <v>76</v>
      </c>
      <c r="G132" s="1" t="s">
        <v>567</v>
      </c>
      <c r="H132" s="7" t="str">
        <f t="shared" si="0"/>
        <v>JS x CC</v>
      </c>
      <c r="I132" s="1" t="s">
        <v>79</v>
      </c>
      <c r="J132" s="1" t="s">
        <v>51</v>
      </c>
      <c r="P132" s="1">
        <v>2</v>
      </c>
      <c r="Q132" s="1">
        <v>56</v>
      </c>
      <c r="R132" s="1">
        <f>'Plot Info'!E21</f>
        <v>0</v>
      </c>
      <c r="S132" s="8">
        <v>44354</v>
      </c>
      <c r="T132" s="8">
        <v>44355</v>
      </c>
      <c r="U132" s="9">
        <f>'Plot Info'!H132</f>
        <v>0.5854166666666667</v>
      </c>
      <c r="V132" s="1">
        <f>'Plot Info'!I21</f>
        <v>0</v>
      </c>
      <c r="W132" s="2" t="s">
        <v>52</v>
      </c>
      <c r="X132" s="1">
        <f>'Plot Info'!K132</f>
        <v>2</v>
      </c>
      <c r="Y132" s="1">
        <f>'Plot Info'!L132</f>
        <v>3.79</v>
      </c>
      <c r="Z132" s="1">
        <f>'Plot Info'!M132</f>
        <v>0.9</v>
      </c>
      <c r="AA132" s="3">
        <f t="shared" si="1"/>
        <v>4.2111111111111112</v>
      </c>
      <c r="AB132" s="3">
        <f>VLOOKUP(A132,'Sub Sample'!A:U,21,FALSE)</f>
        <v>10.90196221833386</v>
      </c>
      <c r="AC132" s="1">
        <f t="shared" si="2"/>
        <v>0.45909374230539257</v>
      </c>
      <c r="AD132" s="10">
        <f>VLOOKUP(A132,'Sub Sample'!A:Z,26,FALSE)</f>
        <v>56.25</v>
      </c>
      <c r="AE132" s="3">
        <f>'Individual Measurements'!U133</f>
        <v>110.72</v>
      </c>
      <c r="AF132" s="3">
        <f>'Individual Measurements'!V133</f>
        <v>14.319999999999999</v>
      </c>
      <c r="AG132" s="3">
        <f>'Individual Measurements'!W133</f>
        <v>0.79400000000000004</v>
      </c>
      <c r="AH132" s="3">
        <f>'Individual Measurements'!X133</f>
        <v>4.4599999999999991</v>
      </c>
      <c r="AI132" s="3">
        <f>'Individual Measurements'!Y133</f>
        <v>3.6</v>
      </c>
      <c r="AJ132" s="1">
        <f>'Individual Measurements'!AE133</f>
        <v>0</v>
      </c>
      <c r="AK132" s="1">
        <f>'Individual Measurements'!AF133</f>
        <v>0</v>
      </c>
      <c r="AL132" s="1">
        <f>'Individual Measurements'!AG133</f>
        <v>0</v>
      </c>
      <c r="AM132" s="1">
        <f>'Individual Measurements'!AH133</f>
        <v>5</v>
      </c>
      <c r="AN132" s="1">
        <f>'Individual Measurements'!AI133</f>
        <v>5</v>
      </c>
      <c r="AO132" s="1">
        <f>'Individual Measurements'!AJ133</f>
        <v>0</v>
      </c>
      <c r="AP132" s="1">
        <f>'Individual Measurements'!AK133</f>
        <v>2</v>
      </c>
      <c r="AQ132" s="1">
        <f>'Individual Measurements'!AL133</f>
        <v>3</v>
      </c>
    </row>
    <row r="133" spans="1:43" ht="15.75" customHeight="1">
      <c r="A133" s="1" t="s">
        <v>568</v>
      </c>
      <c r="B133" s="1" t="s">
        <v>569</v>
      </c>
      <c r="C133" s="1" t="s">
        <v>385</v>
      </c>
      <c r="D133" s="5" t="s">
        <v>122</v>
      </c>
      <c r="E133" s="1" t="s">
        <v>386</v>
      </c>
      <c r="F133" s="6" t="s">
        <v>48</v>
      </c>
      <c r="G133" s="1" t="s">
        <v>387</v>
      </c>
      <c r="H133" s="7" t="str">
        <f t="shared" si="0"/>
        <v>NL x OI</v>
      </c>
      <c r="I133" s="1" t="s">
        <v>66</v>
      </c>
      <c r="J133" s="1" t="s">
        <v>51</v>
      </c>
      <c r="P133" s="1">
        <v>2</v>
      </c>
      <c r="Q133" s="1">
        <v>57</v>
      </c>
      <c r="R133" s="1">
        <f>'Plot Info'!E197</f>
        <v>0</v>
      </c>
      <c r="S133" s="8">
        <v>44354</v>
      </c>
      <c r="T133" s="8">
        <v>44355</v>
      </c>
      <c r="U133" s="1">
        <f>'Plot Info'!H133</f>
        <v>0</v>
      </c>
      <c r="V133" s="1">
        <f>'Plot Info'!I197</f>
        <v>0</v>
      </c>
      <c r="W133" s="2" t="s">
        <v>58</v>
      </c>
      <c r="X133" s="1">
        <f>'Plot Info'!K133</f>
        <v>0</v>
      </c>
      <c r="Y133" s="1">
        <f>'Plot Info'!L133</f>
        <v>0</v>
      </c>
      <c r="Z133" s="1">
        <f>'Plot Info'!M133</f>
        <v>0</v>
      </c>
      <c r="AA133" s="3" t="e">
        <f t="shared" si="1"/>
        <v>#DIV/0!</v>
      </c>
      <c r="AB133" s="3">
        <f>VLOOKUP(A133,'Sub Sample'!A:U,21,FALSE)</f>
        <v>0</v>
      </c>
      <c r="AC133" s="1" t="e">
        <f t="shared" si="2"/>
        <v>#DIV/0!</v>
      </c>
      <c r="AD133" s="10">
        <f>VLOOKUP(A133,'Sub Sample'!A:Z,26,FALSE)</f>
        <v>0</v>
      </c>
      <c r="AE133" s="3" t="e">
        <f>'Individual Measurements'!U134</f>
        <v>#DIV/0!</v>
      </c>
      <c r="AF133" s="3" t="e">
        <f>'Individual Measurements'!V134</f>
        <v>#DIV/0!</v>
      </c>
      <c r="AG133" s="3" t="e">
        <f>'Individual Measurements'!W134</f>
        <v>#DIV/0!</v>
      </c>
      <c r="AH133" s="3" t="e">
        <f>'Individual Measurements'!X134</f>
        <v>#DIV/0!</v>
      </c>
      <c r="AI133" s="3" t="e">
        <f>'Individual Measurements'!Y134</f>
        <v>#DIV/0!</v>
      </c>
      <c r="AJ133" s="1">
        <f>'Individual Measurements'!AE134</f>
        <v>0</v>
      </c>
      <c r="AK133" s="1">
        <f>'Individual Measurements'!AF134</f>
        <v>0</v>
      </c>
      <c r="AL133" s="1">
        <f>'Individual Measurements'!AG134</f>
        <v>0</v>
      </c>
      <c r="AM133" s="1">
        <f>'Individual Measurements'!AH134</f>
        <v>0</v>
      </c>
      <c r="AN133" s="1">
        <f>'Individual Measurements'!AI134</f>
        <v>0</v>
      </c>
      <c r="AO133" s="1">
        <f>'Individual Measurements'!AJ134</f>
        <v>0</v>
      </c>
      <c r="AP133" s="1">
        <f>'Individual Measurements'!AK134</f>
        <v>0</v>
      </c>
      <c r="AQ133" s="1">
        <f>'Individual Measurements'!AL134</f>
        <v>0</v>
      </c>
    </row>
    <row r="134" spans="1:43" ht="15.75" customHeight="1">
      <c r="A134" s="1" t="s">
        <v>570</v>
      </c>
      <c r="B134" s="1" t="s">
        <v>571</v>
      </c>
      <c r="C134" s="1" t="s">
        <v>169</v>
      </c>
      <c r="D134" s="5" t="s">
        <v>48</v>
      </c>
      <c r="E134" s="1" t="s">
        <v>572</v>
      </c>
      <c r="F134" s="6" t="s">
        <v>70</v>
      </c>
      <c r="G134" s="1" t="s">
        <v>573</v>
      </c>
      <c r="H134" s="7" t="str">
        <f t="shared" si="0"/>
        <v>OI x UCONN</v>
      </c>
      <c r="I134" s="1" t="s">
        <v>50</v>
      </c>
      <c r="J134" s="1" t="s">
        <v>51</v>
      </c>
      <c r="P134" s="1">
        <v>2</v>
      </c>
      <c r="Q134" s="1">
        <v>58</v>
      </c>
      <c r="R134" s="1">
        <f>'Plot Info'!E198</f>
        <v>0</v>
      </c>
      <c r="S134" s="8">
        <v>44354</v>
      </c>
      <c r="T134" s="8">
        <v>44355</v>
      </c>
      <c r="U134" s="1">
        <f>'Plot Info'!H134</f>
        <v>0</v>
      </c>
      <c r="V134" s="1">
        <f>'Plot Info'!I198</f>
        <v>0</v>
      </c>
      <c r="W134" s="2" t="s">
        <v>58</v>
      </c>
      <c r="X134" s="1">
        <f>'Plot Info'!K134</f>
        <v>0</v>
      </c>
      <c r="Y134" s="1">
        <f>'Plot Info'!L134</f>
        <v>0</v>
      </c>
      <c r="Z134" s="1">
        <f>'Plot Info'!M134</f>
        <v>0</v>
      </c>
      <c r="AA134" s="3" t="e">
        <f t="shared" si="1"/>
        <v>#DIV/0!</v>
      </c>
      <c r="AB134" s="3">
        <f>VLOOKUP(A134,'Sub Sample'!A:U,21,FALSE)</f>
        <v>0</v>
      </c>
      <c r="AC134" s="1" t="e">
        <f t="shared" si="2"/>
        <v>#DIV/0!</v>
      </c>
      <c r="AD134" s="10">
        <f>VLOOKUP(A134,'Sub Sample'!A:Z,26,FALSE)</f>
        <v>0</v>
      </c>
      <c r="AE134" s="3" t="e">
        <f>'Individual Measurements'!U135</f>
        <v>#DIV/0!</v>
      </c>
      <c r="AF134" s="3" t="e">
        <f>'Individual Measurements'!V135</f>
        <v>#DIV/0!</v>
      </c>
      <c r="AG134" s="3" t="e">
        <f>'Individual Measurements'!W135</f>
        <v>#DIV/0!</v>
      </c>
      <c r="AH134" s="3" t="e">
        <f>'Individual Measurements'!X135</f>
        <v>#DIV/0!</v>
      </c>
      <c r="AI134" s="3" t="e">
        <f>'Individual Measurements'!Y135</f>
        <v>#DIV/0!</v>
      </c>
      <c r="AJ134" s="1">
        <f>'Individual Measurements'!AE135</f>
        <v>0</v>
      </c>
      <c r="AK134" s="1">
        <f>'Individual Measurements'!AF135</f>
        <v>0</v>
      </c>
      <c r="AL134" s="1">
        <f>'Individual Measurements'!AG135</f>
        <v>0</v>
      </c>
      <c r="AM134" s="1">
        <f>'Individual Measurements'!AH135</f>
        <v>0</v>
      </c>
      <c r="AN134" s="1">
        <f>'Individual Measurements'!AI135</f>
        <v>0</v>
      </c>
      <c r="AO134" s="1">
        <f>'Individual Measurements'!AJ135</f>
        <v>0</v>
      </c>
      <c r="AP134" s="1">
        <f>'Individual Measurements'!AK135</f>
        <v>0</v>
      </c>
      <c r="AQ134" s="1">
        <f>'Individual Measurements'!AL135</f>
        <v>0</v>
      </c>
    </row>
    <row r="135" spans="1:43" ht="15.75" customHeight="1">
      <c r="A135" s="1" t="s">
        <v>574</v>
      </c>
      <c r="B135" s="1" t="s">
        <v>575</v>
      </c>
      <c r="C135" s="1" t="s">
        <v>358</v>
      </c>
      <c r="D135" s="5" t="s">
        <v>56</v>
      </c>
      <c r="E135" s="1" t="s">
        <v>576</v>
      </c>
      <c r="F135" s="6" t="s">
        <v>48</v>
      </c>
      <c r="G135" s="1" t="s">
        <v>577</v>
      </c>
      <c r="H135" s="7" t="str">
        <f t="shared" si="0"/>
        <v>SF x OI</v>
      </c>
      <c r="I135" s="1" t="s">
        <v>348</v>
      </c>
      <c r="J135" s="1" t="s">
        <v>51</v>
      </c>
      <c r="P135" s="1">
        <v>2</v>
      </c>
      <c r="Q135" s="1">
        <v>59</v>
      </c>
      <c r="R135" s="1">
        <f>'Plot Info'!E199</f>
        <v>0</v>
      </c>
      <c r="S135" s="8">
        <v>44354</v>
      </c>
      <c r="T135" s="8">
        <v>44355</v>
      </c>
      <c r="U135" s="1">
        <f>'Plot Info'!H135</f>
        <v>0</v>
      </c>
      <c r="V135" s="1">
        <f>'Plot Info'!I199</f>
        <v>0</v>
      </c>
      <c r="W135" s="2" t="s">
        <v>58</v>
      </c>
      <c r="X135" s="1">
        <f>'Plot Info'!K135</f>
        <v>0</v>
      </c>
      <c r="Y135" s="1">
        <f>'Plot Info'!L135</f>
        <v>0</v>
      </c>
      <c r="Z135" s="1">
        <f>'Plot Info'!M135</f>
        <v>0</v>
      </c>
      <c r="AA135" s="3" t="e">
        <f t="shared" si="1"/>
        <v>#DIV/0!</v>
      </c>
      <c r="AB135" s="3">
        <f>VLOOKUP(A135,'Sub Sample'!A:U,21,FALSE)</f>
        <v>0</v>
      </c>
      <c r="AC135" s="1" t="e">
        <f t="shared" si="2"/>
        <v>#DIV/0!</v>
      </c>
      <c r="AD135" s="10">
        <f>VLOOKUP(A135,'Sub Sample'!A:Z,26,FALSE)</f>
        <v>0</v>
      </c>
      <c r="AE135" s="3" t="e">
        <f>'Individual Measurements'!U136</f>
        <v>#DIV/0!</v>
      </c>
      <c r="AF135" s="3" t="e">
        <f>'Individual Measurements'!V136</f>
        <v>#DIV/0!</v>
      </c>
      <c r="AG135" s="3" t="e">
        <f>'Individual Measurements'!W136</f>
        <v>#DIV/0!</v>
      </c>
      <c r="AH135" s="3" t="e">
        <f>'Individual Measurements'!X136</f>
        <v>#DIV/0!</v>
      </c>
      <c r="AI135" s="3" t="e">
        <f>'Individual Measurements'!Y136</f>
        <v>#DIV/0!</v>
      </c>
      <c r="AJ135" s="1">
        <f>'Individual Measurements'!AE136</f>
        <v>0</v>
      </c>
      <c r="AK135" s="1">
        <f>'Individual Measurements'!AF136</f>
        <v>0</v>
      </c>
      <c r="AL135" s="1">
        <f>'Individual Measurements'!AG136</f>
        <v>0</v>
      </c>
      <c r="AM135" s="1">
        <f>'Individual Measurements'!AH136</f>
        <v>0</v>
      </c>
      <c r="AN135" s="1">
        <f>'Individual Measurements'!AI136</f>
        <v>0</v>
      </c>
      <c r="AO135" s="1">
        <f>'Individual Measurements'!AJ136</f>
        <v>0</v>
      </c>
      <c r="AP135" s="1">
        <f>'Individual Measurements'!AK136</f>
        <v>0</v>
      </c>
      <c r="AQ135" s="1">
        <f>'Individual Measurements'!AL136</f>
        <v>0</v>
      </c>
    </row>
    <row r="136" spans="1:43" ht="15.75" customHeight="1">
      <c r="A136" s="1" t="s">
        <v>578</v>
      </c>
      <c r="B136" s="1" t="s">
        <v>579</v>
      </c>
      <c r="C136" s="1" t="s">
        <v>580</v>
      </c>
      <c r="D136" s="5" t="s">
        <v>76</v>
      </c>
      <c r="E136" s="1" t="s">
        <v>581</v>
      </c>
      <c r="F136" s="6" t="s">
        <v>124</v>
      </c>
      <c r="G136" s="1" t="s">
        <v>582</v>
      </c>
      <c r="H136" s="7" t="str">
        <f t="shared" si="0"/>
        <v>CC x OD</v>
      </c>
      <c r="I136" s="1" t="s">
        <v>79</v>
      </c>
      <c r="J136" s="1" t="s">
        <v>51</v>
      </c>
      <c r="P136" s="1">
        <v>2</v>
      </c>
      <c r="Q136" s="1">
        <v>60</v>
      </c>
      <c r="R136" s="1">
        <f>'Plot Info'!E200</f>
        <v>0</v>
      </c>
      <c r="S136" s="8">
        <v>44354</v>
      </c>
      <c r="T136" s="8">
        <v>44355</v>
      </c>
      <c r="U136" s="9">
        <f>'Plot Info'!H136</f>
        <v>0.58819444444444446</v>
      </c>
      <c r="V136" s="1">
        <f>'Plot Info'!I200</f>
        <v>0</v>
      </c>
      <c r="W136" s="2" t="s">
        <v>52</v>
      </c>
      <c r="X136" s="1">
        <f>'Plot Info'!K136</f>
        <v>3</v>
      </c>
      <c r="Y136" s="1">
        <f>'Plot Info'!L136</f>
        <v>14.7</v>
      </c>
      <c r="Z136" s="1">
        <f>'Plot Info'!M136</f>
        <v>0.83</v>
      </c>
      <c r="AA136" s="3">
        <f t="shared" si="1"/>
        <v>17.710843373493976</v>
      </c>
      <c r="AB136" s="3">
        <f>VLOOKUP(A136,'Sub Sample'!A:U,21,FALSE)</f>
        <v>10.656934306569344</v>
      </c>
      <c r="AC136" s="1">
        <f t="shared" si="2"/>
        <v>1.8874329434526427</v>
      </c>
      <c r="AD136" s="10">
        <f>VLOOKUP(A136,'Sub Sample'!A:Z,26,FALSE)</f>
        <v>81.25</v>
      </c>
      <c r="AE136" s="3">
        <f>'Individual Measurements'!U137</f>
        <v>133.69999999999999</v>
      </c>
      <c r="AF136" s="3">
        <f>'Individual Measurements'!V137</f>
        <v>7.2200000000000006</v>
      </c>
      <c r="AG136" s="3">
        <f>'Individual Measurements'!W137</f>
        <v>0.68600000000000005</v>
      </c>
      <c r="AH136" s="3">
        <f>'Individual Measurements'!X137</f>
        <v>9.2200000000000006</v>
      </c>
      <c r="AI136" s="3">
        <f>'Individual Measurements'!Y137</f>
        <v>3.4080000000000004</v>
      </c>
      <c r="AJ136" s="1">
        <f>'Individual Measurements'!AE137</f>
        <v>0</v>
      </c>
      <c r="AK136" s="1">
        <f>'Individual Measurements'!AF137</f>
        <v>0</v>
      </c>
      <c r="AL136" s="1">
        <f>'Individual Measurements'!AG137</f>
        <v>0</v>
      </c>
      <c r="AM136" s="1">
        <f>'Individual Measurements'!AH137</f>
        <v>5</v>
      </c>
      <c r="AN136" s="1">
        <f>'Individual Measurements'!AI137</f>
        <v>3</v>
      </c>
      <c r="AO136" s="1">
        <f>'Individual Measurements'!AJ137</f>
        <v>2</v>
      </c>
      <c r="AP136" s="1">
        <f>'Individual Measurements'!AK137</f>
        <v>1</v>
      </c>
      <c r="AQ136" s="1">
        <f>'Individual Measurements'!AL137</f>
        <v>4</v>
      </c>
    </row>
    <row r="137" spans="1:43" ht="15.75" customHeight="1">
      <c r="A137" s="1" t="s">
        <v>583</v>
      </c>
      <c r="B137" s="1" t="s">
        <v>584</v>
      </c>
      <c r="D137" s="12"/>
      <c r="F137" s="13"/>
      <c r="G137" s="1" t="s">
        <v>282</v>
      </c>
      <c r="H137" s="7" t="str">
        <f t="shared" si="0"/>
        <v xml:space="preserve"> x </v>
      </c>
      <c r="I137" s="1" t="s">
        <v>88</v>
      </c>
      <c r="J137" s="1" t="s">
        <v>51</v>
      </c>
      <c r="P137" s="1">
        <v>2</v>
      </c>
      <c r="Q137" s="1">
        <v>61</v>
      </c>
      <c r="R137" s="1">
        <f>'Plot Info'!E201</f>
        <v>0</v>
      </c>
      <c r="S137" s="8">
        <v>44354</v>
      </c>
      <c r="T137" s="8">
        <v>44355</v>
      </c>
      <c r="U137" s="1">
        <f>'Plot Info'!H137</f>
        <v>0</v>
      </c>
      <c r="V137" s="1">
        <f>'Plot Info'!I201</f>
        <v>0</v>
      </c>
      <c r="W137" s="2" t="s">
        <v>58</v>
      </c>
      <c r="X137" s="1">
        <f>'Plot Info'!K137</f>
        <v>0</v>
      </c>
      <c r="Y137" s="1">
        <f>'Plot Info'!L137</f>
        <v>0</v>
      </c>
      <c r="Z137" s="1">
        <f>'Plot Info'!M137</f>
        <v>0</v>
      </c>
      <c r="AA137" s="3" t="e">
        <f t="shared" si="1"/>
        <v>#DIV/0!</v>
      </c>
      <c r="AB137" s="3">
        <f>VLOOKUP(A137,'Sub Sample'!A:U,21,FALSE)</f>
        <v>0</v>
      </c>
      <c r="AC137" s="1" t="e">
        <f t="shared" si="2"/>
        <v>#DIV/0!</v>
      </c>
      <c r="AD137" s="10">
        <f>VLOOKUP(A137,'Sub Sample'!A:Z,26,FALSE)</f>
        <v>0</v>
      </c>
      <c r="AE137" s="3" t="e">
        <f>'Individual Measurements'!U138</f>
        <v>#DIV/0!</v>
      </c>
      <c r="AF137" s="3" t="e">
        <f>'Individual Measurements'!V138</f>
        <v>#DIV/0!</v>
      </c>
      <c r="AG137" s="3" t="e">
        <f>'Individual Measurements'!W138</f>
        <v>#DIV/0!</v>
      </c>
      <c r="AH137" s="3" t="e">
        <f>'Individual Measurements'!X138</f>
        <v>#DIV/0!</v>
      </c>
      <c r="AI137" s="3" t="e">
        <f>'Individual Measurements'!Y138</f>
        <v>#DIV/0!</v>
      </c>
      <c r="AJ137" s="1">
        <f>'Individual Measurements'!AE138</f>
        <v>0</v>
      </c>
      <c r="AK137" s="1">
        <f>'Individual Measurements'!AF138</f>
        <v>0</v>
      </c>
      <c r="AL137" s="1">
        <f>'Individual Measurements'!AG138</f>
        <v>0</v>
      </c>
      <c r="AM137" s="1">
        <f>'Individual Measurements'!AH138</f>
        <v>0</v>
      </c>
      <c r="AN137" s="1">
        <f>'Individual Measurements'!AI138</f>
        <v>0</v>
      </c>
      <c r="AO137" s="1">
        <f>'Individual Measurements'!AJ138</f>
        <v>0</v>
      </c>
      <c r="AP137" s="1">
        <f>'Individual Measurements'!AK138</f>
        <v>0</v>
      </c>
      <c r="AQ137" s="1">
        <f>'Individual Measurements'!AL138</f>
        <v>0</v>
      </c>
    </row>
    <row r="138" spans="1:43" ht="15.75" customHeight="1">
      <c r="A138" s="1" t="s">
        <v>585</v>
      </c>
      <c r="B138" s="1" t="s">
        <v>586</v>
      </c>
      <c r="C138" s="1" t="s">
        <v>532</v>
      </c>
      <c r="D138" s="5" t="s">
        <v>122</v>
      </c>
      <c r="E138" s="1" t="s">
        <v>394</v>
      </c>
      <c r="F138" s="6" t="s">
        <v>48</v>
      </c>
      <c r="G138" s="1" t="s">
        <v>587</v>
      </c>
      <c r="H138" s="7" t="str">
        <f t="shared" si="0"/>
        <v>NL x OI</v>
      </c>
      <c r="I138" s="1" t="s">
        <v>79</v>
      </c>
      <c r="J138" s="1" t="s">
        <v>51</v>
      </c>
      <c r="P138" s="1">
        <v>2</v>
      </c>
      <c r="Q138" s="1">
        <v>62</v>
      </c>
      <c r="R138" s="1">
        <f>'Plot Info'!E202</f>
        <v>0</v>
      </c>
      <c r="S138" s="8">
        <v>44354</v>
      </c>
      <c r="T138" s="8">
        <v>44355</v>
      </c>
      <c r="U138" s="1">
        <f>'Plot Info'!H138</f>
        <v>0</v>
      </c>
      <c r="V138" s="1">
        <f>'Plot Info'!I202</f>
        <v>0</v>
      </c>
      <c r="W138" s="2" t="s">
        <v>58</v>
      </c>
      <c r="X138" s="1">
        <f>'Plot Info'!K138</f>
        <v>0</v>
      </c>
      <c r="Y138" s="1">
        <f>'Plot Info'!L138</f>
        <v>0</v>
      </c>
      <c r="Z138" s="1">
        <f>'Plot Info'!M138</f>
        <v>0</v>
      </c>
      <c r="AA138" s="3" t="e">
        <f t="shared" si="1"/>
        <v>#DIV/0!</v>
      </c>
      <c r="AB138" s="3">
        <f>VLOOKUP(A138,'Sub Sample'!A:U,21,FALSE)</f>
        <v>0</v>
      </c>
      <c r="AC138" s="1" t="e">
        <f t="shared" si="2"/>
        <v>#DIV/0!</v>
      </c>
      <c r="AD138" s="10">
        <f>VLOOKUP(A138,'Sub Sample'!A:Z,26,FALSE)</f>
        <v>0</v>
      </c>
      <c r="AE138" s="3" t="e">
        <f>'Individual Measurements'!U139</f>
        <v>#DIV/0!</v>
      </c>
      <c r="AF138" s="3" t="e">
        <f>'Individual Measurements'!V139</f>
        <v>#DIV/0!</v>
      </c>
      <c r="AG138" s="3" t="e">
        <f>'Individual Measurements'!W139</f>
        <v>#DIV/0!</v>
      </c>
      <c r="AH138" s="3" t="e">
        <f>'Individual Measurements'!X139</f>
        <v>#DIV/0!</v>
      </c>
      <c r="AI138" s="3" t="e">
        <f>'Individual Measurements'!Y139</f>
        <v>#DIV/0!</v>
      </c>
      <c r="AJ138" s="1">
        <f>'Individual Measurements'!AE139</f>
        <v>0</v>
      </c>
      <c r="AK138" s="1">
        <f>'Individual Measurements'!AF139</f>
        <v>0</v>
      </c>
      <c r="AL138" s="1">
        <f>'Individual Measurements'!AG139</f>
        <v>0</v>
      </c>
      <c r="AM138" s="1">
        <f>'Individual Measurements'!AH139</f>
        <v>0</v>
      </c>
      <c r="AN138" s="1">
        <f>'Individual Measurements'!AI139</f>
        <v>0</v>
      </c>
      <c r="AO138" s="1">
        <f>'Individual Measurements'!AJ139</f>
        <v>0</v>
      </c>
      <c r="AP138" s="1">
        <f>'Individual Measurements'!AK139</f>
        <v>0</v>
      </c>
      <c r="AQ138" s="1">
        <f>'Individual Measurements'!AL139</f>
        <v>0</v>
      </c>
    </row>
    <row r="139" spans="1:43" ht="15.75" customHeight="1">
      <c r="A139" s="1" t="s">
        <v>588</v>
      </c>
      <c r="B139" s="1" t="s">
        <v>589</v>
      </c>
      <c r="C139" s="1" t="s">
        <v>345</v>
      </c>
      <c r="D139" s="5" t="s">
        <v>76</v>
      </c>
      <c r="E139" s="1" t="s">
        <v>346</v>
      </c>
      <c r="F139" s="6" t="s">
        <v>124</v>
      </c>
      <c r="G139" s="1" t="s">
        <v>347</v>
      </c>
      <c r="H139" s="7" t="str">
        <f t="shared" si="0"/>
        <v>CC x OD</v>
      </c>
      <c r="I139" s="1" t="s">
        <v>66</v>
      </c>
      <c r="J139" s="1" t="s">
        <v>51</v>
      </c>
      <c r="P139" s="1">
        <v>2</v>
      </c>
      <c r="Q139" s="1">
        <v>63</v>
      </c>
      <c r="R139" s="1">
        <f>'Plot Info'!E203</f>
        <v>0</v>
      </c>
      <c r="S139" s="8">
        <v>44354</v>
      </c>
      <c r="T139" s="8">
        <v>44355</v>
      </c>
      <c r="U139" s="9">
        <f>'Plot Info'!H139</f>
        <v>0.59027777777777779</v>
      </c>
      <c r="V139" s="1">
        <f>'Plot Info'!I203</f>
        <v>0</v>
      </c>
      <c r="W139" s="2" t="s">
        <v>52</v>
      </c>
      <c r="X139" s="1">
        <f>'Plot Info'!K139</f>
        <v>3</v>
      </c>
      <c r="Y139" s="1">
        <f>'Plot Info'!L139</f>
        <v>12.75</v>
      </c>
      <c r="Z139" s="1">
        <f>'Plot Info'!M139</f>
        <v>0.84</v>
      </c>
      <c r="AA139" s="3">
        <f t="shared" si="1"/>
        <v>15.178571428571429</v>
      </c>
      <c r="AB139" s="3">
        <f>VLOOKUP(A139,'Sub Sample'!A:U,21,FALSE)</f>
        <v>11.217990376130158</v>
      </c>
      <c r="AC139" s="1">
        <f t="shared" si="2"/>
        <v>1.7027306820911849</v>
      </c>
      <c r="AD139" s="10">
        <f>VLOOKUP(A139,'Sub Sample'!A:Z,26,FALSE)</f>
        <v>175</v>
      </c>
      <c r="AE139" s="3">
        <f>'Individual Measurements'!U140</f>
        <v>160</v>
      </c>
      <c r="AF139" s="3">
        <f>'Individual Measurements'!V140</f>
        <v>21.880000000000003</v>
      </c>
      <c r="AG139" s="3">
        <f>'Individual Measurements'!W140</f>
        <v>0.79799999999999993</v>
      </c>
      <c r="AH139" s="3">
        <f>'Individual Measurements'!X140</f>
        <v>6.3400000000000007</v>
      </c>
      <c r="AI139" s="3">
        <f>'Individual Measurements'!Y140</f>
        <v>3.7920000000000003</v>
      </c>
      <c r="AJ139" s="1">
        <f>'Individual Measurements'!AE140</f>
        <v>0</v>
      </c>
      <c r="AK139" s="1">
        <f>'Individual Measurements'!AF140</f>
        <v>0</v>
      </c>
      <c r="AL139" s="1">
        <f>'Individual Measurements'!AG140</f>
        <v>5</v>
      </c>
      <c r="AM139" s="1">
        <f>'Individual Measurements'!AH140</f>
        <v>0</v>
      </c>
      <c r="AN139" s="1">
        <f>'Individual Measurements'!AI140</f>
        <v>5</v>
      </c>
      <c r="AO139" s="1">
        <f>'Individual Measurements'!AJ140</f>
        <v>0</v>
      </c>
      <c r="AP139" s="1">
        <f>'Individual Measurements'!AK140</f>
        <v>2</v>
      </c>
      <c r="AQ139" s="1">
        <f>'Individual Measurements'!AL140</f>
        <v>3</v>
      </c>
    </row>
    <row r="140" spans="1:43" ht="15.75" customHeight="1">
      <c r="A140" s="1" t="s">
        <v>590</v>
      </c>
      <c r="B140" s="1" t="s">
        <v>591</v>
      </c>
      <c r="C140" s="1" t="s">
        <v>592</v>
      </c>
      <c r="D140" s="5" t="s">
        <v>70</v>
      </c>
      <c r="E140" s="1" t="s">
        <v>592</v>
      </c>
      <c r="F140" s="6" t="s">
        <v>70</v>
      </c>
      <c r="G140" s="1" t="s">
        <v>593</v>
      </c>
      <c r="H140" s="7" t="str">
        <f t="shared" si="0"/>
        <v>UCONN x UCONN</v>
      </c>
      <c r="I140" s="1">
        <v>1000</v>
      </c>
      <c r="J140" s="1" t="s">
        <v>51</v>
      </c>
      <c r="P140" s="1">
        <v>2</v>
      </c>
      <c r="Q140" s="1">
        <v>64</v>
      </c>
      <c r="R140" s="1">
        <f>'Plot Info'!E204</f>
        <v>0</v>
      </c>
      <c r="S140" s="8">
        <v>44354</v>
      </c>
      <c r="T140" s="8">
        <v>44355</v>
      </c>
      <c r="U140" s="1">
        <f>'Plot Info'!H140</f>
        <v>0</v>
      </c>
      <c r="V140" s="1">
        <f>'Plot Info'!I204</f>
        <v>0</v>
      </c>
      <c r="W140" s="2" t="s">
        <v>58</v>
      </c>
      <c r="X140" s="1">
        <f>'Plot Info'!K140</f>
        <v>0</v>
      </c>
      <c r="Y140" s="1">
        <f>'Plot Info'!L140</f>
        <v>0</v>
      </c>
      <c r="Z140" s="1">
        <f>'Plot Info'!M140</f>
        <v>0</v>
      </c>
      <c r="AA140" s="3" t="e">
        <f t="shared" si="1"/>
        <v>#DIV/0!</v>
      </c>
      <c r="AB140" s="3">
        <f>VLOOKUP(A140,'Sub Sample'!A:U,21,FALSE)</f>
        <v>0</v>
      </c>
      <c r="AC140" s="1" t="e">
        <f t="shared" si="2"/>
        <v>#DIV/0!</v>
      </c>
      <c r="AD140" s="10">
        <f>VLOOKUP(A140,'Sub Sample'!A:Z,26,FALSE)</f>
        <v>0</v>
      </c>
      <c r="AE140" s="3" t="e">
        <f>'Individual Measurements'!U141</f>
        <v>#DIV/0!</v>
      </c>
      <c r="AF140" s="3" t="e">
        <f>'Individual Measurements'!V141</f>
        <v>#DIV/0!</v>
      </c>
      <c r="AG140" s="3" t="e">
        <f>'Individual Measurements'!W141</f>
        <v>#DIV/0!</v>
      </c>
      <c r="AH140" s="3" t="e">
        <f>'Individual Measurements'!X141</f>
        <v>#DIV/0!</v>
      </c>
      <c r="AI140" s="3" t="e">
        <f>'Individual Measurements'!Y141</f>
        <v>#DIV/0!</v>
      </c>
      <c r="AJ140" s="1">
        <f>'Individual Measurements'!AE141</f>
        <v>0</v>
      </c>
      <c r="AK140" s="1">
        <f>'Individual Measurements'!AF141</f>
        <v>0</v>
      </c>
      <c r="AL140" s="1">
        <f>'Individual Measurements'!AG141</f>
        <v>0</v>
      </c>
      <c r="AM140" s="1">
        <f>'Individual Measurements'!AH141</f>
        <v>0</v>
      </c>
      <c r="AN140" s="1">
        <f>'Individual Measurements'!AI141</f>
        <v>0</v>
      </c>
      <c r="AO140" s="1">
        <f>'Individual Measurements'!AJ141</f>
        <v>0</v>
      </c>
      <c r="AP140" s="1">
        <f>'Individual Measurements'!AK141</f>
        <v>0</v>
      </c>
      <c r="AQ140" s="1">
        <f>'Individual Measurements'!AL141</f>
        <v>0</v>
      </c>
    </row>
    <row r="141" spans="1:43" ht="15.75" customHeight="1">
      <c r="A141" s="1" t="s">
        <v>594</v>
      </c>
      <c r="B141" s="1" t="s">
        <v>595</v>
      </c>
      <c r="C141" s="1" t="s">
        <v>402</v>
      </c>
      <c r="D141" s="5" t="s">
        <v>56</v>
      </c>
      <c r="E141" s="1" t="s">
        <v>553</v>
      </c>
      <c r="F141" s="6" t="s">
        <v>46</v>
      </c>
      <c r="G141" s="1" t="s">
        <v>596</v>
      </c>
      <c r="H141" s="7" t="str">
        <f t="shared" si="0"/>
        <v>SF x JS</v>
      </c>
      <c r="I141" s="1" t="s">
        <v>478</v>
      </c>
      <c r="J141" s="1" t="s">
        <v>51</v>
      </c>
      <c r="P141" s="1">
        <v>2</v>
      </c>
      <c r="Q141" s="1">
        <v>65</v>
      </c>
      <c r="R141" s="1">
        <f>'Plot Info'!E205</f>
        <v>0</v>
      </c>
      <c r="S141" s="8">
        <v>44354</v>
      </c>
      <c r="T141" s="8">
        <v>44355</v>
      </c>
      <c r="U141" s="1">
        <f>'Plot Info'!H141</f>
        <v>0</v>
      </c>
      <c r="V141" s="1">
        <f>'Plot Info'!I205</f>
        <v>0</v>
      </c>
      <c r="W141" s="2" t="s">
        <v>58</v>
      </c>
      <c r="X141" s="1">
        <f>'Plot Info'!K141</f>
        <v>0</v>
      </c>
      <c r="Y141" s="1">
        <f>'Plot Info'!L141</f>
        <v>0</v>
      </c>
      <c r="Z141" s="1">
        <f>'Plot Info'!M141</f>
        <v>0</v>
      </c>
      <c r="AA141" s="3" t="e">
        <f t="shared" si="1"/>
        <v>#DIV/0!</v>
      </c>
      <c r="AB141" s="3">
        <f>VLOOKUP(A141,'Sub Sample'!A:U,21,FALSE)</f>
        <v>0</v>
      </c>
      <c r="AC141" s="1" t="e">
        <f t="shared" si="2"/>
        <v>#DIV/0!</v>
      </c>
      <c r="AD141" s="10">
        <f>VLOOKUP(A141,'Sub Sample'!A:Z,26,FALSE)</f>
        <v>0</v>
      </c>
      <c r="AE141" s="3" t="e">
        <f>'Individual Measurements'!U142</f>
        <v>#DIV/0!</v>
      </c>
      <c r="AF141" s="3" t="e">
        <f>'Individual Measurements'!V142</f>
        <v>#DIV/0!</v>
      </c>
      <c r="AG141" s="3" t="e">
        <f>'Individual Measurements'!W142</f>
        <v>#DIV/0!</v>
      </c>
      <c r="AH141" s="3" t="e">
        <f>'Individual Measurements'!X142</f>
        <v>#DIV/0!</v>
      </c>
      <c r="AI141" s="3" t="e">
        <f>'Individual Measurements'!Y142</f>
        <v>#DIV/0!</v>
      </c>
      <c r="AJ141" s="1">
        <f>'Individual Measurements'!AE142</f>
        <v>0</v>
      </c>
      <c r="AK141" s="1">
        <f>'Individual Measurements'!AF142</f>
        <v>0</v>
      </c>
      <c r="AL141" s="1">
        <f>'Individual Measurements'!AG142</f>
        <v>0</v>
      </c>
      <c r="AM141" s="1">
        <f>'Individual Measurements'!AH142</f>
        <v>0</v>
      </c>
      <c r="AN141" s="1">
        <f>'Individual Measurements'!AI142</f>
        <v>0</v>
      </c>
      <c r="AO141" s="1">
        <f>'Individual Measurements'!AJ142</f>
        <v>0</v>
      </c>
      <c r="AP141" s="1">
        <f>'Individual Measurements'!AK142</f>
        <v>0</v>
      </c>
      <c r="AQ141" s="1">
        <f>'Individual Measurements'!AL142</f>
        <v>0</v>
      </c>
    </row>
    <row r="142" spans="1:43" ht="15.75" customHeight="1">
      <c r="A142" s="1" t="s">
        <v>597</v>
      </c>
      <c r="B142" s="1" t="s">
        <v>598</v>
      </c>
      <c r="C142" s="1" t="s">
        <v>599</v>
      </c>
      <c r="D142" s="11" t="s">
        <v>70</v>
      </c>
      <c r="E142" s="1" t="s">
        <v>341</v>
      </c>
      <c r="F142" s="6" t="s">
        <v>145</v>
      </c>
      <c r="G142" s="1" t="s">
        <v>600</v>
      </c>
      <c r="H142" s="7" t="str">
        <f t="shared" si="0"/>
        <v>UCONN x NC</v>
      </c>
      <c r="I142" s="1" t="s">
        <v>50</v>
      </c>
      <c r="J142" s="1" t="s">
        <v>51</v>
      </c>
      <c r="P142" s="1">
        <v>2</v>
      </c>
      <c r="Q142" s="1">
        <v>66</v>
      </c>
      <c r="R142" s="1">
        <f>'Plot Info'!E206</f>
        <v>0</v>
      </c>
      <c r="S142" s="8">
        <v>44354</v>
      </c>
      <c r="T142" s="8">
        <v>44355</v>
      </c>
      <c r="U142" s="9">
        <f>'Plot Info'!H142</f>
        <v>0.59305555555555556</v>
      </c>
      <c r="V142" s="1">
        <f>'Plot Info'!I206</f>
        <v>0</v>
      </c>
      <c r="W142" s="2" t="s">
        <v>52</v>
      </c>
      <c r="X142" s="1">
        <f>'Plot Info'!K142</f>
        <v>3</v>
      </c>
      <c r="Y142" s="1">
        <f>'Plot Info'!L142</f>
        <v>12.78</v>
      </c>
      <c r="Z142" s="1">
        <f>'Plot Info'!M142</f>
        <v>0.88</v>
      </c>
      <c r="AA142" s="3">
        <f t="shared" si="1"/>
        <v>14.522727272727272</v>
      </c>
      <c r="AB142" s="3">
        <f>VLOOKUP(A142,'Sub Sample'!A:U,21,FALSE)</f>
        <v>10.8505618851077</v>
      </c>
      <c r="AC142" s="1">
        <f t="shared" si="2"/>
        <v>1.5757975101326862</v>
      </c>
      <c r="AD142" s="10">
        <f>VLOOKUP(A142,'Sub Sample'!A:Z,26,FALSE)</f>
        <v>381.25</v>
      </c>
      <c r="AE142" s="3">
        <f>'Individual Measurements'!U143</f>
        <v>155.07999999999998</v>
      </c>
      <c r="AF142" s="3">
        <f>'Individual Measurements'!V143</f>
        <v>13.219999999999999</v>
      </c>
      <c r="AG142" s="3">
        <f>'Individual Measurements'!W143</f>
        <v>0.90399999999999991</v>
      </c>
      <c r="AH142" s="3">
        <f>'Individual Measurements'!X143</f>
        <v>19.059999999999999</v>
      </c>
      <c r="AI142" s="3">
        <f>'Individual Measurements'!Y143</f>
        <v>4.8920000000000003</v>
      </c>
      <c r="AJ142" s="1">
        <f>'Individual Measurements'!AE143</f>
        <v>0</v>
      </c>
      <c r="AK142" s="1">
        <f>'Individual Measurements'!AF143</f>
        <v>0</v>
      </c>
      <c r="AL142" s="1">
        <f>'Individual Measurements'!AG143</f>
        <v>0</v>
      </c>
      <c r="AM142" s="1">
        <f>'Individual Measurements'!AH143</f>
        <v>5</v>
      </c>
      <c r="AN142" s="1">
        <f>'Individual Measurements'!AI143</f>
        <v>5</v>
      </c>
      <c r="AO142" s="1">
        <f>'Individual Measurements'!AJ143</f>
        <v>0</v>
      </c>
      <c r="AP142" s="1">
        <f>'Individual Measurements'!AK143</f>
        <v>1</v>
      </c>
      <c r="AQ142" s="1">
        <f>'Individual Measurements'!AL143</f>
        <v>4</v>
      </c>
    </row>
    <row r="143" spans="1:43" ht="15.75" customHeight="1">
      <c r="A143" s="1" t="s">
        <v>217</v>
      </c>
      <c r="B143" s="1" t="s">
        <v>217</v>
      </c>
      <c r="C143" s="1" t="s">
        <v>218</v>
      </c>
      <c r="D143" s="5" t="s">
        <v>155</v>
      </c>
      <c r="E143" s="1" t="s">
        <v>219</v>
      </c>
      <c r="F143" s="6" t="s">
        <v>220</v>
      </c>
      <c r="G143" s="1" t="s">
        <v>221</v>
      </c>
      <c r="H143" s="7" t="str">
        <f t="shared" si="0"/>
        <v>ME1 x ME2</v>
      </c>
      <c r="I143" s="1" t="s">
        <v>601</v>
      </c>
      <c r="J143" s="1" t="s">
        <v>51</v>
      </c>
      <c r="P143" s="1">
        <v>2</v>
      </c>
      <c r="Q143" s="1">
        <v>67</v>
      </c>
      <c r="R143" s="1">
        <f>'Plot Info'!E8</f>
        <v>0</v>
      </c>
      <c r="S143" s="8">
        <v>44354</v>
      </c>
      <c r="T143" s="8">
        <v>44355</v>
      </c>
      <c r="U143" s="1">
        <f>'Plot Info'!H143</f>
        <v>0</v>
      </c>
      <c r="V143" s="1">
        <f>'Plot Info'!I8</f>
        <v>0</v>
      </c>
      <c r="W143" s="2" t="s">
        <v>58</v>
      </c>
      <c r="X143" s="1">
        <f>'Plot Info'!K143</f>
        <v>0</v>
      </c>
      <c r="Y143" s="1">
        <f>'Plot Info'!L143</f>
        <v>0</v>
      </c>
      <c r="Z143" s="1">
        <f>'Plot Info'!M143</f>
        <v>0</v>
      </c>
      <c r="AA143" s="3" t="e">
        <f t="shared" si="1"/>
        <v>#DIV/0!</v>
      </c>
      <c r="AB143" s="3">
        <f>VLOOKUP(A143,'Sub Sample'!A:U,21,FALSE)</f>
        <v>0</v>
      </c>
      <c r="AC143" s="1" t="e">
        <f t="shared" si="2"/>
        <v>#DIV/0!</v>
      </c>
      <c r="AD143" s="10">
        <f>VLOOKUP(A143,'Sub Sample'!A:Z,26,FALSE)</f>
        <v>0</v>
      </c>
      <c r="AE143" s="3" t="e">
        <f>'Individual Measurements'!U144</f>
        <v>#DIV/0!</v>
      </c>
      <c r="AF143" s="3" t="e">
        <f>'Individual Measurements'!V144</f>
        <v>#DIV/0!</v>
      </c>
      <c r="AG143" s="3" t="e">
        <f>'Individual Measurements'!W144</f>
        <v>#DIV/0!</v>
      </c>
      <c r="AH143" s="3" t="e">
        <f>'Individual Measurements'!X144</f>
        <v>#DIV/0!</v>
      </c>
      <c r="AI143" s="3" t="e">
        <f>'Individual Measurements'!Y144</f>
        <v>#DIV/0!</v>
      </c>
      <c r="AJ143" s="1">
        <f>'Individual Measurements'!AE144</f>
        <v>0</v>
      </c>
      <c r="AK143" s="1">
        <f>'Individual Measurements'!AF144</f>
        <v>0</v>
      </c>
      <c r="AL143" s="1">
        <f>'Individual Measurements'!AG144</f>
        <v>0</v>
      </c>
      <c r="AM143" s="1">
        <f>'Individual Measurements'!AH144</f>
        <v>0</v>
      </c>
      <c r="AN143" s="1">
        <f>'Individual Measurements'!AI144</f>
        <v>0</v>
      </c>
      <c r="AO143" s="1">
        <f>'Individual Measurements'!AJ144</f>
        <v>0</v>
      </c>
      <c r="AP143" s="1">
        <f>'Individual Measurements'!AK144</f>
        <v>0</v>
      </c>
      <c r="AQ143" s="1">
        <f>'Individual Measurements'!AL144</f>
        <v>0</v>
      </c>
    </row>
    <row r="144" spans="1:43" ht="15.75" customHeight="1">
      <c r="A144" s="1" t="s">
        <v>602</v>
      </c>
      <c r="B144" s="1" t="s">
        <v>603</v>
      </c>
      <c r="C144" s="1" t="s">
        <v>345</v>
      </c>
      <c r="D144" s="5" t="s">
        <v>76</v>
      </c>
      <c r="E144" s="1" t="s">
        <v>92</v>
      </c>
      <c r="F144" s="6" t="s">
        <v>48</v>
      </c>
      <c r="G144" s="1" t="s">
        <v>412</v>
      </c>
      <c r="H144" s="7" t="str">
        <f t="shared" si="0"/>
        <v>CC x OI</v>
      </c>
      <c r="I144" s="1" t="s">
        <v>66</v>
      </c>
      <c r="J144" s="1" t="s">
        <v>51</v>
      </c>
      <c r="P144" s="1">
        <v>2</v>
      </c>
      <c r="Q144" s="1">
        <v>68</v>
      </c>
      <c r="R144" s="1">
        <f>'Plot Info'!E22</f>
        <v>0</v>
      </c>
      <c r="S144" s="8">
        <v>44354</v>
      </c>
      <c r="T144" s="8">
        <v>44355</v>
      </c>
      <c r="U144" s="9">
        <f>'Plot Info'!H144</f>
        <v>0.59652777777777777</v>
      </c>
      <c r="V144" s="1">
        <f>'Plot Info'!I22</f>
        <v>0</v>
      </c>
      <c r="W144" s="2" t="s">
        <v>52</v>
      </c>
      <c r="X144" s="1">
        <f>'Plot Info'!K144</f>
        <v>3</v>
      </c>
      <c r="Y144" s="1">
        <f>'Plot Info'!L144</f>
        <v>12.11</v>
      </c>
      <c r="Z144" s="1">
        <f>'Plot Info'!M144</f>
        <v>0.755</v>
      </c>
      <c r="AA144" s="3">
        <f t="shared" si="1"/>
        <v>16.039735099337747</v>
      </c>
      <c r="AB144" s="3">
        <f>VLOOKUP(A144,'Sub Sample'!A:U,21,FALSE)</f>
        <v>12.281903391766956</v>
      </c>
      <c r="AC144" s="1">
        <f t="shared" si="2"/>
        <v>1.9699847691959977</v>
      </c>
      <c r="AD144" s="10">
        <f>VLOOKUP(A144,'Sub Sample'!A:Z,26,FALSE)</f>
        <v>206.25</v>
      </c>
      <c r="AE144" s="3">
        <f>'Individual Measurements'!U145</f>
        <v>165.2</v>
      </c>
      <c r="AF144" s="3">
        <f>'Individual Measurements'!V145</f>
        <v>16.399999999999999</v>
      </c>
      <c r="AG144" s="3">
        <f>'Individual Measurements'!W145</f>
        <v>1.02</v>
      </c>
      <c r="AH144" s="3">
        <f>'Individual Measurements'!X145</f>
        <v>13.419999999999998</v>
      </c>
      <c r="AI144" s="3">
        <f>'Individual Measurements'!Y145</f>
        <v>5.2119999999999997</v>
      </c>
      <c r="AJ144" s="1">
        <f>'Individual Measurements'!AE145</f>
        <v>0</v>
      </c>
      <c r="AK144" s="1">
        <f>'Individual Measurements'!AF145</f>
        <v>0</v>
      </c>
      <c r="AL144" s="1">
        <f>'Individual Measurements'!AG145</f>
        <v>0</v>
      </c>
      <c r="AM144" s="1">
        <f>'Individual Measurements'!AH145</f>
        <v>5</v>
      </c>
      <c r="AN144" s="1">
        <f>'Individual Measurements'!AI145</f>
        <v>5</v>
      </c>
      <c r="AO144" s="1">
        <f>'Individual Measurements'!AJ145</f>
        <v>0</v>
      </c>
      <c r="AP144" s="1">
        <f>'Individual Measurements'!AK145</f>
        <v>2</v>
      </c>
      <c r="AQ144" s="1">
        <f>'Individual Measurements'!AL145</f>
        <v>3</v>
      </c>
    </row>
    <row r="145" spans="1:43" ht="15.75" customHeight="1">
      <c r="A145" s="1" t="s">
        <v>604</v>
      </c>
      <c r="B145" s="1" t="s">
        <v>605</v>
      </c>
      <c r="C145" s="1" t="s">
        <v>606</v>
      </c>
      <c r="D145" s="5" t="s">
        <v>46</v>
      </c>
      <c r="E145" s="1" t="s">
        <v>83</v>
      </c>
      <c r="F145" s="6" t="s">
        <v>48</v>
      </c>
      <c r="G145" s="1" t="s">
        <v>607</v>
      </c>
      <c r="H145" s="7" t="str">
        <f t="shared" si="0"/>
        <v>JS x OI</v>
      </c>
      <c r="I145" s="1" t="s">
        <v>79</v>
      </c>
      <c r="J145" s="1" t="s">
        <v>51</v>
      </c>
      <c r="P145" s="1">
        <v>2</v>
      </c>
      <c r="Q145" s="1">
        <v>69</v>
      </c>
      <c r="R145" s="1">
        <f>'Plot Info'!E207</f>
        <v>0</v>
      </c>
      <c r="S145" s="8">
        <v>44354</v>
      </c>
      <c r="T145" s="8">
        <v>44355</v>
      </c>
      <c r="U145" s="9">
        <f>'Plot Info'!H145</f>
        <v>0.59861111111111109</v>
      </c>
      <c r="V145" s="1">
        <f>'Plot Info'!I207</f>
        <v>0</v>
      </c>
      <c r="W145" s="2" t="s">
        <v>52</v>
      </c>
      <c r="X145" s="1">
        <f>'Plot Info'!K145</f>
        <v>2</v>
      </c>
      <c r="Y145" s="1">
        <f>'Plot Info'!L145</f>
        <v>7.27</v>
      </c>
      <c r="Z145" s="1">
        <f>'Plot Info'!M145</f>
        <v>0.85499999999999998</v>
      </c>
      <c r="AA145" s="3">
        <f t="shared" si="1"/>
        <v>8.5029239766081872</v>
      </c>
      <c r="AB145" s="3">
        <f>VLOOKUP(A145,'Sub Sample'!A:U,21,FALSE)</f>
        <v>11.363831234035125</v>
      </c>
      <c r="AC145" s="1">
        <f t="shared" si="2"/>
        <v>0.96625793066006271</v>
      </c>
      <c r="AD145" s="10">
        <f>VLOOKUP(A145,'Sub Sample'!A:Z,26,FALSE)</f>
        <v>81.25</v>
      </c>
      <c r="AE145" s="3">
        <f>'Individual Measurements'!U146</f>
        <v>138.39999999999998</v>
      </c>
      <c r="AF145" s="3">
        <f>'Individual Measurements'!V146</f>
        <v>19.240000000000002</v>
      </c>
      <c r="AG145" s="3">
        <f>'Individual Measurements'!W146</f>
        <v>0.87800000000000011</v>
      </c>
      <c r="AH145" s="3">
        <f>'Individual Measurements'!X146</f>
        <v>32.839999999999996</v>
      </c>
      <c r="AI145" s="3">
        <f>'Individual Measurements'!Y146</f>
        <v>6.29</v>
      </c>
      <c r="AJ145" s="1">
        <f>'Individual Measurements'!AE146</f>
        <v>0</v>
      </c>
      <c r="AK145" s="1">
        <f>'Individual Measurements'!AF146</f>
        <v>0</v>
      </c>
      <c r="AL145" s="1">
        <f>'Individual Measurements'!AG146</f>
        <v>0</v>
      </c>
      <c r="AM145" s="1">
        <f>'Individual Measurements'!AH146</f>
        <v>5</v>
      </c>
      <c r="AN145" s="1">
        <f>'Individual Measurements'!AI146</f>
        <v>4</v>
      </c>
      <c r="AO145" s="1">
        <f>'Individual Measurements'!AJ146</f>
        <v>1</v>
      </c>
      <c r="AP145" s="1">
        <f>'Individual Measurements'!AK146</f>
        <v>4</v>
      </c>
      <c r="AQ145" s="1">
        <f>'Individual Measurements'!AL146</f>
        <v>1</v>
      </c>
    </row>
    <row r="146" spans="1:43" ht="15.75" customHeight="1">
      <c r="A146" s="1" t="s">
        <v>608</v>
      </c>
      <c r="B146" s="1" t="s">
        <v>609</v>
      </c>
      <c r="C146" s="1" t="s">
        <v>610</v>
      </c>
      <c r="D146" s="5" t="s">
        <v>145</v>
      </c>
      <c r="E146" s="1" t="s">
        <v>611</v>
      </c>
      <c r="F146" s="6" t="s">
        <v>124</v>
      </c>
      <c r="G146" s="1" t="s">
        <v>612</v>
      </c>
      <c r="H146" s="7" t="str">
        <f t="shared" si="0"/>
        <v>NC x OD</v>
      </c>
      <c r="I146" s="1" t="s">
        <v>126</v>
      </c>
      <c r="J146" s="1" t="s">
        <v>51</v>
      </c>
      <c r="P146" s="1">
        <v>2</v>
      </c>
      <c r="Q146" s="1">
        <v>70</v>
      </c>
      <c r="R146" s="1">
        <f>'Plot Info'!E208</f>
        <v>0</v>
      </c>
      <c r="S146" s="8">
        <v>44354</v>
      </c>
      <c r="T146" s="8">
        <v>44355</v>
      </c>
      <c r="U146" s="9">
        <f>'Plot Info'!H146</f>
        <v>0.60138888888888886</v>
      </c>
      <c r="V146" s="1">
        <f>'Plot Info'!I208</f>
        <v>0</v>
      </c>
      <c r="W146" s="2" t="s">
        <v>52</v>
      </c>
      <c r="X146" s="1">
        <f>'Plot Info'!K146</f>
        <v>2</v>
      </c>
      <c r="Y146" s="1">
        <f>'Plot Info'!L146</f>
        <v>2.5</v>
      </c>
      <c r="Z146" s="1">
        <f>'Plot Info'!M146</f>
        <v>0.84</v>
      </c>
      <c r="AA146" s="3">
        <f t="shared" si="1"/>
        <v>2.9761904761904763</v>
      </c>
      <c r="AB146" s="3">
        <f>VLOOKUP(A146,'Sub Sample'!A:U,21,FALSE)</f>
        <v>10.367459473037185</v>
      </c>
      <c r="AC146" s="1">
        <f t="shared" si="2"/>
        <v>0.30855534145944002</v>
      </c>
      <c r="AD146" s="10">
        <f>VLOOKUP(A146,'Sub Sample'!A:Z,26,FALSE)</f>
        <v>87.5</v>
      </c>
      <c r="AE146" s="3">
        <f>'Individual Measurements'!U147</f>
        <v>30.160000000000004</v>
      </c>
      <c r="AF146" s="3">
        <f>'Individual Measurements'!V147</f>
        <v>8.14</v>
      </c>
      <c r="AG146" s="3">
        <f>'Individual Measurements'!W147</f>
        <v>0.4</v>
      </c>
      <c r="AH146" s="3">
        <f>'Individual Measurements'!X147</f>
        <v>2.8600000000000003</v>
      </c>
      <c r="AI146" s="3">
        <f>'Individual Measurements'!Y147</f>
        <v>1.7719999999999998</v>
      </c>
      <c r="AJ146" s="1">
        <f>'Individual Measurements'!AE147</f>
        <v>0</v>
      </c>
      <c r="AK146" s="1">
        <f>'Individual Measurements'!AF147</f>
        <v>0</v>
      </c>
      <c r="AL146" s="1">
        <f>'Individual Measurements'!AG147</f>
        <v>0</v>
      </c>
      <c r="AM146" s="1">
        <f>'Individual Measurements'!AH147</f>
        <v>5</v>
      </c>
      <c r="AN146" s="1">
        <f>'Individual Measurements'!AI147</f>
        <v>3</v>
      </c>
      <c r="AO146" s="1">
        <f>'Individual Measurements'!AJ147</f>
        <v>2</v>
      </c>
      <c r="AP146" s="1">
        <f>'Individual Measurements'!AK147</f>
        <v>0</v>
      </c>
      <c r="AQ146" s="1">
        <f>'Individual Measurements'!AL147</f>
        <v>5</v>
      </c>
    </row>
    <row r="147" spans="1:43" ht="15.75" customHeight="1">
      <c r="A147" s="1" t="s">
        <v>613</v>
      </c>
      <c r="B147" s="1" t="s">
        <v>614</v>
      </c>
      <c r="C147" s="1" t="s">
        <v>442</v>
      </c>
      <c r="D147" s="5" t="s">
        <v>62</v>
      </c>
      <c r="E147" s="1" t="s">
        <v>47</v>
      </c>
      <c r="F147" s="6" t="s">
        <v>48</v>
      </c>
      <c r="G147" s="1" t="s">
        <v>615</v>
      </c>
      <c r="H147" s="7" t="str">
        <f t="shared" si="0"/>
        <v>CB x OI</v>
      </c>
      <c r="I147" s="1" t="s">
        <v>50</v>
      </c>
      <c r="J147" s="1" t="s">
        <v>51</v>
      </c>
      <c r="P147" s="1">
        <v>2</v>
      </c>
      <c r="Q147" s="1">
        <v>71</v>
      </c>
      <c r="R147" s="1">
        <f>'Plot Info'!E209</f>
        <v>0</v>
      </c>
      <c r="S147" s="8">
        <v>44354</v>
      </c>
      <c r="T147" s="8">
        <v>44355</v>
      </c>
      <c r="U147" s="1">
        <f>'Plot Info'!H147</f>
        <v>0</v>
      </c>
      <c r="V147" s="1">
        <f>'Plot Info'!I209</f>
        <v>0</v>
      </c>
      <c r="W147" s="2" t="s">
        <v>58</v>
      </c>
      <c r="X147" s="1">
        <f>'Plot Info'!K147</f>
        <v>0</v>
      </c>
      <c r="Y147" s="1">
        <f>'Plot Info'!L147</f>
        <v>0</v>
      </c>
      <c r="Z147" s="1">
        <f>'Plot Info'!M147</f>
        <v>0</v>
      </c>
      <c r="AA147" s="3" t="e">
        <f t="shared" si="1"/>
        <v>#DIV/0!</v>
      </c>
      <c r="AB147" s="3">
        <f>VLOOKUP(A147,'Sub Sample'!A:U,21,FALSE)</f>
        <v>0</v>
      </c>
      <c r="AC147" s="1" t="e">
        <f t="shared" si="2"/>
        <v>#DIV/0!</v>
      </c>
      <c r="AD147" s="10">
        <f>VLOOKUP(A147,'Sub Sample'!A:Z,26,FALSE)</f>
        <v>0</v>
      </c>
      <c r="AE147" s="3" t="e">
        <f>'Individual Measurements'!U148</f>
        <v>#DIV/0!</v>
      </c>
      <c r="AF147" s="3" t="e">
        <f>'Individual Measurements'!V148</f>
        <v>#DIV/0!</v>
      </c>
      <c r="AG147" s="3" t="e">
        <f>'Individual Measurements'!W148</f>
        <v>#DIV/0!</v>
      </c>
      <c r="AH147" s="3" t="e">
        <f>'Individual Measurements'!X148</f>
        <v>#DIV/0!</v>
      </c>
      <c r="AI147" s="3" t="e">
        <f>'Individual Measurements'!Y148</f>
        <v>#DIV/0!</v>
      </c>
      <c r="AJ147" s="1">
        <f>'Individual Measurements'!AE148</f>
        <v>0</v>
      </c>
      <c r="AK147" s="1">
        <f>'Individual Measurements'!AF148</f>
        <v>0</v>
      </c>
      <c r="AL147" s="1">
        <f>'Individual Measurements'!AG148</f>
        <v>0</v>
      </c>
      <c r="AM147" s="1">
        <f>'Individual Measurements'!AH148</f>
        <v>0</v>
      </c>
      <c r="AN147" s="1">
        <f>'Individual Measurements'!AI148</f>
        <v>0</v>
      </c>
      <c r="AO147" s="1">
        <f>'Individual Measurements'!AJ148</f>
        <v>0</v>
      </c>
      <c r="AP147" s="1">
        <f>'Individual Measurements'!AK148</f>
        <v>0</v>
      </c>
      <c r="AQ147" s="1">
        <f>'Individual Measurements'!AL148</f>
        <v>0</v>
      </c>
    </row>
    <row r="148" spans="1:43" ht="15.75" customHeight="1">
      <c r="A148" s="1" t="s">
        <v>616</v>
      </c>
      <c r="B148" s="1" t="s">
        <v>617</v>
      </c>
      <c r="C148" s="1" t="s">
        <v>227</v>
      </c>
      <c r="D148" s="5" t="s">
        <v>122</v>
      </c>
      <c r="E148" s="1" t="s">
        <v>150</v>
      </c>
      <c r="F148" s="6" t="s">
        <v>48</v>
      </c>
      <c r="G148" s="1" t="s">
        <v>618</v>
      </c>
      <c r="H148" s="7" t="str">
        <f t="shared" si="0"/>
        <v>NL x OI</v>
      </c>
      <c r="I148" s="1" t="s">
        <v>79</v>
      </c>
      <c r="J148" s="1" t="s">
        <v>51</v>
      </c>
      <c r="P148" s="1">
        <v>2</v>
      </c>
      <c r="Q148" s="1">
        <v>72</v>
      </c>
      <c r="R148" s="1">
        <f>'Plot Info'!E210</f>
        <v>0</v>
      </c>
      <c r="S148" s="8">
        <v>44354</v>
      </c>
      <c r="T148" s="8">
        <v>44355</v>
      </c>
      <c r="U148" s="1">
        <f>'Plot Info'!H148</f>
        <v>0</v>
      </c>
      <c r="V148" s="1">
        <f>'Plot Info'!I210</f>
        <v>0</v>
      </c>
      <c r="W148" s="2" t="s">
        <v>58</v>
      </c>
      <c r="X148" s="1">
        <f>'Plot Info'!K148</f>
        <v>0</v>
      </c>
      <c r="Y148" s="1">
        <f>'Plot Info'!L148</f>
        <v>0</v>
      </c>
      <c r="Z148" s="1">
        <f>'Plot Info'!M148</f>
        <v>0</v>
      </c>
      <c r="AA148" s="3" t="e">
        <f t="shared" si="1"/>
        <v>#DIV/0!</v>
      </c>
      <c r="AB148" s="3">
        <f>VLOOKUP(A148,'Sub Sample'!A:U,21,FALSE)</f>
        <v>0</v>
      </c>
      <c r="AC148" s="1" t="e">
        <f t="shared" si="2"/>
        <v>#DIV/0!</v>
      </c>
      <c r="AD148" s="10">
        <f>VLOOKUP(A148,'Sub Sample'!A:Z,26,FALSE)</f>
        <v>0</v>
      </c>
      <c r="AE148" s="3" t="e">
        <f>'Individual Measurements'!U149</f>
        <v>#DIV/0!</v>
      </c>
      <c r="AF148" s="3" t="e">
        <f>'Individual Measurements'!V149</f>
        <v>#DIV/0!</v>
      </c>
      <c r="AG148" s="3" t="e">
        <f>'Individual Measurements'!W149</f>
        <v>#DIV/0!</v>
      </c>
      <c r="AH148" s="3" t="e">
        <f>'Individual Measurements'!X149</f>
        <v>#DIV/0!</v>
      </c>
      <c r="AI148" s="3" t="e">
        <f>'Individual Measurements'!Y149</f>
        <v>#DIV/0!</v>
      </c>
      <c r="AJ148" s="1">
        <f>'Individual Measurements'!AE149</f>
        <v>0</v>
      </c>
      <c r="AK148" s="1">
        <f>'Individual Measurements'!AF149</f>
        <v>0</v>
      </c>
      <c r="AL148" s="1">
        <f>'Individual Measurements'!AG149</f>
        <v>0</v>
      </c>
      <c r="AM148" s="1">
        <f>'Individual Measurements'!AH149</f>
        <v>0</v>
      </c>
      <c r="AN148" s="1">
        <f>'Individual Measurements'!AI149</f>
        <v>0</v>
      </c>
      <c r="AO148" s="1">
        <f>'Individual Measurements'!AJ149</f>
        <v>0</v>
      </c>
      <c r="AP148" s="1">
        <f>'Individual Measurements'!AK149</f>
        <v>0</v>
      </c>
      <c r="AQ148" s="1">
        <f>'Individual Measurements'!AL149</f>
        <v>0</v>
      </c>
    </row>
    <row r="149" spans="1:43" ht="15.75" customHeight="1">
      <c r="A149" s="1" t="s">
        <v>619</v>
      </c>
      <c r="B149" s="1" t="s">
        <v>620</v>
      </c>
      <c r="C149" s="1" t="s">
        <v>580</v>
      </c>
      <c r="D149" s="5" t="s">
        <v>76</v>
      </c>
      <c r="E149" s="1" t="s">
        <v>150</v>
      </c>
      <c r="F149" s="6" t="s">
        <v>48</v>
      </c>
      <c r="G149" s="1" t="s">
        <v>621</v>
      </c>
      <c r="H149" s="7" t="str">
        <f t="shared" si="0"/>
        <v>CC x OI</v>
      </c>
      <c r="I149" s="1" t="s">
        <v>79</v>
      </c>
      <c r="J149" s="1" t="s">
        <v>51</v>
      </c>
      <c r="P149" s="1">
        <v>2</v>
      </c>
      <c r="Q149" s="1">
        <v>73</v>
      </c>
      <c r="R149" s="1">
        <f>'Plot Info'!E211</f>
        <v>0</v>
      </c>
      <c r="S149" s="8">
        <v>44354</v>
      </c>
      <c r="T149" s="8">
        <v>44355</v>
      </c>
      <c r="U149" s="1">
        <f>'Plot Info'!H149</f>
        <v>0</v>
      </c>
      <c r="V149" s="1">
        <f>'Plot Info'!I211</f>
        <v>0</v>
      </c>
      <c r="W149" s="2" t="s">
        <v>58</v>
      </c>
      <c r="X149" s="1">
        <f>'Plot Info'!K149</f>
        <v>0</v>
      </c>
      <c r="Y149" s="1">
        <f>'Plot Info'!L149</f>
        <v>0</v>
      </c>
      <c r="Z149" s="1">
        <f>'Plot Info'!M149</f>
        <v>0</v>
      </c>
      <c r="AA149" s="3" t="e">
        <f t="shared" si="1"/>
        <v>#DIV/0!</v>
      </c>
      <c r="AB149" s="3">
        <f>VLOOKUP(A149,'Sub Sample'!A:U,21,FALSE)</f>
        <v>0</v>
      </c>
      <c r="AC149" s="1" t="e">
        <f t="shared" si="2"/>
        <v>#DIV/0!</v>
      </c>
      <c r="AD149" s="10">
        <f>VLOOKUP(A149,'Sub Sample'!A:Z,26,FALSE)</f>
        <v>0</v>
      </c>
      <c r="AE149" s="3" t="e">
        <f>'Individual Measurements'!U150</f>
        <v>#DIV/0!</v>
      </c>
      <c r="AF149" s="3" t="e">
        <f>'Individual Measurements'!V150</f>
        <v>#DIV/0!</v>
      </c>
      <c r="AG149" s="3" t="e">
        <f>'Individual Measurements'!W150</f>
        <v>#DIV/0!</v>
      </c>
      <c r="AH149" s="3" t="e">
        <f>'Individual Measurements'!X150</f>
        <v>#DIV/0!</v>
      </c>
      <c r="AI149" s="3" t="e">
        <f>'Individual Measurements'!Y150</f>
        <v>#DIV/0!</v>
      </c>
      <c r="AJ149" s="1">
        <f>'Individual Measurements'!AE150</f>
        <v>0</v>
      </c>
      <c r="AK149" s="1">
        <f>'Individual Measurements'!AF150</f>
        <v>0</v>
      </c>
      <c r="AL149" s="1">
        <f>'Individual Measurements'!AG150</f>
        <v>0</v>
      </c>
      <c r="AM149" s="1">
        <f>'Individual Measurements'!AH150</f>
        <v>0</v>
      </c>
      <c r="AN149" s="1">
        <f>'Individual Measurements'!AI150</f>
        <v>0</v>
      </c>
      <c r="AO149" s="1">
        <f>'Individual Measurements'!AJ150</f>
        <v>0</v>
      </c>
      <c r="AP149" s="1">
        <f>'Individual Measurements'!AK150</f>
        <v>0</v>
      </c>
      <c r="AQ149" s="1">
        <f>'Individual Measurements'!AL150</f>
        <v>0</v>
      </c>
    </row>
    <row r="150" spans="1:43" ht="15.75" customHeight="1">
      <c r="A150" s="1" t="s">
        <v>622</v>
      </c>
      <c r="B150" s="1" t="s">
        <v>623</v>
      </c>
      <c r="C150" s="1" t="s">
        <v>390</v>
      </c>
      <c r="D150" s="11" t="s">
        <v>70</v>
      </c>
      <c r="E150" s="1" t="s">
        <v>103</v>
      </c>
      <c r="F150" s="6" t="s">
        <v>48</v>
      </c>
      <c r="G150" s="1" t="s">
        <v>624</v>
      </c>
      <c r="H150" s="7" t="str">
        <f t="shared" si="0"/>
        <v>UCONN x OI</v>
      </c>
      <c r="I150" s="1" t="s">
        <v>50</v>
      </c>
      <c r="J150" s="1" t="s">
        <v>51</v>
      </c>
      <c r="P150" s="1">
        <v>2</v>
      </c>
      <c r="Q150" s="1">
        <v>74</v>
      </c>
      <c r="R150" s="1">
        <f>'Plot Info'!E212</f>
        <v>0</v>
      </c>
      <c r="S150" s="8">
        <v>44354</v>
      </c>
      <c r="T150" s="8">
        <v>44355</v>
      </c>
      <c r="U150" s="9">
        <f>'Plot Info'!H150</f>
        <v>0.6020833333333333</v>
      </c>
      <c r="V150" s="1">
        <f>'Plot Info'!I212</f>
        <v>0</v>
      </c>
      <c r="W150" s="2" t="s">
        <v>52</v>
      </c>
      <c r="X150" s="1">
        <f>'Plot Info'!K150</f>
        <v>2</v>
      </c>
      <c r="Y150" s="1">
        <f>'Plot Info'!L150</f>
        <v>8.8800000000000008</v>
      </c>
      <c r="Z150" s="1">
        <f>'Plot Info'!M150</f>
        <v>0.91500000000000004</v>
      </c>
      <c r="AA150" s="3">
        <f t="shared" si="1"/>
        <v>9.7049180327868854</v>
      </c>
      <c r="AB150" s="3">
        <f>VLOOKUP(A150,'Sub Sample'!A:U,21,FALSE)</f>
        <v>12.3562886119869</v>
      </c>
      <c r="AC150" s="1">
        <f t="shared" si="2"/>
        <v>1.1991676816879091</v>
      </c>
      <c r="AD150" s="10">
        <f>VLOOKUP(A150,'Sub Sample'!A:Z,26,FALSE)</f>
        <v>75</v>
      </c>
      <c r="AE150" s="3">
        <f>'Individual Measurements'!U151</f>
        <v>211.16</v>
      </c>
      <c r="AF150" s="3">
        <f>'Individual Measurements'!V151</f>
        <v>23.940000000000005</v>
      </c>
      <c r="AG150" s="3">
        <f>'Individual Measurements'!W151</f>
        <v>0.58799999999999997</v>
      </c>
      <c r="AH150" s="3">
        <f>'Individual Measurements'!X151</f>
        <v>14.180000000000001</v>
      </c>
      <c r="AI150" s="3">
        <f>'Individual Measurements'!Y151</f>
        <v>5.3460000000000001</v>
      </c>
      <c r="AJ150" s="1">
        <f>'Individual Measurements'!AE151</f>
        <v>0</v>
      </c>
      <c r="AK150" s="1">
        <f>'Individual Measurements'!AF151</f>
        <v>0</v>
      </c>
      <c r="AL150" s="1">
        <f>'Individual Measurements'!AG151</f>
        <v>0</v>
      </c>
      <c r="AM150" s="1">
        <f>'Individual Measurements'!AH151</f>
        <v>5</v>
      </c>
      <c r="AN150" s="1">
        <f>'Individual Measurements'!AI151</f>
        <v>5</v>
      </c>
      <c r="AO150" s="1">
        <f>'Individual Measurements'!AJ151</f>
        <v>0</v>
      </c>
      <c r="AP150" s="1">
        <f>'Individual Measurements'!AK151</f>
        <v>3</v>
      </c>
      <c r="AQ150" s="1">
        <f>'Individual Measurements'!AL151</f>
        <v>2</v>
      </c>
    </row>
    <row r="151" spans="1:43" ht="15.75" customHeight="1">
      <c r="A151" s="1" t="s">
        <v>625</v>
      </c>
      <c r="B151" s="1" t="s">
        <v>626</v>
      </c>
      <c r="C151" s="1" t="s">
        <v>116</v>
      </c>
      <c r="D151" s="5" t="s">
        <v>76</v>
      </c>
      <c r="E151" s="1" t="s">
        <v>98</v>
      </c>
      <c r="F151" s="6" t="s">
        <v>76</v>
      </c>
      <c r="G151" s="1" t="s">
        <v>627</v>
      </c>
      <c r="H151" s="7" t="str">
        <f t="shared" si="0"/>
        <v>CC x CC</v>
      </c>
      <c r="I151" s="1" t="s">
        <v>79</v>
      </c>
      <c r="J151" s="1" t="s">
        <v>51</v>
      </c>
      <c r="P151" s="1">
        <v>3</v>
      </c>
      <c r="Q151" s="1">
        <v>1</v>
      </c>
      <c r="R151" s="1">
        <f>'Plot Info'!E213</f>
        <v>0</v>
      </c>
      <c r="S151" s="8">
        <v>44354</v>
      </c>
      <c r="T151" s="8">
        <v>44355</v>
      </c>
      <c r="U151" s="9">
        <f>'Plot Info'!H151</f>
        <v>0.60763888888888884</v>
      </c>
      <c r="V151" s="1">
        <f>'Plot Info'!I213</f>
        <v>0</v>
      </c>
      <c r="W151" s="2" t="s">
        <v>52</v>
      </c>
      <c r="X151" s="1">
        <f>'Plot Info'!K151</f>
        <v>2</v>
      </c>
      <c r="Y151" s="1">
        <f>'Plot Info'!L151</f>
        <v>9.4499999999999993</v>
      </c>
      <c r="Z151" s="1">
        <f>'Plot Info'!M151</f>
        <v>0.89300000000000002</v>
      </c>
      <c r="AA151" s="3">
        <f t="shared" si="1"/>
        <v>10.582306830907054</v>
      </c>
      <c r="AB151" s="3">
        <f>VLOOKUP(A151,'Sub Sample'!A:U,21,FALSE)</f>
        <v>10.582660061268893</v>
      </c>
      <c r="AC151" s="1">
        <f t="shared" si="2"/>
        <v>1.1198895585553308</v>
      </c>
      <c r="AD151" s="10">
        <f>VLOOKUP(A151,'Sub Sample'!A:Z,26,FALSE)</f>
        <v>275</v>
      </c>
      <c r="AE151" s="3">
        <f>'Individual Measurements'!U152</f>
        <v>157.73999999999998</v>
      </c>
      <c r="AF151" s="3">
        <f>'Individual Measurements'!V152</f>
        <v>16.059999999999999</v>
      </c>
      <c r="AG151" s="3">
        <f>'Individual Measurements'!W152</f>
        <v>0.58200000000000007</v>
      </c>
      <c r="AH151" s="3">
        <f>'Individual Measurements'!X152</f>
        <v>7.92</v>
      </c>
      <c r="AI151" s="3">
        <f>'Individual Measurements'!Y152</f>
        <v>4.37</v>
      </c>
      <c r="AJ151" s="1">
        <f>'Individual Measurements'!AE152</f>
        <v>0</v>
      </c>
      <c r="AK151" s="1">
        <f>'Individual Measurements'!AF152</f>
        <v>0</v>
      </c>
      <c r="AL151" s="1">
        <f>'Individual Measurements'!AG152</f>
        <v>3</v>
      </c>
      <c r="AM151" s="1">
        <f>'Individual Measurements'!AH152</f>
        <v>2</v>
      </c>
      <c r="AN151" s="1">
        <f>'Individual Measurements'!AI152</f>
        <v>5</v>
      </c>
      <c r="AO151" s="1">
        <f>'Individual Measurements'!AJ152</f>
        <v>0</v>
      </c>
      <c r="AP151" s="1">
        <f>'Individual Measurements'!AK152</f>
        <v>2</v>
      </c>
      <c r="AQ151" s="1">
        <f>'Individual Measurements'!AL152</f>
        <v>3</v>
      </c>
    </row>
    <row r="152" spans="1:43" ht="15.75" customHeight="1">
      <c r="A152" s="1" t="s">
        <v>628</v>
      </c>
      <c r="B152" s="1" t="s">
        <v>629</v>
      </c>
      <c r="C152" s="1" t="s">
        <v>630</v>
      </c>
      <c r="D152" s="5" t="s">
        <v>64</v>
      </c>
      <c r="E152" s="1" t="s">
        <v>631</v>
      </c>
      <c r="F152" s="6" t="s">
        <v>124</v>
      </c>
      <c r="G152" s="1" t="s">
        <v>632</v>
      </c>
      <c r="H152" s="7" t="str">
        <f t="shared" si="0"/>
        <v>LD x OD</v>
      </c>
      <c r="I152" s="1" t="s">
        <v>126</v>
      </c>
      <c r="J152" s="1" t="s">
        <v>51</v>
      </c>
      <c r="P152" s="1">
        <v>3</v>
      </c>
      <c r="Q152" s="1">
        <v>2</v>
      </c>
      <c r="R152" s="1">
        <f>'Plot Info'!E214</f>
        <v>0</v>
      </c>
      <c r="S152" s="8">
        <v>44354</v>
      </c>
      <c r="T152" s="8">
        <v>44355</v>
      </c>
      <c r="U152" s="9">
        <f>'Plot Info'!H152</f>
        <v>0.61041666666666672</v>
      </c>
      <c r="V152" s="1">
        <f>'Plot Info'!I214</f>
        <v>0</v>
      </c>
      <c r="W152" s="2" t="s">
        <v>52</v>
      </c>
      <c r="X152" s="1">
        <f>'Plot Info'!K152</f>
        <v>2</v>
      </c>
      <c r="Y152" s="1">
        <f>'Plot Info'!L152</f>
        <v>9.18</v>
      </c>
      <c r="Z152" s="1">
        <f>'Plot Info'!M152</f>
        <v>0.89</v>
      </c>
      <c r="AA152" s="3">
        <f t="shared" si="1"/>
        <v>10.314606741573034</v>
      </c>
      <c r="AB152" s="3">
        <f>VLOOKUP(A152,'Sub Sample'!A:U,21,FALSE)</f>
        <v>12.028573405285734</v>
      </c>
      <c r="AC152" s="1">
        <f t="shared" si="2"/>
        <v>1.2407000433766633</v>
      </c>
      <c r="AD152" s="10">
        <f>VLOOKUP(A152,'Sub Sample'!A:Z,26,FALSE)</f>
        <v>62.5</v>
      </c>
      <c r="AE152" s="3">
        <f>'Individual Measurements'!U153</f>
        <v>141.30000000000001</v>
      </c>
      <c r="AF152" s="3">
        <f>'Individual Measurements'!V153</f>
        <v>26.5</v>
      </c>
      <c r="AG152" s="3">
        <f>'Individual Measurements'!W153</f>
        <v>1.18</v>
      </c>
      <c r="AH152" s="3">
        <f>'Individual Measurements'!X153</f>
        <v>60.1</v>
      </c>
      <c r="AI152" s="3">
        <f>'Individual Measurements'!Y153</f>
        <v>8.14</v>
      </c>
      <c r="AJ152" s="1">
        <f>'Individual Measurements'!AE153</f>
        <v>0</v>
      </c>
      <c r="AK152" s="1">
        <f>'Individual Measurements'!AF153</f>
        <v>0</v>
      </c>
      <c r="AL152" s="1">
        <f>'Individual Measurements'!AG153</f>
        <v>0</v>
      </c>
      <c r="AM152" s="1">
        <f>'Individual Measurements'!AH153</f>
        <v>5</v>
      </c>
      <c r="AN152" s="1">
        <f>'Individual Measurements'!AI153</f>
        <v>5</v>
      </c>
      <c r="AO152" s="1">
        <f>'Individual Measurements'!AJ153</f>
        <v>0</v>
      </c>
      <c r="AP152" s="1">
        <f>'Individual Measurements'!AK153</f>
        <v>0</v>
      </c>
      <c r="AQ152" s="1">
        <f>'Individual Measurements'!AL153</f>
        <v>5</v>
      </c>
    </row>
    <row r="153" spans="1:43" ht="15.75" customHeight="1">
      <c r="A153" s="1" t="s">
        <v>633</v>
      </c>
      <c r="B153" s="1" t="s">
        <v>634</v>
      </c>
      <c r="C153" s="1" t="s">
        <v>563</v>
      </c>
      <c r="D153" s="5" t="s">
        <v>48</v>
      </c>
      <c r="E153" s="1" t="s">
        <v>130</v>
      </c>
      <c r="F153" s="6" t="s">
        <v>46</v>
      </c>
      <c r="G153" s="1" t="s">
        <v>564</v>
      </c>
      <c r="H153" s="7" t="str">
        <f t="shared" si="0"/>
        <v>OI x JS</v>
      </c>
      <c r="I153" s="1" t="s">
        <v>66</v>
      </c>
      <c r="J153" s="1" t="s">
        <v>51</v>
      </c>
      <c r="P153" s="1">
        <v>3</v>
      </c>
      <c r="Q153" s="1">
        <v>3</v>
      </c>
      <c r="R153" s="1">
        <f>'Plot Info'!E215</f>
        <v>0</v>
      </c>
      <c r="S153" s="8">
        <v>44354</v>
      </c>
      <c r="T153" s="8">
        <v>44355</v>
      </c>
      <c r="U153" s="9">
        <f>'Plot Info'!H153</f>
        <v>0.61250000000000004</v>
      </c>
      <c r="V153" s="1">
        <f>'Plot Info'!I215</f>
        <v>0</v>
      </c>
      <c r="W153" s="2" t="s">
        <v>52</v>
      </c>
      <c r="X153" s="1">
        <f>'Plot Info'!K153</f>
        <v>1</v>
      </c>
      <c r="Y153" s="1">
        <f>'Plot Info'!L153</f>
        <v>3.12</v>
      </c>
      <c r="Z153" s="1">
        <f>'Plot Info'!M153</f>
        <v>0.86599999999999999</v>
      </c>
      <c r="AA153" s="3">
        <f t="shared" si="1"/>
        <v>3.6027713625866054</v>
      </c>
      <c r="AB153" s="3">
        <f>VLOOKUP(A153,'Sub Sample'!A:U,21,FALSE)</f>
        <v>11.435495038079853</v>
      </c>
      <c r="AC153" s="1">
        <f t="shared" si="2"/>
        <v>0.41199474040195316</v>
      </c>
      <c r="AD153" s="10">
        <f>VLOOKUP(A153,'Sub Sample'!A:Z,26,FALSE)</f>
        <v>137.5</v>
      </c>
      <c r="AE153" s="3">
        <f>'Individual Measurements'!U154</f>
        <v>155.5</v>
      </c>
      <c r="AF153" s="3">
        <f>'Individual Measurements'!V154</f>
        <v>17.7</v>
      </c>
      <c r="AG153" s="3">
        <f>'Individual Measurements'!W154</f>
        <v>0.92400000000000004</v>
      </c>
      <c r="AH153" s="3">
        <f>'Individual Measurements'!X154</f>
        <v>29.9</v>
      </c>
      <c r="AI153" s="3">
        <f>'Individual Measurements'!Y154</f>
        <v>6.5939999999999994</v>
      </c>
      <c r="AJ153" s="1">
        <f>'Individual Measurements'!AE154</f>
        <v>0</v>
      </c>
      <c r="AK153" s="1">
        <f>'Individual Measurements'!AF154</f>
        <v>0</v>
      </c>
      <c r="AL153" s="1">
        <f>'Individual Measurements'!AG154</f>
        <v>0</v>
      </c>
      <c r="AM153" s="1">
        <f>'Individual Measurements'!AH154</f>
        <v>5</v>
      </c>
      <c r="AN153" s="1">
        <f>'Individual Measurements'!AI154</f>
        <v>5</v>
      </c>
      <c r="AO153" s="1">
        <f>'Individual Measurements'!AJ154</f>
        <v>0</v>
      </c>
      <c r="AP153" s="1">
        <f>'Individual Measurements'!AK154</f>
        <v>0</v>
      </c>
      <c r="AQ153" s="1">
        <f>'Individual Measurements'!AL154</f>
        <v>5</v>
      </c>
    </row>
    <row r="154" spans="1:43" ht="15.75" customHeight="1">
      <c r="A154" s="1" t="s">
        <v>635</v>
      </c>
      <c r="B154" s="1" t="s">
        <v>636</v>
      </c>
      <c r="C154" s="1" t="s">
        <v>402</v>
      </c>
      <c r="D154" s="5" t="s">
        <v>56</v>
      </c>
      <c r="E154" s="1" t="s">
        <v>637</v>
      </c>
      <c r="F154" s="6" t="s">
        <v>70</v>
      </c>
      <c r="G154" s="1" t="s">
        <v>638</v>
      </c>
      <c r="H154" s="7" t="str">
        <f t="shared" si="0"/>
        <v>SF x UCONN</v>
      </c>
      <c r="I154" s="1" t="s">
        <v>50</v>
      </c>
      <c r="J154" s="1" t="s">
        <v>51</v>
      </c>
      <c r="P154" s="1">
        <v>3</v>
      </c>
      <c r="Q154" s="1">
        <v>4</v>
      </c>
      <c r="R154" s="1">
        <f>'Plot Info'!E216</f>
        <v>0</v>
      </c>
      <c r="S154" s="8">
        <v>44354</v>
      </c>
      <c r="T154" s="8">
        <v>44355</v>
      </c>
      <c r="U154" s="9">
        <f>'Plot Info'!H154</f>
        <v>0.61527777777777781</v>
      </c>
      <c r="V154" s="1">
        <f>'Plot Info'!I216</f>
        <v>0</v>
      </c>
      <c r="W154" s="2" t="s">
        <v>52</v>
      </c>
      <c r="X154" s="1">
        <f>'Plot Info'!K154</f>
        <v>3</v>
      </c>
      <c r="Y154" s="1">
        <f>'Plot Info'!L154</f>
        <v>19.2</v>
      </c>
      <c r="Z154" s="1">
        <f>'Plot Info'!M154</f>
        <v>0.85499999999999998</v>
      </c>
      <c r="AA154" s="3">
        <f t="shared" si="1"/>
        <v>22.456140350877192</v>
      </c>
      <c r="AB154" s="3">
        <f>VLOOKUP(A154,'Sub Sample'!A:U,21,FALSE)</f>
        <v>10.79037861913654</v>
      </c>
      <c r="AC154" s="1">
        <f t="shared" si="2"/>
        <v>2.4231025671043458</v>
      </c>
      <c r="AD154" s="10">
        <f>VLOOKUP(A154,'Sub Sample'!A:Z,26,FALSE)</f>
        <v>381.25</v>
      </c>
      <c r="AE154" s="3">
        <f>'Individual Measurements'!U155</f>
        <v>217.06</v>
      </c>
      <c r="AF154" s="3">
        <f>'Individual Measurements'!V155</f>
        <v>23.18</v>
      </c>
      <c r="AG154" s="3">
        <f>'Individual Measurements'!W155</f>
        <v>0.70799999999999996</v>
      </c>
      <c r="AH154" s="3">
        <f>'Individual Measurements'!X155</f>
        <v>103.8</v>
      </c>
      <c r="AI154" s="3">
        <f>'Individual Measurements'!Y155</f>
        <v>11.425999999999998</v>
      </c>
      <c r="AJ154" s="1">
        <f>'Individual Measurements'!AE155</f>
        <v>0</v>
      </c>
      <c r="AK154" s="1">
        <f>'Individual Measurements'!AF155</f>
        <v>0</v>
      </c>
      <c r="AL154" s="1">
        <f>'Individual Measurements'!AG155</f>
        <v>0</v>
      </c>
      <c r="AM154" s="1">
        <f>'Individual Measurements'!AH155</f>
        <v>5</v>
      </c>
      <c r="AN154" s="1">
        <f>'Individual Measurements'!AI155</f>
        <v>5</v>
      </c>
      <c r="AO154" s="1">
        <f>'Individual Measurements'!AJ155</f>
        <v>0</v>
      </c>
      <c r="AP154" s="1">
        <f>'Individual Measurements'!AK155</f>
        <v>2</v>
      </c>
      <c r="AQ154" s="1">
        <f>'Individual Measurements'!AL155</f>
        <v>3</v>
      </c>
    </row>
    <row r="155" spans="1:43" ht="15.75" customHeight="1">
      <c r="A155" s="1" t="s">
        <v>639</v>
      </c>
      <c r="B155" s="1" t="s">
        <v>640</v>
      </c>
      <c r="C155" s="1" t="s">
        <v>563</v>
      </c>
      <c r="D155" s="5" t="s">
        <v>48</v>
      </c>
      <c r="E155" s="1" t="s">
        <v>130</v>
      </c>
      <c r="F155" s="6" t="s">
        <v>46</v>
      </c>
      <c r="G155" s="1" t="s">
        <v>564</v>
      </c>
      <c r="H155" s="7" t="str">
        <f t="shared" si="0"/>
        <v>OI x JS</v>
      </c>
      <c r="I155" s="1" t="s">
        <v>50</v>
      </c>
      <c r="J155" s="1" t="s">
        <v>51</v>
      </c>
      <c r="P155" s="1">
        <v>3</v>
      </c>
      <c r="Q155" s="1">
        <v>5</v>
      </c>
      <c r="R155" s="1">
        <f>'Plot Info'!E4</f>
        <v>0</v>
      </c>
      <c r="S155" s="8">
        <v>44354</v>
      </c>
      <c r="T155" s="8">
        <v>44355</v>
      </c>
      <c r="U155" s="1">
        <f>'Plot Info'!H155</f>
        <v>0</v>
      </c>
      <c r="V155" s="1">
        <f>'Plot Info'!I4</f>
        <v>0</v>
      </c>
      <c r="W155" s="2" t="s">
        <v>58</v>
      </c>
      <c r="X155" s="1">
        <f>'Plot Info'!K155</f>
        <v>0</v>
      </c>
      <c r="Y155" s="1">
        <f>'Plot Info'!L155</f>
        <v>0</v>
      </c>
      <c r="Z155" s="1">
        <f>'Plot Info'!M155</f>
        <v>0</v>
      </c>
      <c r="AA155" s="3" t="e">
        <f t="shared" si="1"/>
        <v>#DIV/0!</v>
      </c>
      <c r="AB155" s="3">
        <f>VLOOKUP(A155,'Sub Sample'!A:U,21,FALSE)</f>
        <v>0</v>
      </c>
      <c r="AC155" s="1" t="e">
        <f t="shared" si="2"/>
        <v>#DIV/0!</v>
      </c>
      <c r="AD155" s="10">
        <f>VLOOKUP(A155,'Sub Sample'!A:Z,26,FALSE)</f>
        <v>0</v>
      </c>
      <c r="AE155" s="3" t="e">
        <f>'Individual Measurements'!U156</f>
        <v>#DIV/0!</v>
      </c>
      <c r="AF155" s="3" t="e">
        <f>'Individual Measurements'!V156</f>
        <v>#DIV/0!</v>
      </c>
      <c r="AG155" s="3" t="e">
        <f>'Individual Measurements'!W156</f>
        <v>#DIV/0!</v>
      </c>
      <c r="AH155" s="3" t="e">
        <f>'Individual Measurements'!X156</f>
        <v>#DIV/0!</v>
      </c>
      <c r="AI155" s="3" t="e">
        <f>'Individual Measurements'!Y156</f>
        <v>#DIV/0!</v>
      </c>
      <c r="AJ155" s="1">
        <f>'Individual Measurements'!AE156</f>
        <v>0</v>
      </c>
      <c r="AK155" s="1">
        <f>'Individual Measurements'!AF156</f>
        <v>0</v>
      </c>
      <c r="AL155" s="1">
        <f>'Individual Measurements'!AG156</f>
        <v>0</v>
      </c>
      <c r="AM155" s="1">
        <f>'Individual Measurements'!AH156</f>
        <v>0</v>
      </c>
      <c r="AN155" s="1">
        <f>'Individual Measurements'!AI156</f>
        <v>0</v>
      </c>
      <c r="AO155" s="1">
        <f>'Individual Measurements'!AJ156</f>
        <v>0</v>
      </c>
      <c r="AP155" s="1">
        <f>'Individual Measurements'!AK156</f>
        <v>0</v>
      </c>
      <c r="AQ155" s="1">
        <f>'Individual Measurements'!AL156</f>
        <v>0</v>
      </c>
    </row>
    <row r="156" spans="1:43" ht="15.75" customHeight="1">
      <c r="A156" s="1" t="s">
        <v>641</v>
      </c>
      <c r="B156" s="1" t="s">
        <v>642</v>
      </c>
      <c r="C156" s="1" t="s">
        <v>191</v>
      </c>
      <c r="D156" s="5" t="s">
        <v>70</v>
      </c>
      <c r="E156" s="1" t="s">
        <v>191</v>
      </c>
      <c r="F156" s="6" t="s">
        <v>70</v>
      </c>
      <c r="G156" s="1" t="s">
        <v>192</v>
      </c>
      <c r="H156" s="7" t="str">
        <f t="shared" si="0"/>
        <v>UCONN x UCONN</v>
      </c>
      <c r="I156" s="1">
        <v>4000</v>
      </c>
      <c r="J156" s="1" t="s">
        <v>51</v>
      </c>
      <c r="P156" s="1">
        <v>3</v>
      </c>
      <c r="Q156" s="1">
        <v>6</v>
      </c>
      <c r="R156" s="1">
        <f>'Plot Info'!E23</f>
        <v>0</v>
      </c>
      <c r="S156" s="8">
        <v>44354</v>
      </c>
      <c r="T156" s="8">
        <v>44355</v>
      </c>
      <c r="U156" s="1">
        <f>'Plot Info'!H156</f>
        <v>0</v>
      </c>
      <c r="V156" s="1">
        <f>'Plot Info'!I23</f>
        <v>0</v>
      </c>
      <c r="W156" s="2" t="s">
        <v>58</v>
      </c>
      <c r="X156" s="1">
        <f>'Plot Info'!K156</f>
        <v>0</v>
      </c>
      <c r="Y156" s="1">
        <f>'Plot Info'!L156</f>
        <v>0</v>
      </c>
      <c r="Z156" s="1">
        <f>'Plot Info'!M156</f>
        <v>0</v>
      </c>
      <c r="AA156" s="3" t="e">
        <f t="shared" si="1"/>
        <v>#DIV/0!</v>
      </c>
      <c r="AB156" s="3">
        <f>VLOOKUP(A156,'Sub Sample'!A:U,21,FALSE)</f>
        <v>0</v>
      </c>
      <c r="AC156" s="1" t="e">
        <f t="shared" si="2"/>
        <v>#DIV/0!</v>
      </c>
      <c r="AD156" s="10">
        <f>VLOOKUP(A156,'Sub Sample'!A:Z,26,FALSE)</f>
        <v>0</v>
      </c>
      <c r="AE156" s="3" t="e">
        <f>'Individual Measurements'!U157</f>
        <v>#DIV/0!</v>
      </c>
      <c r="AF156" s="3" t="e">
        <f>'Individual Measurements'!V157</f>
        <v>#DIV/0!</v>
      </c>
      <c r="AG156" s="3" t="e">
        <f>'Individual Measurements'!W157</f>
        <v>#DIV/0!</v>
      </c>
      <c r="AH156" s="3" t="e">
        <f>'Individual Measurements'!X157</f>
        <v>#DIV/0!</v>
      </c>
      <c r="AI156" s="3" t="e">
        <f>'Individual Measurements'!Y157</f>
        <v>#DIV/0!</v>
      </c>
      <c r="AJ156" s="1">
        <f>'Individual Measurements'!AE157</f>
        <v>0</v>
      </c>
      <c r="AK156" s="1">
        <f>'Individual Measurements'!AF157</f>
        <v>0</v>
      </c>
      <c r="AL156" s="1">
        <f>'Individual Measurements'!AG157</f>
        <v>0</v>
      </c>
      <c r="AM156" s="1">
        <f>'Individual Measurements'!AH157</f>
        <v>0</v>
      </c>
      <c r="AN156" s="1">
        <f>'Individual Measurements'!AI157</f>
        <v>0</v>
      </c>
      <c r="AO156" s="1">
        <f>'Individual Measurements'!AJ157</f>
        <v>0</v>
      </c>
      <c r="AP156" s="1">
        <f>'Individual Measurements'!AK157</f>
        <v>0</v>
      </c>
      <c r="AQ156" s="1">
        <f>'Individual Measurements'!AL157</f>
        <v>0</v>
      </c>
    </row>
    <row r="157" spans="1:43" ht="15.75" customHeight="1">
      <c r="A157" s="1" t="s">
        <v>643</v>
      </c>
      <c r="B157" s="1" t="s">
        <v>644</v>
      </c>
      <c r="C157" s="1" t="s">
        <v>296</v>
      </c>
      <c r="D157" s="5" t="s">
        <v>46</v>
      </c>
      <c r="E157" s="1" t="s">
        <v>520</v>
      </c>
      <c r="F157" s="6" t="s">
        <v>48</v>
      </c>
      <c r="G157" s="1" t="s">
        <v>645</v>
      </c>
      <c r="H157" s="7" t="str">
        <f t="shared" si="0"/>
        <v>JS x OI</v>
      </c>
      <c r="I157" s="1" t="s">
        <v>79</v>
      </c>
      <c r="J157" s="1" t="s">
        <v>51</v>
      </c>
      <c r="P157" s="1">
        <v>3</v>
      </c>
      <c r="Q157" s="1">
        <v>7</v>
      </c>
      <c r="R157" s="1">
        <f>'Plot Info'!E217</f>
        <v>0</v>
      </c>
      <c r="S157" s="8">
        <v>44354</v>
      </c>
      <c r="T157" s="8">
        <v>44355</v>
      </c>
      <c r="U157" s="1">
        <f>'Plot Info'!H157</f>
        <v>0</v>
      </c>
      <c r="V157" s="1">
        <f>'Plot Info'!I217</f>
        <v>0</v>
      </c>
      <c r="W157" s="2" t="s">
        <v>58</v>
      </c>
      <c r="X157" s="1">
        <f>'Plot Info'!K157</f>
        <v>0</v>
      </c>
      <c r="Y157" s="1">
        <f>'Plot Info'!L157</f>
        <v>0</v>
      </c>
      <c r="Z157" s="1">
        <f>'Plot Info'!M157</f>
        <v>0</v>
      </c>
      <c r="AA157" s="3" t="e">
        <f t="shared" si="1"/>
        <v>#DIV/0!</v>
      </c>
      <c r="AB157" s="3">
        <f>VLOOKUP(A157,'Sub Sample'!A:U,21,FALSE)</f>
        <v>0</v>
      </c>
      <c r="AC157" s="1" t="e">
        <f t="shared" si="2"/>
        <v>#DIV/0!</v>
      </c>
      <c r="AD157" s="10">
        <f>VLOOKUP(A157,'Sub Sample'!A:Z,26,FALSE)</f>
        <v>0</v>
      </c>
      <c r="AE157" s="3" t="e">
        <f>'Individual Measurements'!U158</f>
        <v>#DIV/0!</v>
      </c>
      <c r="AF157" s="3" t="e">
        <f>'Individual Measurements'!V158</f>
        <v>#DIV/0!</v>
      </c>
      <c r="AG157" s="3" t="e">
        <f>'Individual Measurements'!W158</f>
        <v>#DIV/0!</v>
      </c>
      <c r="AH157" s="3" t="e">
        <f>'Individual Measurements'!X158</f>
        <v>#DIV/0!</v>
      </c>
      <c r="AI157" s="3" t="e">
        <f>'Individual Measurements'!Y158</f>
        <v>#DIV/0!</v>
      </c>
      <c r="AJ157" s="1">
        <f>'Individual Measurements'!AE158</f>
        <v>0</v>
      </c>
      <c r="AK157" s="1">
        <f>'Individual Measurements'!AF158</f>
        <v>0</v>
      </c>
      <c r="AL157" s="1">
        <f>'Individual Measurements'!AG158</f>
        <v>0</v>
      </c>
      <c r="AM157" s="1">
        <f>'Individual Measurements'!AH158</f>
        <v>0</v>
      </c>
      <c r="AN157" s="1">
        <f>'Individual Measurements'!AI158</f>
        <v>0</v>
      </c>
      <c r="AO157" s="1">
        <f>'Individual Measurements'!AJ158</f>
        <v>0</v>
      </c>
      <c r="AP157" s="1">
        <f>'Individual Measurements'!AK158</f>
        <v>0</v>
      </c>
      <c r="AQ157" s="1">
        <f>'Individual Measurements'!AL158</f>
        <v>0</v>
      </c>
    </row>
    <row r="158" spans="1:43" ht="15.75" customHeight="1">
      <c r="A158" s="1" t="s">
        <v>646</v>
      </c>
      <c r="B158" s="1" t="s">
        <v>647</v>
      </c>
      <c r="C158" s="1" t="s">
        <v>648</v>
      </c>
      <c r="D158" s="5" t="s">
        <v>145</v>
      </c>
      <c r="E158" s="1" t="s">
        <v>394</v>
      </c>
      <c r="F158" s="6" t="s">
        <v>48</v>
      </c>
      <c r="G158" s="1" t="s">
        <v>649</v>
      </c>
      <c r="H158" s="7" t="str">
        <f t="shared" si="0"/>
        <v>NC x OI</v>
      </c>
      <c r="I158" s="1" t="s">
        <v>79</v>
      </c>
      <c r="J158" s="1" t="s">
        <v>51</v>
      </c>
      <c r="P158" s="1">
        <v>3</v>
      </c>
      <c r="Q158" s="1">
        <v>8</v>
      </c>
      <c r="R158" s="1">
        <f>'Plot Info'!E218</f>
        <v>0</v>
      </c>
      <c r="S158" s="8">
        <v>44354</v>
      </c>
      <c r="T158" s="8">
        <v>44355</v>
      </c>
      <c r="U158" s="1">
        <f>'Plot Info'!H158</f>
        <v>0</v>
      </c>
      <c r="V158" s="1">
        <f>'Plot Info'!I218</f>
        <v>0</v>
      </c>
      <c r="W158" s="2" t="s">
        <v>58</v>
      </c>
      <c r="X158" s="1">
        <f>'Plot Info'!K158</f>
        <v>0</v>
      </c>
      <c r="Y158" s="1">
        <f>'Plot Info'!L158</f>
        <v>0</v>
      </c>
      <c r="Z158" s="1">
        <f>'Plot Info'!M158</f>
        <v>0</v>
      </c>
      <c r="AA158" s="3" t="e">
        <f t="shared" si="1"/>
        <v>#DIV/0!</v>
      </c>
      <c r="AB158" s="3">
        <f>VLOOKUP(A158,'Sub Sample'!A:U,21,FALSE)</f>
        <v>0</v>
      </c>
      <c r="AC158" s="1" t="e">
        <f t="shared" si="2"/>
        <v>#DIV/0!</v>
      </c>
      <c r="AD158" s="10">
        <f>VLOOKUP(A158,'Sub Sample'!A:Z,26,FALSE)</f>
        <v>0</v>
      </c>
      <c r="AE158" s="3" t="e">
        <f>'Individual Measurements'!U159</f>
        <v>#DIV/0!</v>
      </c>
      <c r="AF158" s="3" t="e">
        <f>'Individual Measurements'!V159</f>
        <v>#DIV/0!</v>
      </c>
      <c r="AG158" s="3" t="e">
        <f>'Individual Measurements'!W159</f>
        <v>#DIV/0!</v>
      </c>
      <c r="AH158" s="3" t="e">
        <f>'Individual Measurements'!X159</f>
        <v>#DIV/0!</v>
      </c>
      <c r="AI158" s="3" t="e">
        <f>'Individual Measurements'!Y159</f>
        <v>#DIV/0!</v>
      </c>
      <c r="AJ158" s="1">
        <f>'Individual Measurements'!AE159</f>
        <v>0</v>
      </c>
      <c r="AK158" s="1">
        <f>'Individual Measurements'!AF159</f>
        <v>0</v>
      </c>
      <c r="AL158" s="1">
        <f>'Individual Measurements'!AG159</f>
        <v>0</v>
      </c>
      <c r="AM158" s="1">
        <f>'Individual Measurements'!AH159</f>
        <v>0</v>
      </c>
      <c r="AN158" s="1">
        <f>'Individual Measurements'!AI159</f>
        <v>0</v>
      </c>
      <c r="AO158" s="1">
        <f>'Individual Measurements'!AJ159</f>
        <v>0</v>
      </c>
      <c r="AP158" s="1">
        <f>'Individual Measurements'!AK159</f>
        <v>0</v>
      </c>
      <c r="AQ158" s="1">
        <f>'Individual Measurements'!AL159</f>
        <v>0</v>
      </c>
    </row>
    <row r="159" spans="1:43" ht="15.75" customHeight="1">
      <c r="A159" s="1" t="s">
        <v>217</v>
      </c>
      <c r="B159" s="1" t="s">
        <v>217</v>
      </c>
      <c r="C159" s="1" t="s">
        <v>218</v>
      </c>
      <c r="D159" s="5" t="s">
        <v>155</v>
      </c>
      <c r="E159" s="1" t="s">
        <v>219</v>
      </c>
      <c r="F159" s="6" t="s">
        <v>220</v>
      </c>
      <c r="G159" s="1" t="s">
        <v>221</v>
      </c>
      <c r="H159" s="7" t="str">
        <f t="shared" si="0"/>
        <v>ME1 x ME2</v>
      </c>
      <c r="I159" s="1" t="s">
        <v>650</v>
      </c>
      <c r="J159" s="1" t="s">
        <v>51</v>
      </c>
      <c r="P159" s="1">
        <v>3</v>
      </c>
      <c r="Q159" s="1">
        <v>9</v>
      </c>
      <c r="R159" s="1">
        <f>'Plot Info'!E67</f>
        <v>0</v>
      </c>
      <c r="S159" s="8">
        <v>44354</v>
      </c>
      <c r="T159" s="8">
        <v>44355</v>
      </c>
      <c r="U159" s="1">
        <f>'Plot Info'!H159</f>
        <v>0</v>
      </c>
      <c r="V159" s="1">
        <f>'Plot Info'!I67</f>
        <v>0</v>
      </c>
      <c r="W159" s="2" t="s">
        <v>58</v>
      </c>
      <c r="X159" s="1">
        <f>'Plot Info'!K159</f>
        <v>0</v>
      </c>
      <c r="Y159" s="1">
        <f>'Plot Info'!L159</f>
        <v>0</v>
      </c>
      <c r="Z159" s="1">
        <f>'Plot Info'!M159</f>
        <v>0</v>
      </c>
      <c r="AA159" s="3" t="e">
        <f t="shared" si="1"/>
        <v>#DIV/0!</v>
      </c>
      <c r="AB159" s="3">
        <f>VLOOKUP(A159,'Sub Sample'!A:U,21,FALSE)</f>
        <v>0</v>
      </c>
      <c r="AC159" s="1" t="e">
        <f t="shared" si="2"/>
        <v>#DIV/0!</v>
      </c>
      <c r="AD159" s="10">
        <f>VLOOKUP(A159,'Sub Sample'!A:Z,26,FALSE)</f>
        <v>0</v>
      </c>
      <c r="AE159" s="3" t="e">
        <f>'Individual Measurements'!U160</f>
        <v>#DIV/0!</v>
      </c>
      <c r="AF159" s="3" t="e">
        <f>'Individual Measurements'!V160</f>
        <v>#DIV/0!</v>
      </c>
      <c r="AG159" s="3" t="e">
        <f>'Individual Measurements'!W160</f>
        <v>#DIV/0!</v>
      </c>
      <c r="AH159" s="3" t="e">
        <f>'Individual Measurements'!X160</f>
        <v>#DIV/0!</v>
      </c>
      <c r="AI159" s="3" t="e">
        <f>'Individual Measurements'!Y160</f>
        <v>#DIV/0!</v>
      </c>
      <c r="AJ159" s="1">
        <f>'Individual Measurements'!AE160</f>
        <v>0</v>
      </c>
      <c r="AK159" s="1">
        <f>'Individual Measurements'!AF160</f>
        <v>0</v>
      </c>
      <c r="AL159" s="1">
        <f>'Individual Measurements'!AG160</f>
        <v>0</v>
      </c>
      <c r="AM159" s="1">
        <f>'Individual Measurements'!AH160</f>
        <v>0</v>
      </c>
      <c r="AN159" s="1">
        <f>'Individual Measurements'!AI160</f>
        <v>0</v>
      </c>
      <c r="AO159" s="1">
        <f>'Individual Measurements'!AJ160</f>
        <v>0</v>
      </c>
      <c r="AP159" s="1">
        <f>'Individual Measurements'!AK160</f>
        <v>0</v>
      </c>
      <c r="AQ159" s="1">
        <f>'Individual Measurements'!AL160</f>
        <v>0</v>
      </c>
    </row>
    <row r="160" spans="1:43" ht="15.75" customHeight="1">
      <c r="A160" s="1" t="s">
        <v>651</v>
      </c>
      <c r="B160" s="1" t="s">
        <v>652</v>
      </c>
      <c r="C160" s="1" t="s">
        <v>191</v>
      </c>
      <c r="D160" s="5" t="s">
        <v>70</v>
      </c>
      <c r="E160" s="1" t="s">
        <v>191</v>
      </c>
      <c r="F160" s="6" t="s">
        <v>70</v>
      </c>
      <c r="G160" s="1" t="s">
        <v>192</v>
      </c>
      <c r="H160" s="7" t="str">
        <f t="shared" si="0"/>
        <v>UCONN x UCONN</v>
      </c>
      <c r="I160" s="1">
        <v>2000</v>
      </c>
      <c r="J160" s="1" t="s">
        <v>51</v>
      </c>
      <c r="P160" s="1">
        <v>3</v>
      </c>
      <c r="Q160" s="1">
        <v>10</v>
      </c>
      <c r="R160" s="1">
        <f>'Plot Info'!E219</f>
        <v>0</v>
      </c>
      <c r="S160" s="8">
        <v>44354</v>
      </c>
      <c r="T160" s="8">
        <v>44355</v>
      </c>
      <c r="U160" s="1">
        <f>'Plot Info'!H160</f>
        <v>0</v>
      </c>
      <c r="V160" s="1">
        <f>'Plot Info'!I219</f>
        <v>0</v>
      </c>
      <c r="W160" s="2" t="s">
        <v>58</v>
      </c>
      <c r="X160" s="1">
        <f>'Plot Info'!K160</f>
        <v>0</v>
      </c>
      <c r="Y160" s="1">
        <f>'Plot Info'!L160</f>
        <v>0</v>
      </c>
      <c r="Z160" s="1">
        <f>'Plot Info'!M160</f>
        <v>0</v>
      </c>
      <c r="AA160" s="3" t="e">
        <f t="shared" si="1"/>
        <v>#DIV/0!</v>
      </c>
      <c r="AB160" s="3">
        <f>VLOOKUP(A160,'Sub Sample'!A:U,21,FALSE)</f>
        <v>0</v>
      </c>
      <c r="AC160" s="1" t="e">
        <f t="shared" si="2"/>
        <v>#DIV/0!</v>
      </c>
      <c r="AD160" s="10">
        <f>VLOOKUP(A160,'Sub Sample'!A:Z,26,FALSE)</f>
        <v>0</v>
      </c>
      <c r="AE160" s="3" t="e">
        <f>'Individual Measurements'!U161</f>
        <v>#DIV/0!</v>
      </c>
      <c r="AF160" s="3" t="e">
        <f>'Individual Measurements'!V161</f>
        <v>#DIV/0!</v>
      </c>
      <c r="AG160" s="3" t="e">
        <f>'Individual Measurements'!W161</f>
        <v>#DIV/0!</v>
      </c>
      <c r="AH160" s="3" t="e">
        <f>'Individual Measurements'!X161</f>
        <v>#DIV/0!</v>
      </c>
      <c r="AI160" s="3" t="e">
        <f>'Individual Measurements'!Y161</f>
        <v>#DIV/0!</v>
      </c>
      <c r="AJ160" s="1">
        <f>'Individual Measurements'!AE161</f>
        <v>0</v>
      </c>
      <c r="AK160" s="1">
        <f>'Individual Measurements'!AF161</f>
        <v>0</v>
      </c>
      <c r="AL160" s="1">
        <f>'Individual Measurements'!AG161</f>
        <v>0</v>
      </c>
      <c r="AM160" s="1">
        <f>'Individual Measurements'!AH161</f>
        <v>0</v>
      </c>
      <c r="AN160" s="1">
        <f>'Individual Measurements'!AI161</f>
        <v>0</v>
      </c>
      <c r="AO160" s="1">
        <f>'Individual Measurements'!AJ161</f>
        <v>0</v>
      </c>
      <c r="AP160" s="1">
        <f>'Individual Measurements'!AK161</f>
        <v>0</v>
      </c>
      <c r="AQ160" s="1">
        <f>'Individual Measurements'!AL161</f>
        <v>0</v>
      </c>
    </row>
    <row r="161" spans="1:43" ht="15.75" customHeight="1">
      <c r="A161" s="1" t="s">
        <v>653</v>
      </c>
      <c r="B161" s="1" t="s">
        <v>654</v>
      </c>
      <c r="C161" s="1" t="s">
        <v>655</v>
      </c>
      <c r="D161" s="5" t="s">
        <v>122</v>
      </c>
      <c r="E161" s="1" t="s">
        <v>183</v>
      </c>
      <c r="F161" s="6" t="s">
        <v>48</v>
      </c>
      <c r="G161" s="1" t="s">
        <v>656</v>
      </c>
      <c r="H161" s="7" t="str">
        <f t="shared" si="0"/>
        <v>NL x OI</v>
      </c>
      <c r="I161" s="1" t="s">
        <v>50</v>
      </c>
      <c r="J161" s="1" t="s">
        <v>51</v>
      </c>
      <c r="P161" s="1">
        <v>3</v>
      </c>
      <c r="Q161" s="1">
        <v>11</v>
      </c>
      <c r="R161" s="1">
        <f>'Plot Info'!E220</f>
        <v>0</v>
      </c>
      <c r="S161" s="8">
        <v>44354</v>
      </c>
      <c r="T161" s="8">
        <v>44355</v>
      </c>
      <c r="U161" s="1">
        <f>'Plot Info'!H161</f>
        <v>0</v>
      </c>
      <c r="V161" s="1">
        <f>'Plot Info'!I220</f>
        <v>0</v>
      </c>
      <c r="W161" s="2" t="s">
        <v>58</v>
      </c>
      <c r="X161" s="1">
        <f>'Plot Info'!K161</f>
        <v>0</v>
      </c>
      <c r="Y161" s="1">
        <f>'Plot Info'!L161</f>
        <v>0</v>
      </c>
      <c r="Z161" s="1">
        <f>'Plot Info'!M161</f>
        <v>0</v>
      </c>
      <c r="AA161" s="3" t="e">
        <f t="shared" si="1"/>
        <v>#DIV/0!</v>
      </c>
      <c r="AB161" s="3">
        <f>VLOOKUP(A161,'Sub Sample'!A:U,21,FALSE)</f>
        <v>0</v>
      </c>
      <c r="AC161" s="1" t="e">
        <f t="shared" si="2"/>
        <v>#DIV/0!</v>
      </c>
      <c r="AD161" s="10">
        <f>VLOOKUP(A161,'Sub Sample'!A:Z,26,FALSE)</f>
        <v>0</v>
      </c>
      <c r="AE161" s="3" t="e">
        <f>'Individual Measurements'!U162</f>
        <v>#DIV/0!</v>
      </c>
      <c r="AF161" s="3" t="e">
        <f>'Individual Measurements'!V162</f>
        <v>#DIV/0!</v>
      </c>
      <c r="AG161" s="3" t="e">
        <f>'Individual Measurements'!W162</f>
        <v>#DIV/0!</v>
      </c>
      <c r="AH161" s="3" t="e">
        <f>'Individual Measurements'!X162</f>
        <v>#DIV/0!</v>
      </c>
      <c r="AI161" s="3" t="e">
        <f>'Individual Measurements'!Y162</f>
        <v>#DIV/0!</v>
      </c>
      <c r="AJ161" s="1">
        <f>'Individual Measurements'!AE162</f>
        <v>0</v>
      </c>
      <c r="AK161" s="1">
        <f>'Individual Measurements'!AF162</f>
        <v>0</v>
      </c>
      <c r="AL161" s="1">
        <f>'Individual Measurements'!AG162</f>
        <v>0</v>
      </c>
      <c r="AM161" s="1">
        <f>'Individual Measurements'!AH162</f>
        <v>0</v>
      </c>
      <c r="AN161" s="1">
        <f>'Individual Measurements'!AI162</f>
        <v>0</v>
      </c>
      <c r="AO161" s="1">
        <f>'Individual Measurements'!AJ162</f>
        <v>0</v>
      </c>
      <c r="AP161" s="1">
        <f>'Individual Measurements'!AK162</f>
        <v>0</v>
      </c>
      <c r="AQ161" s="1">
        <f>'Individual Measurements'!AL162</f>
        <v>0</v>
      </c>
    </row>
    <row r="162" spans="1:43" ht="15.75" customHeight="1">
      <c r="A162" s="1" t="s">
        <v>657</v>
      </c>
      <c r="B162" s="1" t="s">
        <v>658</v>
      </c>
      <c r="C162" s="1" t="s">
        <v>465</v>
      </c>
      <c r="D162" s="5" t="s">
        <v>145</v>
      </c>
      <c r="E162" s="1" t="s">
        <v>243</v>
      </c>
      <c r="F162" s="6" t="s">
        <v>76</v>
      </c>
      <c r="G162" s="1" t="s">
        <v>659</v>
      </c>
      <c r="H162" s="7" t="str">
        <f t="shared" si="0"/>
        <v>NC x CC</v>
      </c>
      <c r="I162" s="1" t="s">
        <v>79</v>
      </c>
      <c r="J162" s="1" t="s">
        <v>51</v>
      </c>
      <c r="P162" s="1">
        <v>3</v>
      </c>
      <c r="Q162" s="1">
        <v>12</v>
      </c>
      <c r="R162" s="1">
        <f>'Plot Info'!E221</f>
        <v>0</v>
      </c>
      <c r="S162" s="8">
        <v>44354</v>
      </c>
      <c r="T162" s="8">
        <v>44355</v>
      </c>
      <c r="U162" s="1">
        <f>'Plot Info'!H162</f>
        <v>0</v>
      </c>
      <c r="V162" s="1">
        <f>'Plot Info'!I221</f>
        <v>0</v>
      </c>
      <c r="W162" s="2" t="s">
        <v>58</v>
      </c>
      <c r="X162" s="1">
        <f>'Plot Info'!K162</f>
        <v>0</v>
      </c>
      <c r="Y162" s="1">
        <f>'Plot Info'!L162</f>
        <v>0</v>
      </c>
      <c r="Z162" s="1">
        <f>'Plot Info'!M162</f>
        <v>0</v>
      </c>
      <c r="AA162" s="3" t="e">
        <f t="shared" si="1"/>
        <v>#DIV/0!</v>
      </c>
      <c r="AB162" s="3">
        <f>VLOOKUP(A162,'Sub Sample'!A:U,21,FALSE)</f>
        <v>0</v>
      </c>
      <c r="AC162" s="1" t="e">
        <f t="shared" si="2"/>
        <v>#DIV/0!</v>
      </c>
      <c r="AD162" s="10">
        <f>VLOOKUP(A162,'Sub Sample'!A:Z,26,FALSE)</f>
        <v>0</v>
      </c>
      <c r="AE162" s="3" t="e">
        <f>'Individual Measurements'!U163</f>
        <v>#DIV/0!</v>
      </c>
      <c r="AF162" s="3" t="e">
        <f>'Individual Measurements'!V163</f>
        <v>#DIV/0!</v>
      </c>
      <c r="AG162" s="3" t="e">
        <f>'Individual Measurements'!W163</f>
        <v>#DIV/0!</v>
      </c>
      <c r="AH162" s="3" t="e">
        <f>'Individual Measurements'!X163</f>
        <v>#DIV/0!</v>
      </c>
      <c r="AI162" s="3" t="e">
        <f>'Individual Measurements'!Y163</f>
        <v>#DIV/0!</v>
      </c>
      <c r="AJ162" s="1">
        <f>'Individual Measurements'!AE163</f>
        <v>0</v>
      </c>
      <c r="AK162" s="1">
        <f>'Individual Measurements'!AF163</f>
        <v>0</v>
      </c>
      <c r="AL162" s="1">
        <f>'Individual Measurements'!AG163</f>
        <v>0</v>
      </c>
      <c r="AM162" s="1">
        <f>'Individual Measurements'!AH163</f>
        <v>0</v>
      </c>
      <c r="AN162" s="1">
        <f>'Individual Measurements'!AI163</f>
        <v>0</v>
      </c>
      <c r="AO162" s="1">
        <f>'Individual Measurements'!AJ163</f>
        <v>0</v>
      </c>
      <c r="AP162" s="1">
        <f>'Individual Measurements'!AK163</f>
        <v>0</v>
      </c>
      <c r="AQ162" s="1">
        <f>'Individual Measurements'!AL163</f>
        <v>0</v>
      </c>
    </row>
    <row r="163" spans="1:43" ht="15.75" customHeight="1">
      <c r="A163" s="1" t="s">
        <v>660</v>
      </c>
      <c r="B163" s="1" t="s">
        <v>661</v>
      </c>
      <c r="C163" s="1" t="s">
        <v>662</v>
      </c>
      <c r="D163" s="5" t="s">
        <v>122</v>
      </c>
      <c r="E163" s="1" t="s">
        <v>663</v>
      </c>
      <c r="F163" s="6" t="s">
        <v>124</v>
      </c>
      <c r="G163" s="1" t="s">
        <v>664</v>
      </c>
      <c r="H163" s="7" t="str">
        <f t="shared" si="0"/>
        <v>NL x OD</v>
      </c>
      <c r="I163" s="1" t="s">
        <v>126</v>
      </c>
      <c r="J163" s="1" t="s">
        <v>51</v>
      </c>
      <c r="P163" s="1">
        <v>3</v>
      </c>
      <c r="Q163" s="1">
        <v>13</v>
      </c>
      <c r="R163" s="1">
        <f>'Plot Info'!E222</f>
        <v>0</v>
      </c>
      <c r="S163" s="8">
        <v>44354</v>
      </c>
      <c r="T163" s="8">
        <v>44355</v>
      </c>
      <c r="U163" s="1">
        <f>'Plot Info'!H163</f>
        <v>0</v>
      </c>
      <c r="V163" s="1">
        <f>'Plot Info'!I222</f>
        <v>0</v>
      </c>
      <c r="W163" s="2" t="s">
        <v>58</v>
      </c>
      <c r="X163" s="1">
        <f>'Plot Info'!K163</f>
        <v>0</v>
      </c>
      <c r="Y163" s="1">
        <f>'Plot Info'!L163</f>
        <v>0</v>
      </c>
      <c r="Z163" s="1">
        <f>'Plot Info'!M163</f>
        <v>0</v>
      </c>
      <c r="AA163" s="3" t="e">
        <f t="shared" si="1"/>
        <v>#DIV/0!</v>
      </c>
      <c r="AB163" s="3">
        <f>VLOOKUP(A163,'Sub Sample'!A:U,21,FALSE)</f>
        <v>0</v>
      </c>
      <c r="AC163" s="1" t="e">
        <f t="shared" si="2"/>
        <v>#DIV/0!</v>
      </c>
      <c r="AD163" s="10">
        <f>VLOOKUP(A163,'Sub Sample'!A:Z,26,FALSE)</f>
        <v>0</v>
      </c>
      <c r="AE163" s="3" t="e">
        <f>'Individual Measurements'!U164</f>
        <v>#DIV/0!</v>
      </c>
      <c r="AF163" s="3" t="e">
        <f>'Individual Measurements'!V164</f>
        <v>#DIV/0!</v>
      </c>
      <c r="AG163" s="3" t="e">
        <f>'Individual Measurements'!W164</f>
        <v>#DIV/0!</v>
      </c>
      <c r="AH163" s="3" t="e">
        <f>'Individual Measurements'!X164</f>
        <v>#DIV/0!</v>
      </c>
      <c r="AI163" s="3" t="e">
        <f>'Individual Measurements'!Y164</f>
        <v>#DIV/0!</v>
      </c>
      <c r="AJ163" s="1">
        <f>'Individual Measurements'!AE164</f>
        <v>0</v>
      </c>
      <c r="AK163" s="1">
        <f>'Individual Measurements'!AF164</f>
        <v>0</v>
      </c>
      <c r="AL163" s="1">
        <f>'Individual Measurements'!AG164</f>
        <v>0</v>
      </c>
      <c r="AM163" s="1">
        <f>'Individual Measurements'!AH164</f>
        <v>0</v>
      </c>
      <c r="AN163" s="1">
        <f>'Individual Measurements'!AI164</f>
        <v>0</v>
      </c>
      <c r="AO163" s="1">
        <f>'Individual Measurements'!AJ164</f>
        <v>0</v>
      </c>
      <c r="AP163" s="1">
        <f>'Individual Measurements'!AK164</f>
        <v>0</v>
      </c>
      <c r="AQ163" s="1">
        <f>'Individual Measurements'!AL164</f>
        <v>0</v>
      </c>
    </row>
    <row r="164" spans="1:43" ht="15.75" customHeight="1">
      <c r="A164" s="1" t="s">
        <v>665</v>
      </c>
      <c r="B164" s="1" t="s">
        <v>666</v>
      </c>
      <c r="C164" s="1" t="s">
        <v>91</v>
      </c>
      <c r="D164" s="5" t="s">
        <v>48</v>
      </c>
      <c r="E164" s="1" t="s">
        <v>92</v>
      </c>
      <c r="F164" s="6" t="s">
        <v>48</v>
      </c>
      <c r="G164" s="1" t="s">
        <v>93</v>
      </c>
      <c r="H164" s="7" t="str">
        <f t="shared" si="0"/>
        <v>OI x OI</v>
      </c>
      <c r="I164" s="1" t="s">
        <v>327</v>
      </c>
      <c r="J164" s="1" t="s">
        <v>51</v>
      </c>
      <c r="P164" s="1">
        <v>3</v>
      </c>
      <c r="Q164" s="1">
        <v>14</v>
      </c>
      <c r="R164" s="1">
        <f>'Plot Info'!E223</f>
        <v>0</v>
      </c>
      <c r="S164" s="8">
        <v>44354</v>
      </c>
      <c r="T164" s="8">
        <v>44355</v>
      </c>
      <c r="U164" s="9">
        <f>'Plot Info'!H164</f>
        <v>0.61944444444444446</v>
      </c>
      <c r="V164" s="1">
        <f>'Plot Info'!I223</f>
        <v>0</v>
      </c>
      <c r="W164" s="2" t="s">
        <v>52</v>
      </c>
      <c r="X164" s="1">
        <f>'Plot Info'!K164</f>
        <v>1</v>
      </c>
      <c r="Y164" s="1">
        <f>'Plot Info'!L164</f>
        <v>2.73</v>
      </c>
      <c r="Z164" s="1">
        <f>'Plot Info'!M164</f>
        <v>0.84499999999999997</v>
      </c>
      <c r="AA164" s="3">
        <f t="shared" si="1"/>
        <v>3.2307692307692308</v>
      </c>
      <c r="AB164" s="3">
        <f>VLOOKUP(A164,'Sub Sample'!A:U,21,FALSE)</f>
        <v>13.520367177018779</v>
      </c>
      <c r="AC164" s="1">
        <f t="shared" si="2"/>
        <v>0.43681186264214511</v>
      </c>
      <c r="AD164" s="10">
        <f>VLOOKUP(A164,'Sub Sample'!A:Z,26,FALSE)</f>
        <v>37.5</v>
      </c>
      <c r="AE164" s="3">
        <f>'Individual Measurements'!U165</f>
        <v>111.38</v>
      </c>
      <c r="AF164" s="3">
        <f>'Individual Measurements'!V165</f>
        <v>18.96</v>
      </c>
      <c r="AG164" s="3">
        <f>'Individual Measurements'!W165</f>
        <v>0.51200000000000001</v>
      </c>
      <c r="AH164" s="3">
        <f>'Individual Measurements'!X165</f>
        <v>6.34</v>
      </c>
      <c r="AI164" s="3">
        <f>'Individual Measurements'!Y165</f>
        <v>2.9040000000000004</v>
      </c>
      <c r="AJ164" s="1">
        <f>'Individual Measurements'!AE165</f>
        <v>0</v>
      </c>
      <c r="AK164" s="1">
        <f>'Individual Measurements'!AF165</f>
        <v>0</v>
      </c>
      <c r="AL164" s="1">
        <f>'Individual Measurements'!AG165</f>
        <v>0</v>
      </c>
      <c r="AM164" s="1">
        <f>'Individual Measurements'!AH165</f>
        <v>5</v>
      </c>
      <c r="AN164" s="1">
        <f>'Individual Measurements'!AI165</f>
        <v>4</v>
      </c>
      <c r="AO164" s="1">
        <f>'Individual Measurements'!AJ165</f>
        <v>1</v>
      </c>
      <c r="AP164" s="1">
        <f>'Individual Measurements'!AK165</f>
        <v>2</v>
      </c>
      <c r="AQ164" s="1">
        <f>'Individual Measurements'!AL165</f>
        <v>3</v>
      </c>
    </row>
    <row r="165" spans="1:43" ht="15.75" customHeight="1">
      <c r="A165" s="1" t="s">
        <v>667</v>
      </c>
      <c r="B165" s="1" t="s">
        <v>668</v>
      </c>
      <c r="C165" s="1" t="s">
        <v>91</v>
      </c>
      <c r="D165" s="5" t="s">
        <v>48</v>
      </c>
      <c r="E165" s="1" t="s">
        <v>92</v>
      </c>
      <c r="F165" s="6" t="s">
        <v>48</v>
      </c>
      <c r="G165" s="1" t="s">
        <v>93</v>
      </c>
      <c r="H165" s="7" t="str">
        <f t="shared" si="0"/>
        <v>OI x OI</v>
      </c>
      <c r="I165" s="1" t="s">
        <v>94</v>
      </c>
      <c r="J165" s="1" t="s">
        <v>51</v>
      </c>
      <c r="P165" s="1">
        <v>3</v>
      </c>
      <c r="Q165" s="1">
        <v>15</v>
      </c>
      <c r="R165" s="1">
        <f>'Plot Info'!E224</f>
        <v>0</v>
      </c>
      <c r="S165" s="8">
        <v>44354</v>
      </c>
      <c r="T165" s="8">
        <v>44355</v>
      </c>
      <c r="U165" s="1">
        <f>'Plot Info'!H165</f>
        <v>0</v>
      </c>
      <c r="V165" s="1">
        <f>'Plot Info'!I224</f>
        <v>0</v>
      </c>
      <c r="W165" s="2" t="s">
        <v>58</v>
      </c>
      <c r="X165" s="1">
        <f>'Plot Info'!K165</f>
        <v>0</v>
      </c>
      <c r="Y165" s="1">
        <f>'Plot Info'!L165</f>
        <v>0</v>
      </c>
      <c r="Z165" s="1">
        <f>'Plot Info'!M165</f>
        <v>0</v>
      </c>
      <c r="AA165" s="3" t="e">
        <f t="shared" si="1"/>
        <v>#DIV/0!</v>
      </c>
      <c r="AB165" s="3">
        <f>VLOOKUP(A165,'Sub Sample'!A:U,21,FALSE)</f>
        <v>0</v>
      </c>
      <c r="AC165" s="1" t="e">
        <f t="shared" si="2"/>
        <v>#DIV/0!</v>
      </c>
      <c r="AD165" s="10">
        <f>VLOOKUP(A165,'Sub Sample'!A:Z,26,FALSE)</f>
        <v>0</v>
      </c>
      <c r="AE165" s="3" t="e">
        <f>'Individual Measurements'!U166</f>
        <v>#DIV/0!</v>
      </c>
      <c r="AF165" s="3" t="e">
        <f>'Individual Measurements'!V166</f>
        <v>#DIV/0!</v>
      </c>
      <c r="AG165" s="3" t="e">
        <f>'Individual Measurements'!W166</f>
        <v>#DIV/0!</v>
      </c>
      <c r="AH165" s="3" t="e">
        <f>'Individual Measurements'!X166</f>
        <v>#DIV/0!</v>
      </c>
      <c r="AI165" s="3" t="e">
        <f>'Individual Measurements'!Y166</f>
        <v>#DIV/0!</v>
      </c>
      <c r="AJ165" s="1">
        <f>'Individual Measurements'!AE166</f>
        <v>0</v>
      </c>
      <c r="AK165" s="1">
        <f>'Individual Measurements'!AF166</f>
        <v>0</v>
      </c>
      <c r="AL165" s="1">
        <f>'Individual Measurements'!AG166</f>
        <v>0</v>
      </c>
      <c r="AM165" s="1">
        <f>'Individual Measurements'!AH166</f>
        <v>0</v>
      </c>
      <c r="AN165" s="1">
        <f>'Individual Measurements'!AI166</f>
        <v>0</v>
      </c>
      <c r="AO165" s="1">
        <f>'Individual Measurements'!AJ166</f>
        <v>0</v>
      </c>
      <c r="AP165" s="1">
        <f>'Individual Measurements'!AK166</f>
        <v>0</v>
      </c>
      <c r="AQ165" s="1">
        <f>'Individual Measurements'!AL166</f>
        <v>0</v>
      </c>
    </row>
    <row r="166" spans="1:43" ht="15.75" customHeight="1">
      <c r="A166" s="1" t="s">
        <v>669</v>
      </c>
      <c r="B166" s="1" t="s">
        <v>670</v>
      </c>
      <c r="C166" s="1" t="s">
        <v>336</v>
      </c>
      <c r="D166" s="5" t="s">
        <v>122</v>
      </c>
      <c r="E166" s="1" t="s">
        <v>238</v>
      </c>
      <c r="F166" s="6" t="s">
        <v>64</v>
      </c>
      <c r="G166" s="1" t="s">
        <v>671</v>
      </c>
      <c r="H166" s="7" t="str">
        <f t="shared" si="0"/>
        <v>NL x LD</v>
      </c>
      <c r="I166" s="1" t="s">
        <v>50</v>
      </c>
      <c r="J166" s="1" t="s">
        <v>51</v>
      </c>
      <c r="P166" s="1">
        <v>3</v>
      </c>
      <c r="Q166" s="1">
        <v>16</v>
      </c>
      <c r="R166" s="1">
        <f>'Plot Info'!E225</f>
        <v>0</v>
      </c>
      <c r="S166" s="8">
        <v>44354</v>
      </c>
      <c r="T166" s="8">
        <v>44355</v>
      </c>
      <c r="AB166" s="3">
        <f>VLOOKUP(A166,'Sub Sample'!A:U,21,FALSE)</f>
        <v>0</v>
      </c>
      <c r="AC166" s="1">
        <f t="shared" si="2"/>
        <v>0</v>
      </c>
      <c r="AD166" s="10">
        <f>VLOOKUP(A166,'Sub Sample'!A:Z,26,FALSE)</f>
        <v>0</v>
      </c>
      <c r="AE166" s="3" t="e">
        <f>'Individual Measurements'!U167</f>
        <v>#DIV/0!</v>
      </c>
      <c r="AF166" s="3" t="e">
        <f>'Individual Measurements'!V167</f>
        <v>#DIV/0!</v>
      </c>
      <c r="AG166" s="3" t="e">
        <f>'Individual Measurements'!W167</f>
        <v>#DIV/0!</v>
      </c>
      <c r="AH166" s="3" t="e">
        <f>'Individual Measurements'!X167</f>
        <v>#DIV/0!</v>
      </c>
      <c r="AI166" s="3" t="e">
        <f>'Individual Measurements'!Y167</f>
        <v>#DIV/0!</v>
      </c>
      <c r="AJ166" s="1">
        <f>'Individual Measurements'!AE167</f>
        <v>0</v>
      </c>
      <c r="AK166" s="1">
        <f>'Individual Measurements'!AF167</f>
        <v>0</v>
      </c>
      <c r="AL166" s="1">
        <f>'Individual Measurements'!AG167</f>
        <v>0</v>
      </c>
      <c r="AM166" s="1">
        <f>'Individual Measurements'!AH167</f>
        <v>0</v>
      </c>
      <c r="AN166" s="1">
        <f>'Individual Measurements'!AI167</f>
        <v>0</v>
      </c>
      <c r="AO166" s="1">
        <f>'Individual Measurements'!AJ167</f>
        <v>0</v>
      </c>
      <c r="AP166" s="1">
        <f>'Individual Measurements'!AK167</f>
        <v>0</v>
      </c>
      <c r="AQ166" s="1">
        <f>'Individual Measurements'!AL167</f>
        <v>0</v>
      </c>
    </row>
    <row r="167" spans="1:43" ht="15.75" customHeight="1">
      <c r="A167" s="1" t="s">
        <v>672</v>
      </c>
      <c r="B167" s="1" t="s">
        <v>673</v>
      </c>
      <c r="C167" s="1" t="s">
        <v>674</v>
      </c>
      <c r="D167" s="11" t="s">
        <v>70</v>
      </c>
      <c r="E167" s="1" t="s">
        <v>92</v>
      </c>
      <c r="F167" s="6" t="s">
        <v>48</v>
      </c>
      <c r="G167" s="1" t="s">
        <v>675</v>
      </c>
      <c r="H167" s="7" t="str">
        <f t="shared" si="0"/>
        <v>UCONN x OI</v>
      </c>
      <c r="I167" s="1" t="s">
        <v>50</v>
      </c>
      <c r="J167" s="1" t="s">
        <v>51</v>
      </c>
      <c r="P167" s="1">
        <v>3</v>
      </c>
      <c r="Q167" s="1">
        <v>17</v>
      </c>
      <c r="R167" s="1">
        <f>'Plot Info'!E226</f>
        <v>0</v>
      </c>
      <c r="S167" s="8">
        <v>44354</v>
      </c>
      <c r="T167" s="8">
        <v>44355</v>
      </c>
      <c r="U167" s="1">
        <f>'Plot Info'!H167</f>
        <v>14.55</v>
      </c>
      <c r="V167" s="1">
        <f>'Plot Info'!I225</f>
        <v>0</v>
      </c>
      <c r="W167" s="2" t="s">
        <v>52</v>
      </c>
      <c r="X167" s="1">
        <f>'Plot Info'!K167</f>
        <v>3</v>
      </c>
      <c r="Y167" s="1">
        <f>'Plot Info'!L167</f>
        <v>10.1</v>
      </c>
      <c r="Z167" s="1">
        <f>'Plot Info'!M167</f>
        <v>0.88</v>
      </c>
      <c r="AA167" s="3">
        <f t="shared" ref="AA167:AA373" si="3">(Y167/Z167)*1</f>
        <v>11.477272727272727</v>
      </c>
      <c r="AB167" s="3">
        <f>VLOOKUP(A167,'Sub Sample'!A:U,21,FALSE)</f>
        <v>11.214559479280764</v>
      </c>
      <c r="AC167" s="1">
        <f t="shared" si="2"/>
        <v>1.2871255765992695</v>
      </c>
      <c r="AD167" s="10">
        <f>VLOOKUP(A167,'Sub Sample'!A:Z,26,FALSE)</f>
        <v>131.25</v>
      </c>
      <c r="AE167" s="3">
        <f>'Individual Measurements'!U168</f>
        <v>160.94</v>
      </c>
      <c r="AF167" s="3">
        <f>'Individual Measurements'!V168</f>
        <v>14.040000000000001</v>
      </c>
      <c r="AG167" s="3">
        <f>'Individual Measurements'!W168</f>
        <v>1.496</v>
      </c>
      <c r="AH167" s="3">
        <f>'Individual Measurements'!X168</f>
        <v>12</v>
      </c>
      <c r="AI167" s="3">
        <f>'Individual Measurements'!Y168</f>
        <v>5.7619999999999996</v>
      </c>
      <c r="AJ167" s="1">
        <f>'Individual Measurements'!AE168</f>
        <v>0</v>
      </c>
      <c r="AK167" s="1">
        <f>'Individual Measurements'!AF168</f>
        <v>0</v>
      </c>
      <c r="AL167" s="1">
        <f>'Individual Measurements'!AG168</f>
        <v>0</v>
      </c>
      <c r="AM167" s="1">
        <f>'Individual Measurements'!AH168</f>
        <v>5</v>
      </c>
      <c r="AN167" s="1">
        <f>'Individual Measurements'!AI168</f>
        <v>5</v>
      </c>
      <c r="AO167" s="1">
        <f>'Individual Measurements'!AJ168</f>
        <v>0</v>
      </c>
      <c r="AP167" s="1">
        <f>'Individual Measurements'!AK168</f>
        <v>5</v>
      </c>
      <c r="AQ167" s="1">
        <f>'Individual Measurements'!AL168</f>
        <v>0</v>
      </c>
    </row>
    <row r="168" spans="1:43" ht="15.75" customHeight="1">
      <c r="A168" s="1" t="s">
        <v>676</v>
      </c>
      <c r="B168" s="1" t="s">
        <v>677</v>
      </c>
      <c r="C168" s="1" t="s">
        <v>678</v>
      </c>
      <c r="D168" s="5" t="s">
        <v>70</v>
      </c>
      <c r="E168" s="1" t="s">
        <v>678</v>
      </c>
      <c r="F168" s="6" t="s">
        <v>70</v>
      </c>
      <c r="G168" s="1" t="s">
        <v>679</v>
      </c>
      <c r="H168" s="7" t="str">
        <f t="shared" si="0"/>
        <v>UCONN x UCONN</v>
      </c>
      <c r="I168" s="1">
        <v>4000</v>
      </c>
      <c r="J168" s="1" t="s">
        <v>51</v>
      </c>
      <c r="P168" s="1">
        <v>3</v>
      </c>
      <c r="Q168" s="1">
        <v>18</v>
      </c>
      <c r="R168" s="1">
        <f>'Plot Info'!E24</f>
        <v>0</v>
      </c>
      <c r="S168" s="8">
        <v>44354</v>
      </c>
      <c r="T168" s="8">
        <v>44355</v>
      </c>
      <c r="U168" s="1">
        <f>'Plot Info'!H168</f>
        <v>0</v>
      </c>
      <c r="V168" s="1">
        <f>'Plot Info'!I24</f>
        <v>0</v>
      </c>
      <c r="W168" s="2" t="s">
        <v>58</v>
      </c>
      <c r="X168" s="1">
        <f>'Plot Info'!K168</f>
        <v>0</v>
      </c>
      <c r="Y168" s="1">
        <f>'Plot Info'!L168</f>
        <v>0</v>
      </c>
      <c r="Z168" s="1">
        <f>'Plot Info'!M168</f>
        <v>0</v>
      </c>
      <c r="AA168" s="3" t="e">
        <f t="shared" si="3"/>
        <v>#DIV/0!</v>
      </c>
      <c r="AB168" s="3">
        <f>VLOOKUP(A168,'Sub Sample'!A:U,21,FALSE)</f>
        <v>0</v>
      </c>
      <c r="AC168" s="1" t="e">
        <f t="shared" si="2"/>
        <v>#DIV/0!</v>
      </c>
      <c r="AD168" s="10">
        <f>VLOOKUP(A168,'Sub Sample'!A:Z,26,FALSE)</f>
        <v>0</v>
      </c>
      <c r="AE168" s="3" t="e">
        <f>'Individual Measurements'!U169</f>
        <v>#DIV/0!</v>
      </c>
      <c r="AF168" s="3" t="e">
        <f>'Individual Measurements'!V169</f>
        <v>#DIV/0!</v>
      </c>
      <c r="AG168" s="3" t="e">
        <f>'Individual Measurements'!W169</f>
        <v>#DIV/0!</v>
      </c>
      <c r="AH168" s="3" t="e">
        <f>'Individual Measurements'!X169</f>
        <v>#DIV/0!</v>
      </c>
      <c r="AI168" s="3" t="e">
        <f>'Individual Measurements'!Y169</f>
        <v>#DIV/0!</v>
      </c>
      <c r="AJ168" s="1">
        <f>'Individual Measurements'!AE169</f>
        <v>0</v>
      </c>
      <c r="AK168" s="1">
        <f>'Individual Measurements'!AF169</f>
        <v>0</v>
      </c>
      <c r="AL168" s="1">
        <f>'Individual Measurements'!AG169</f>
        <v>0</v>
      </c>
      <c r="AM168" s="1">
        <f>'Individual Measurements'!AH169</f>
        <v>0</v>
      </c>
      <c r="AN168" s="1">
        <f>'Individual Measurements'!AI169</f>
        <v>0</v>
      </c>
      <c r="AO168" s="1">
        <f>'Individual Measurements'!AJ169</f>
        <v>0</v>
      </c>
      <c r="AP168" s="1">
        <f>'Individual Measurements'!AK169</f>
        <v>0</v>
      </c>
      <c r="AQ168" s="1">
        <f>'Individual Measurements'!AL169</f>
        <v>0</v>
      </c>
    </row>
    <row r="169" spans="1:43" ht="15.75" customHeight="1">
      <c r="A169" s="1" t="s">
        <v>680</v>
      </c>
      <c r="B169" s="1" t="s">
        <v>681</v>
      </c>
      <c r="C169" s="1" t="s">
        <v>448</v>
      </c>
      <c r="D169" s="5" t="s">
        <v>46</v>
      </c>
      <c r="E169" s="1" t="s">
        <v>520</v>
      </c>
      <c r="F169" s="6" t="s">
        <v>48</v>
      </c>
      <c r="G169" s="1" t="s">
        <v>682</v>
      </c>
      <c r="H169" s="7" t="str">
        <f t="shared" si="0"/>
        <v>JS x OI</v>
      </c>
      <c r="I169" s="1" t="s">
        <v>79</v>
      </c>
      <c r="J169" s="1" t="s">
        <v>51</v>
      </c>
      <c r="P169" s="1">
        <v>3</v>
      </c>
      <c r="Q169" s="1">
        <v>19</v>
      </c>
      <c r="R169" s="1">
        <f>'Plot Info'!E227</f>
        <v>0</v>
      </c>
      <c r="S169" s="8">
        <v>44354</v>
      </c>
      <c r="T169" s="8">
        <v>44355</v>
      </c>
      <c r="U169" s="1">
        <f>'Plot Info'!H169</f>
        <v>14.58</v>
      </c>
      <c r="V169" s="1">
        <f>'Plot Info'!I227</f>
        <v>0</v>
      </c>
      <c r="W169" s="2" t="s">
        <v>52</v>
      </c>
      <c r="X169" s="1">
        <f>'Plot Info'!K169</f>
        <v>2</v>
      </c>
      <c r="Y169" s="1">
        <f>'Plot Info'!L169</f>
        <v>3.85</v>
      </c>
      <c r="Z169" s="1">
        <f>'Plot Info'!M169</f>
        <v>0.81</v>
      </c>
      <c r="AA169" s="3">
        <f t="shared" si="3"/>
        <v>4.7530864197530862</v>
      </c>
      <c r="AB169" s="3">
        <f>VLOOKUP(A169,'Sub Sample'!A:U,21,FALSE)</f>
        <v>11.593356004208241</v>
      </c>
      <c r="AC169" s="1">
        <f t="shared" si="2"/>
        <v>0.5510422298296509</v>
      </c>
      <c r="AD169" s="10">
        <f>VLOOKUP(A169,'Sub Sample'!A:Z,26,FALSE)</f>
        <v>12.5</v>
      </c>
      <c r="AE169" s="3">
        <f>'Individual Measurements'!U170</f>
        <v>101.12</v>
      </c>
      <c r="AF169" s="3">
        <f>'Individual Measurements'!V170</f>
        <v>20.36</v>
      </c>
      <c r="AG169" s="3">
        <f>'Individual Measurements'!W170</f>
        <v>0.67200000000000004</v>
      </c>
      <c r="AH169" s="3">
        <f>'Individual Measurements'!X170</f>
        <v>6.1999999999999993</v>
      </c>
      <c r="AI169" s="3">
        <f>'Individual Measurements'!Y170</f>
        <v>3.7660000000000005</v>
      </c>
      <c r="AJ169" s="1">
        <f>'Individual Measurements'!AE170</f>
        <v>0</v>
      </c>
      <c r="AK169" s="1">
        <f>'Individual Measurements'!AF170</f>
        <v>0</v>
      </c>
      <c r="AL169" s="1">
        <f>'Individual Measurements'!AG170</f>
        <v>2</v>
      </c>
      <c r="AM169" s="1">
        <f>'Individual Measurements'!AH170</f>
        <v>3</v>
      </c>
      <c r="AN169" s="1">
        <f>'Individual Measurements'!AI170</f>
        <v>5</v>
      </c>
      <c r="AO169" s="1">
        <f>'Individual Measurements'!AJ170</f>
        <v>0</v>
      </c>
      <c r="AP169" s="1">
        <f>'Individual Measurements'!AK170</f>
        <v>1</v>
      </c>
      <c r="AQ169" s="1">
        <f>'Individual Measurements'!AL170</f>
        <v>4</v>
      </c>
    </row>
    <row r="170" spans="1:43" ht="15.75" customHeight="1">
      <c r="A170" s="1" t="s">
        <v>683</v>
      </c>
      <c r="B170" s="1" t="s">
        <v>684</v>
      </c>
      <c r="C170" s="1" t="s">
        <v>484</v>
      </c>
      <c r="D170" s="5" t="s">
        <v>145</v>
      </c>
      <c r="E170" s="1" t="s">
        <v>63</v>
      </c>
      <c r="F170" s="6" t="s">
        <v>64</v>
      </c>
      <c r="G170" s="1" t="s">
        <v>685</v>
      </c>
      <c r="H170" s="7" t="str">
        <f t="shared" si="0"/>
        <v>NC x LD</v>
      </c>
      <c r="I170" s="1" t="s">
        <v>50</v>
      </c>
      <c r="J170" s="1" t="s">
        <v>51</v>
      </c>
      <c r="P170" s="1">
        <v>3</v>
      </c>
      <c r="Q170" s="1">
        <v>20</v>
      </c>
      <c r="R170" s="1">
        <f>'Plot Info'!E228</f>
        <v>0</v>
      </c>
      <c r="S170" s="8">
        <v>44354</v>
      </c>
      <c r="T170" s="8">
        <v>44355</v>
      </c>
      <c r="U170" s="1">
        <f>'Plot Info'!H170</f>
        <v>0</v>
      </c>
      <c r="V170" s="1">
        <f>'Plot Info'!I228</f>
        <v>0</v>
      </c>
      <c r="W170" s="2" t="s">
        <v>58</v>
      </c>
      <c r="X170" s="1">
        <f>'Plot Info'!K170</f>
        <v>0</v>
      </c>
      <c r="Y170" s="1">
        <f>'Plot Info'!L170</f>
        <v>0</v>
      </c>
      <c r="Z170" s="1">
        <f>'Plot Info'!M170</f>
        <v>0</v>
      </c>
      <c r="AA170" s="3" t="e">
        <f t="shared" si="3"/>
        <v>#DIV/0!</v>
      </c>
      <c r="AB170" s="3">
        <f>VLOOKUP(A170,'Sub Sample'!A:U,21,FALSE)</f>
        <v>0</v>
      </c>
      <c r="AC170" s="1" t="e">
        <f t="shared" si="2"/>
        <v>#DIV/0!</v>
      </c>
      <c r="AD170" s="10">
        <f>VLOOKUP(A170,'Sub Sample'!A:Z,26,FALSE)</f>
        <v>0</v>
      </c>
      <c r="AE170" s="3" t="e">
        <f>'Individual Measurements'!U171</f>
        <v>#DIV/0!</v>
      </c>
      <c r="AF170" s="3" t="e">
        <f>'Individual Measurements'!V171</f>
        <v>#DIV/0!</v>
      </c>
      <c r="AG170" s="3" t="e">
        <f>'Individual Measurements'!W171</f>
        <v>#DIV/0!</v>
      </c>
      <c r="AH170" s="3" t="e">
        <f>'Individual Measurements'!X171</f>
        <v>#DIV/0!</v>
      </c>
      <c r="AI170" s="3" t="e">
        <f>'Individual Measurements'!Y171</f>
        <v>#DIV/0!</v>
      </c>
      <c r="AJ170" s="1">
        <f>'Individual Measurements'!AE171</f>
        <v>0</v>
      </c>
      <c r="AK170" s="1">
        <f>'Individual Measurements'!AF171</f>
        <v>0</v>
      </c>
      <c r="AL170" s="1">
        <f>'Individual Measurements'!AG171</f>
        <v>0</v>
      </c>
      <c r="AM170" s="1">
        <f>'Individual Measurements'!AH171</f>
        <v>0</v>
      </c>
      <c r="AN170" s="1">
        <f>'Individual Measurements'!AI171</f>
        <v>0</v>
      </c>
      <c r="AO170" s="1">
        <f>'Individual Measurements'!AJ171</f>
        <v>0</v>
      </c>
      <c r="AP170" s="1">
        <f>'Individual Measurements'!AK171</f>
        <v>0</v>
      </c>
      <c r="AQ170" s="1">
        <f>'Individual Measurements'!AL171</f>
        <v>0</v>
      </c>
    </row>
    <row r="171" spans="1:43" ht="15.75" customHeight="1">
      <c r="A171" s="1" t="s">
        <v>686</v>
      </c>
      <c r="B171" s="1" t="s">
        <v>687</v>
      </c>
      <c r="C171" s="1" t="s">
        <v>143</v>
      </c>
      <c r="D171" s="5" t="s">
        <v>62</v>
      </c>
      <c r="E171" s="1" t="s">
        <v>341</v>
      </c>
      <c r="F171" s="6" t="s">
        <v>145</v>
      </c>
      <c r="G171" s="1" t="s">
        <v>688</v>
      </c>
      <c r="H171" s="7" t="str">
        <f t="shared" si="0"/>
        <v>CB x NC</v>
      </c>
      <c r="I171" s="1" t="s">
        <v>50</v>
      </c>
      <c r="J171" s="1" t="s">
        <v>51</v>
      </c>
      <c r="P171" s="1">
        <v>3</v>
      </c>
      <c r="Q171" s="1">
        <v>21</v>
      </c>
      <c r="R171" s="1">
        <f>'Plot Info'!E229</f>
        <v>0</v>
      </c>
      <c r="S171" s="8">
        <v>44354</v>
      </c>
      <c r="T171" s="8">
        <v>44355</v>
      </c>
      <c r="U171" s="9">
        <f>'Plot Info'!H171</f>
        <v>0.62638888888888888</v>
      </c>
      <c r="V171" s="1">
        <f>'Plot Info'!I229</f>
        <v>0</v>
      </c>
      <c r="W171" s="2" t="s">
        <v>52</v>
      </c>
      <c r="X171" s="1">
        <f>'Plot Info'!K171</f>
        <v>3</v>
      </c>
      <c r="Y171" s="1">
        <f>'Plot Info'!L171</f>
        <v>13.34</v>
      </c>
      <c r="Z171" s="1">
        <f>'Plot Info'!M171</f>
        <v>0.85</v>
      </c>
      <c r="AA171" s="3">
        <f t="shared" si="3"/>
        <v>15.694117647058825</v>
      </c>
      <c r="AB171" s="3">
        <f>VLOOKUP(A171,'Sub Sample'!A:U,21,FALSE)</f>
        <v>11.92119723493879</v>
      </c>
      <c r="AC171" s="1">
        <f t="shared" si="2"/>
        <v>1.8709267189892171</v>
      </c>
      <c r="AD171" s="10">
        <f>VLOOKUP(A171,'Sub Sample'!A:Z,26,FALSE)</f>
        <v>181.25</v>
      </c>
      <c r="AE171" s="3">
        <f>'Individual Measurements'!U172</f>
        <v>186.84</v>
      </c>
      <c r="AF171" s="3">
        <f>'Individual Measurements'!V172</f>
        <v>12.5</v>
      </c>
      <c r="AG171" s="3">
        <f>'Individual Measurements'!W172</f>
        <v>0.70799999999999996</v>
      </c>
      <c r="AH171" s="3">
        <f>'Individual Measurements'!X172</f>
        <v>13.439999999999998</v>
      </c>
      <c r="AI171" s="3">
        <f>'Individual Measurements'!Y172</f>
        <v>4.4020000000000001</v>
      </c>
      <c r="AJ171" s="1">
        <f>'Individual Measurements'!AE172</f>
        <v>0</v>
      </c>
      <c r="AK171" s="1">
        <f>'Individual Measurements'!AF172</f>
        <v>0</v>
      </c>
      <c r="AL171" s="1">
        <f>'Individual Measurements'!AG172</f>
        <v>0</v>
      </c>
      <c r="AM171" s="1">
        <f>'Individual Measurements'!AH172</f>
        <v>5</v>
      </c>
      <c r="AN171" s="1">
        <f>'Individual Measurements'!AI172</f>
        <v>5</v>
      </c>
      <c r="AO171" s="1">
        <f>'Individual Measurements'!AJ172</f>
        <v>0</v>
      </c>
      <c r="AP171" s="1">
        <f>'Individual Measurements'!AK172</f>
        <v>1</v>
      </c>
      <c r="AQ171" s="1">
        <f>'Individual Measurements'!AL172</f>
        <v>4</v>
      </c>
    </row>
    <row r="172" spans="1:43" ht="15.75" customHeight="1">
      <c r="A172" s="1" t="s">
        <v>689</v>
      </c>
      <c r="B172" s="1" t="s">
        <v>690</v>
      </c>
      <c r="C172" s="1" t="s">
        <v>691</v>
      </c>
      <c r="D172" s="5" t="s">
        <v>70</v>
      </c>
      <c r="E172" s="1" t="s">
        <v>691</v>
      </c>
      <c r="F172" s="6" t="s">
        <v>70</v>
      </c>
      <c r="G172" s="1" t="s">
        <v>692</v>
      </c>
      <c r="H172" s="7" t="str">
        <f t="shared" si="0"/>
        <v>UCONN x UCONN</v>
      </c>
      <c r="I172" s="1">
        <v>2000</v>
      </c>
      <c r="J172" s="1" t="s">
        <v>51</v>
      </c>
      <c r="P172" s="1">
        <v>3</v>
      </c>
      <c r="Q172" s="1">
        <v>22</v>
      </c>
      <c r="R172" s="1">
        <f>'Plot Info'!E230</f>
        <v>0</v>
      </c>
      <c r="S172" s="8">
        <v>44354</v>
      </c>
      <c r="T172" s="8">
        <v>44355</v>
      </c>
      <c r="U172" s="1">
        <f>'Plot Info'!H172</f>
        <v>0</v>
      </c>
      <c r="V172" s="1">
        <f>'Plot Info'!I230</f>
        <v>0</v>
      </c>
      <c r="W172" s="2" t="s">
        <v>58</v>
      </c>
      <c r="X172" s="1">
        <f>'Plot Info'!K172</f>
        <v>0</v>
      </c>
      <c r="Y172" s="1">
        <f>'Plot Info'!L172</f>
        <v>0</v>
      </c>
      <c r="Z172" s="1">
        <f>'Plot Info'!M172</f>
        <v>0</v>
      </c>
      <c r="AA172" s="3" t="e">
        <f t="shared" si="3"/>
        <v>#DIV/0!</v>
      </c>
      <c r="AB172" s="3">
        <f>VLOOKUP(A172,'Sub Sample'!A:U,21,FALSE)</f>
        <v>0</v>
      </c>
      <c r="AC172" s="1" t="e">
        <f t="shared" si="2"/>
        <v>#DIV/0!</v>
      </c>
      <c r="AD172" s="10">
        <f>VLOOKUP(A172,'Sub Sample'!A:Z,26,FALSE)</f>
        <v>0</v>
      </c>
      <c r="AE172" s="3" t="e">
        <f>'Individual Measurements'!U173</f>
        <v>#DIV/0!</v>
      </c>
      <c r="AF172" s="3" t="e">
        <f>'Individual Measurements'!V173</f>
        <v>#DIV/0!</v>
      </c>
      <c r="AG172" s="3" t="e">
        <f>'Individual Measurements'!W173</f>
        <v>#DIV/0!</v>
      </c>
      <c r="AH172" s="3" t="e">
        <f>'Individual Measurements'!X173</f>
        <v>#DIV/0!</v>
      </c>
      <c r="AI172" s="3" t="e">
        <f>'Individual Measurements'!Y173</f>
        <v>#DIV/0!</v>
      </c>
      <c r="AJ172" s="1">
        <f>'Individual Measurements'!AE173</f>
        <v>0</v>
      </c>
      <c r="AK172" s="1">
        <f>'Individual Measurements'!AF173</f>
        <v>0</v>
      </c>
      <c r="AL172" s="1">
        <f>'Individual Measurements'!AG173</f>
        <v>0</v>
      </c>
      <c r="AM172" s="1">
        <f>'Individual Measurements'!AH173</f>
        <v>0</v>
      </c>
      <c r="AN172" s="1">
        <f>'Individual Measurements'!AI173</f>
        <v>0</v>
      </c>
      <c r="AO172" s="1">
        <f>'Individual Measurements'!AJ173</f>
        <v>0</v>
      </c>
      <c r="AP172" s="1">
        <f>'Individual Measurements'!AK173</f>
        <v>0</v>
      </c>
      <c r="AQ172" s="1">
        <f>'Individual Measurements'!AL173</f>
        <v>0</v>
      </c>
    </row>
    <row r="173" spans="1:43" ht="15.75" customHeight="1">
      <c r="A173" s="1" t="s">
        <v>693</v>
      </c>
      <c r="B173" s="1" t="s">
        <v>694</v>
      </c>
      <c r="C173" s="1" t="s">
        <v>255</v>
      </c>
      <c r="D173" s="11" t="s">
        <v>70</v>
      </c>
      <c r="E173" s="1" t="s">
        <v>135</v>
      </c>
      <c r="F173" s="6" t="s">
        <v>64</v>
      </c>
      <c r="G173" s="1" t="s">
        <v>695</v>
      </c>
      <c r="H173" s="7" t="str">
        <f t="shared" si="0"/>
        <v>UCONN x LD</v>
      </c>
      <c r="I173" s="1" t="s">
        <v>50</v>
      </c>
      <c r="J173" s="1" t="s">
        <v>51</v>
      </c>
      <c r="P173" s="1">
        <v>3</v>
      </c>
      <c r="Q173" s="1">
        <v>23</v>
      </c>
      <c r="R173" s="1">
        <f>'Plot Info'!E231</f>
        <v>0</v>
      </c>
      <c r="S173" s="8">
        <v>44354</v>
      </c>
      <c r="T173" s="8">
        <v>44355</v>
      </c>
      <c r="U173" s="1">
        <f>'Plot Info'!H173</f>
        <v>0</v>
      </c>
      <c r="V173" s="1">
        <f>'Plot Info'!I231</f>
        <v>0</v>
      </c>
      <c r="W173" s="2" t="s">
        <v>58</v>
      </c>
      <c r="X173" s="1">
        <f>'Plot Info'!K173</f>
        <v>0</v>
      </c>
      <c r="Y173" s="1">
        <f>'Plot Info'!L173</f>
        <v>0</v>
      </c>
      <c r="Z173" s="1">
        <f>'Plot Info'!M173</f>
        <v>0</v>
      </c>
      <c r="AA173" s="3" t="e">
        <f t="shared" si="3"/>
        <v>#DIV/0!</v>
      </c>
      <c r="AB173" s="3">
        <f>VLOOKUP(A173,'Sub Sample'!A:U,21,FALSE)</f>
        <v>0</v>
      </c>
      <c r="AC173" s="1" t="e">
        <f t="shared" si="2"/>
        <v>#DIV/0!</v>
      </c>
      <c r="AD173" s="10">
        <f>VLOOKUP(A173,'Sub Sample'!A:Z,26,FALSE)</f>
        <v>0</v>
      </c>
      <c r="AE173" s="3" t="e">
        <f>'Individual Measurements'!U174</f>
        <v>#DIV/0!</v>
      </c>
      <c r="AF173" s="3" t="e">
        <f>'Individual Measurements'!V174</f>
        <v>#DIV/0!</v>
      </c>
      <c r="AG173" s="3" t="e">
        <f>'Individual Measurements'!W174</f>
        <v>#DIV/0!</v>
      </c>
      <c r="AH173" s="3" t="e">
        <f>'Individual Measurements'!X174</f>
        <v>#DIV/0!</v>
      </c>
      <c r="AI173" s="3" t="e">
        <f>'Individual Measurements'!Y174</f>
        <v>#DIV/0!</v>
      </c>
      <c r="AJ173" s="1">
        <f>'Individual Measurements'!AE174</f>
        <v>0</v>
      </c>
      <c r="AK173" s="1">
        <f>'Individual Measurements'!AF174</f>
        <v>0</v>
      </c>
      <c r="AL173" s="1">
        <f>'Individual Measurements'!AG174</f>
        <v>0</v>
      </c>
      <c r="AM173" s="1">
        <f>'Individual Measurements'!AH174</f>
        <v>0</v>
      </c>
      <c r="AN173" s="1">
        <f>'Individual Measurements'!AI174</f>
        <v>0</v>
      </c>
      <c r="AO173" s="1">
        <f>'Individual Measurements'!AJ174</f>
        <v>0</v>
      </c>
      <c r="AP173" s="1">
        <f>'Individual Measurements'!AK174</f>
        <v>0</v>
      </c>
      <c r="AQ173" s="1">
        <f>'Individual Measurements'!AL174</f>
        <v>0</v>
      </c>
    </row>
    <row r="174" spans="1:43" ht="15.75" customHeight="1">
      <c r="A174" s="1" t="s">
        <v>696</v>
      </c>
      <c r="B174" s="1" t="s">
        <v>697</v>
      </c>
      <c r="C174" s="1" t="s">
        <v>260</v>
      </c>
      <c r="D174" s="5" t="s">
        <v>76</v>
      </c>
      <c r="E174" s="1" t="s">
        <v>698</v>
      </c>
      <c r="F174" s="6" t="s">
        <v>46</v>
      </c>
      <c r="G174" s="1" t="s">
        <v>699</v>
      </c>
      <c r="H174" s="7" t="str">
        <f t="shared" si="0"/>
        <v>CC x JS</v>
      </c>
      <c r="I174" s="1" t="s">
        <v>66</v>
      </c>
      <c r="J174" s="1" t="s">
        <v>51</v>
      </c>
      <c r="P174" s="1">
        <v>3</v>
      </c>
      <c r="Q174" s="1">
        <v>24</v>
      </c>
      <c r="R174" s="1">
        <f>'Plot Info'!E232</f>
        <v>0</v>
      </c>
      <c r="S174" s="8">
        <v>44354</v>
      </c>
      <c r="T174" s="8">
        <v>44355</v>
      </c>
      <c r="U174" s="9">
        <f>'Plot Info'!H174</f>
        <v>0.62916666666666665</v>
      </c>
      <c r="V174" s="1">
        <f>'Plot Info'!I232</f>
        <v>0</v>
      </c>
      <c r="W174" s="2" t="s">
        <v>52</v>
      </c>
      <c r="X174" s="1">
        <f>'Plot Info'!K174</f>
        <v>2</v>
      </c>
      <c r="Y174" s="1">
        <f>'Plot Info'!L174</f>
        <v>3.94</v>
      </c>
      <c r="Z174" s="1">
        <f>'Plot Info'!M174</f>
        <v>0.8</v>
      </c>
      <c r="AA174" s="3">
        <f t="shared" si="3"/>
        <v>4.9249999999999998</v>
      </c>
      <c r="AB174" s="3">
        <f>VLOOKUP(A174,'Sub Sample'!A:U,21,FALSE)</f>
        <v>11.196622683873269</v>
      </c>
      <c r="AC174" s="1">
        <f t="shared" si="2"/>
        <v>0.55143366718075848</v>
      </c>
      <c r="AD174" s="10">
        <f>VLOOKUP(A174,'Sub Sample'!A:Z,26,FALSE)</f>
        <v>112.5</v>
      </c>
      <c r="AE174" s="3">
        <f>'Individual Measurements'!U175</f>
        <v>83.62</v>
      </c>
      <c r="AF174" s="3">
        <f>'Individual Measurements'!V175</f>
        <v>11.52</v>
      </c>
      <c r="AG174" s="3">
        <f>'Individual Measurements'!W175</f>
        <v>0.7340000000000001</v>
      </c>
      <c r="AH174" s="3">
        <f>'Individual Measurements'!X175</f>
        <v>7.08</v>
      </c>
      <c r="AI174" s="3">
        <f>'Individual Measurements'!Y175</f>
        <v>3.17</v>
      </c>
      <c r="AJ174" s="1">
        <f>'Individual Measurements'!AE175</f>
        <v>0</v>
      </c>
      <c r="AK174" s="1">
        <f>'Individual Measurements'!AF175</f>
        <v>0</v>
      </c>
      <c r="AL174" s="1">
        <f>'Individual Measurements'!AG175</f>
        <v>0</v>
      </c>
      <c r="AM174" s="1">
        <f>'Individual Measurements'!AH175</f>
        <v>5</v>
      </c>
      <c r="AN174" s="1">
        <f>'Individual Measurements'!AI175</f>
        <v>4</v>
      </c>
      <c r="AO174" s="1">
        <f>'Individual Measurements'!AJ175</f>
        <v>1</v>
      </c>
      <c r="AP174" s="1">
        <f>'Individual Measurements'!AK175</f>
        <v>1</v>
      </c>
      <c r="AQ174" s="1">
        <f>'Individual Measurements'!AL175</f>
        <v>4</v>
      </c>
    </row>
    <row r="175" spans="1:43" ht="15.75" customHeight="1">
      <c r="A175" s="1" t="s">
        <v>700</v>
      </c>
      <c r="B175" s="1" t="s">
        <v>701</v>
      </c>
      <c r="C175" s="1" t="s">
        <v>69</v>
      </c>
      <c r="D175" s="11" t="s">
        <v>70</v>
      </c>
      <c r="E175" s="1" t="s">
        <v>135</v>
      </c>
      <c r="F175" s="6" t="s">
        <v>64</v>
      </c>
      <c r="G175" s="1" t="s">
        <v>702</v>
      </c>
      <c r="H175" s="7" t="str">
        <f t="shared" si="0"/>
        <v>UCONN x LD</v>
      </c>
      <c r="I175" s="1" t="s">
        <v>50</v>
      </c>
      <c r="J175" s="1" t="s">
        <v>51</v>
      </c>
      <c r="P175" s="1">
        <v>3</v>
      </c>
      <c r="Q175" s="1">
        <v>25</v>
      </c>
      <c r="R175" s="1">
        <f>'Plot Info'!E233</f>
        <v>0</v>
      </c>
      <c r="S175" s="8">
        <v>44354</v>
      </c>
      <c r="T175" s="8">
        <v>44355</v>
      </c>
      <c r="U175" s="1">
        <f>'Plot Info'!H175</f>
        <v>0</v>
      </c>
      <c r="V175" s="1">
        <f>'Plot Info'!I233</f>
        <v>0</v>
      </c>
      <c r="W175" s="2" t="s">
        <v>58</v>
      </c>
      <c r="X175" s="1">
        <f>'Plot Info'!K175</f>
        <v>0</v>
      </c>
      <c r="Y175" s="1">
        <f>'Plot Info'!L175</f>
        <v>0</v>
      </c>
      <c r="Z175" s="1">
        <f>'Plot Info'!M175</f>
        <v>0</v>
      </c>
      <c r="AA175" s="3" t="e">
        <f t="shared" si="3"/>
        <v>#DIV/0!</v>
      </c>
      <c r="AB175" s="3">
        <f>VLOOKUP(A175,'Sub Sample'!A:U,21,FALSE)</f>
        <v>0</v>
      </c>
      <c r="AC175" s="1" t="e">
        <f t="shared" si="2"/>
        <v>#DIV/0!</v>
      </c>
      <c r="AD175" s="10">
        <f>VLOOKUP(A175,'Sub Sample'!A:Z,26,FALSE)</f>
        <v>0</v>
      </c>
      <c r="AE175" s="3" t="e">
        <f>'Individual Measurements'!U176</f>
        <v>#DIV/0!</v>
      </c>
      <c r="AF175" s="3" t="e">
        <f>'Individual Measurements'!V176</f>
        <v>#DIV/0!</v>
      </c>
      <c r="AG175" s="3" t="e">
        <f>'Individual Measurements'!W176</f>
        <v>#DIV/0!</v>
      </c>
      <c r="AH175" s="3" t="e">
        <f>'Individual Measurements'!X176</f>
        <v>#DIV/0!</v>
      </c>
      <c r="AI175" s="3" t="e">
        <f>'Individual Measurements'!Y176</f>
        <v>#DIV/0!</v>
      </c>
      <c r="AJ175" s="1">
        <f>'Individual Measurements'!AE176</f>
        <v>0</v>
      </c>
      <c r="AK175" s="1">
        <f>'Individual Measurements'!AF176</f>
        <v>0</v>
      </c>
      <c r="AL175" s="1">
        <f>'Individual Measurements'!AG176</f>
        <v>0</v>
      </c>
      <c r="AM175" s="1">
        <f>'Individual Measurements'!AH176</f>
        <v>0</v>
      </c>
      <c r="AN175" s="1">
        <f>'Individual Measurements'!AI176</f>
        <v>0</v>
      </c>
      <c r="AO175" s="1">
        <f>'Individual Measurements'!AJ176</f>
        <v>0</v>
      </c>
      <c r="AP175" s="1">
        <f>'Individual Measurements'!AK176</f>
        <v>0</v>
      </c>
      <c r="AQ175" s="1">
        <f>'Individual Measurements'!AL176</f>
        <v>0</v>
      </c>
    </row>
    <row r="176" spans="1:43" ht="15.75" customHeight="1">
      <c r="A176" s="1" t="s">
        <v>703</v>
      </c>
      <c r="B176" s="1" t="s">
        <v>704</v>
      </c>
      <c r="C176" s="1" t="s">
        <v>402</v>
      </c>
      <c r="D176" s="5" t="s">
        <v>56</v>
      </c>
      <c r="E176" s="1" t="s">
        <v>144</v>
      </c>
      <c r="F176" s="6" t="s">
        <v>145</v>
      </c>
      <c r="G176" s="1" t="s">
        <v>705</v>
      </c>
      <c r="H176" s="7" t="str">
        <f t="shared" si="0"/>
        <v>SF x NC</v>
      </c>
      <c r="I176" s="1" t="s">
        <v>50</v>
      </c>
      <c r="J176" s="1" t="s">
        <v>51</v>
      </c>
      <c r="P176" s="1">
        <v>3</v>
      </c>
      <c r="Q176" s="1">
        <v>26</v>
      </c>
      <c r="R176" s="1">
        <f>'Plot Info'!E234</f>
        <v>0</v>
      </c>
      <c r="S176" s="8">
        <v>44354</v>
      </c>
      <c r="T176" s="8">
        <v>44355</v>
      </c>
      <c r="U176" s="9">
        <f>'Plot Info'!H176</f>
        <v>0.63124999999999998</v>
      </c>
      <c r="V176" s="1">
        <f>'Plot Info'!I234</f>
        <v>0</v>
      </c>
      <c r="W176" s="2" t="s">
        <v>52</v>
      </c>
      <c r="X176" s="1">
        <f>'Plot Info'!K176</f>
        <v>3</v>
      </c>
      <c r="Y176" s="1">
        <f>'Plot Info'!L176</f>
        <v>3.75</v>
      </c>
      <c r="Z176" s="1">
        <f>'Plot Info'!M176</f>
        <v>0.81200000000000006</v>
      </c>
      <c r="AA176" s="3">
        <f t="shared" si="3"/>
        <v>4.6182266009852215</v>
      </c>
      <c r="AB176" s="3">
        <f>VLOOKUP(A176,'Sub Sample'!A:U,21,FALSE)</f>
        <v>10.893376018666203</v>
      </c>
      <c r="AC176" s="1">
        <f t="shared" si="2"/>
        <v>0.50308078903938735</v>
      </c>
      <c r="AD176" s="10">
        <f>VLOOKUP(A176,'Sub Sample'!A:Z,26,FALSE)</f>
        <v>62.5</v>
      </c>
      <c r="AE176" s="3">
        <f>'Individual Measurements'!U177</f>
        <v>115.22</v>
      </c>
      <c r="AF176" s="3">
        <f>'Individual Measurements'!V177</f>
        <v>20.04</v>
      </c>
      <c r="AG176" s="3">
        <f>'Individual Measurements'!W177</f>
        <v>0.75</v>
      </c>
      <c r="AH176" s="3">
        <f>'Individual Measurements'!X177</f>
        <v>27.879999999999995</v>
      </c>
      <c r="AI176" s="3">
        <f>'Individual Measurements'!Y177</f>
        <v>6.9319999999999995</v>
      </c>
      <c r="AJ176" s="1">
        <f>'Individual Measurements'!AE177</f>
        <v>0</v>
      </c>
      <c r="AK176" s="1">
        <f>'Individual Measurements'!AF177</f>
        <v>0</v>
      </c>
      <c r="AL176" s="1">
        <f>'Individual Measurements'!AG177</f>
        <v>0</v>
      </c>
      <c r="AM176" s="1">
        <f>'Individual Measurements'!AH177</f>
        <v>5</v>
      </c>
      <c r="AN176" s="1">
        <f>'Individual Measurements'!AI177</f>
        <v>5</v>
      </c>
      <c r="AO176" s="1">
        <f>'Individual Measurements'!AJ177</f>
        <v>0</v>
      </c>
      <c r="AP176" s="1">
        <f>'Individual Measurements'!AK177</f>
        <v>1</v>
      </c>
      <c r="AQ176" s="1">
        <f>'Individual Measurements'!AL177</f>
        <v>4</v>
      </c>
    </row>
    <row r="177" spans="1:43" ht="15.75" customHeight="1">
      <c r="A177" s="1" t="s">
        <v>706</v>
      </c>
      <c r="B177" s="1" t="s">
        <v>707</v>
      </c>
      <c r="C177" s="1" t="s">
        <v>374</v>
      </c>
      <c r="D177" s="11" t="s">
        <v>70</v>
      </c>
      <c r="E177" s="1" t="s">
        <v>256</v>
      </c>
      <c r="F177" s="6" t="s">
        <v>48</v>
      </c>
      <c r="G177" s="1" t="s">
        <v>708</v>
      </c>
      <c r="H177" s="7" t="str">
        <f t="shared" si="0"/>
        <v>UCONN x OI</v>
      </c>
      <c r="I177" s="1" t="s">
        <v>50</v>
      </c>
      <c r="J177" s="1" t="s">
        <v>51</v>
      </c>
      <c r="P177" s="1">
        <v>3</v>
      </c>
      <c r="Q177" s="1">
        <v>27</v>
      </c>
      <c r="R177" s="1">
        <f>'Plot Info'!E236</f>
        <v>0</v>
      </c>
      <c r="S177" s="8">
        <v>44354</v>
      </c>
      <c r="T177" s="8">
        <v>44355</v>
      </c>
      <c r="U177" s="1">
        <f>'Plot Info'!H177</f>
        <v>0</v>
      </c>
      <c r="V177" s="1">
        <f>'Plot Info'!I236</f>
        <v>0</v>
      </c>
      <c r="W177" s="2" t="s">
        <v>58</v>
      </c>
      <c r="X177" s="1">
        <f>'Plot Info'!K177</f>
        <v>0</v>
      </c>
      <c r="Y177" s="1">
        <f>'Plot Info'!L177</f>
        <v>0</v>
      </c>
      <c r="Z177" s="1">
        <f>'Plot Info'!M177</f>
        <v>0</v>
      </c>
      <c r="AA177" s="3" t="e">
        <f t="shared" si="3"/>
        <v>#DIV/0!</v>
      </c>
      <c r="AB177" s="3">
        <f>VLOOKUP(A177,'Sub Sample'!A:U,21,FALSE)</f>
        <v>0</v>
      </c>
      <c r="AC177" s="1" t="e">
        <f t="shared" si="2"/>
        <v>#DIV/0!</v>
      </c>
      <c r="AD177" s="10">
        <f>VLOOKUP(A177,'Sub Sample'!A:Z,26,FALSE)</f>
        <v>0</v>
      </c>
      <c r="AE177" s="3" t="e">
        <f>'Individual Measurements'!U178</f>
        <v>#DIV/0!</v>
      </c>
      <c r="AF177" s="3" t="e">
        <f>'Individual Measurements'!V178</f>
        <v>#DIV/0!</v>
      </c>
      <c r="AG177" s="3" t="e">
        <f>'Individual Measurements'!W178</f>
        <v>#DIV/0!</v>
      </c>
      <c r="AH177" s="3" t="e">
        <f>'Individual Measurements'!X178</f>
        <v>#DIV/0!</v>
      </c>
      <c r="AI177" s="3" t="e">
        <f>'Individual Measurements'!Y178</f>
        <v>#DIV/0!</v>
      </c>
      <c r="AJ177" s="1">
        <f>'Individual Measurements'!AE178</f>
        <v>0</v>
      </c>
      <c r="AK177" s="1">
        <f>'Individual Measurements'!AF178</f>
        <v>0</v>
      </c>
      <c r="AL177" s="1">
        <f>'Individual Measurements'!AG178</f>
        <v>0</v>
      </c>
      <c r="AM177" s="1">
        <f>'Individual Measurements'!AH178</f>
        <v>0</v>
      </c>
      <c r="AN177" s="1">
        <f>'Individual Measurements'!AI178</f>
        <v>0</v>
      </c>
      <c r="AO177" s="1">
        <f>'Individual Measurements'!AJ178</f>
        <v>0</v>
      </c>
      <c r="AP177" s="1">
        <f>'Individual Measurements'!AK178</f>
        <v>0</v>
      </c>
      <c r="AQ177" s="1">
        <f>'Individual Measurements'!AL178</f>
        <v>0</v>
      </c>
    </row>
    <row r="178" spans="1:43" ht="15.75" customHeight="1">
      <c r="A178" s="1" t="s">
        <v>709</v>
      </c>
      <c r="B178" s="1" t="s">
        <v>710</v>
      </c>
      <c r="C178" s="1" t="s">
        <v>448</v>
      </c>
      <c r="D178" s="5" t="s">
        <v>46</v>
      </c>
      <c r="E178" s="1" t="s">
        <v>363</v>
      </c>
      <c r="F178" s="6" t="s">
        <v>76</v>
      </c>
      <c r="G178" s="1" t="s">
        <v>711</v>
      </c>
      <c r="H178" s="7" t="str">
        <f t="shared" si="0"/>
        <v>JS x CC</v>
      </c>
      <c r="I178" s="1" t="s">
        <v>79</v>
      </c>
      <c r="J178" s="1" t="s">
        <v>51</v>
      </c>
      <c r="P178" s="1">
        <v>3</v>
      </c>
      <c r="Q178" s="1">
        <v>28</v>
      </c>
      <c r="R178" s="1">
        <f>'Plot Info'!E237</f>
        <v>0</v>
      </c>
      <c r="S178" s="8">
        <v>44354</v>
      </c>
      <c r="T178" s="8">
        <v>44355</v>
      </c>
      <c r="U178" s="1">
        <f>'Plot Info'!H178</f>
        <v>0</v>
      </c>
      <c r="V178" s="1">
        <f>'Plot Info'!I237</f>
        <v>0</v>
      </c>
      <c r="W178" s="2" t="s">
        <v>58</v>
      </c>
      <c r="X178" s="1">
        <f>'Plot Info'!K178</f>
        <v>0</v>
      </c>
      <c r="Y178" s="1">
        <f>'Plot Info'!L178</f>
        <v>0</v>
      </c>
      <c r="Z178" s="1">
        <f>'Plot Info'!M178</f>
        <v>0</v>
      </c>
      <c r="AA178" s="3" t="e">
        <f t="shared" si="3"/>
        <v>#DIV/0!</v>
      </c>
      <c r="AB178" s="3">
        <f>VLOOKUP(A178,'Sub Sample'!A:U,21,FALSE)</f>
        <v>0</v>
      </c>
      <c r="AC178" s="1" t="e">
        <f t="shared" si="2"/>
        <v>#DIV/0!</v>
      </c>
      <c r="AD178" s="10">
        <f>VLOOKUP(A178,'Sub Sample'!A:Z,26,FALSE)</f>
        <v>0</v>
      </c>
      <c r="AE178" s="3" t="e">
        <f>'Individual Measurements'!U179</f>
        <v>#DIV/0!</v>
      </c>
      <c r="AF178" s="3" t="e">
        <f>'Individual Measurements'!V179</f>
        <v>#DIV/0!</v>
      </c>
      <c r="AG178" s="3" t="e">
        <f>'Individual Measurements'!W179</f>
        <v>#DIV/0!</v>
      </c>
      <c r="AH178" s="3" t="e">
        <f>'Individual Measurements'!X179</f>
        <v>#DIV/0!</v>
      </c>
      <c r="AI178" s="3" t="e">
        <f>'Individual Measurements'!Y179</f>
        <v>#DIV/0!</v>
      </c>
      <c r="AJ178" s="1">
        <f>'Individual Measurements'!AE179</f>
        <v>0</v>
      </c>
      <c r="AK178" s="1">
        <f>'Individual Measurements'!AF179</f>
        <v>0</v>
      </c>
      <c r="AL178" s="1">
        <f>'Individual Measurements'!AG179</f>
        <v>0</v>
      </c>
      <c r="AM178" s="1">
        <f>'Individual Measurements'!AH179</f>
        <v>0</v>
      </c>
      <c r="AN178" s="1">
        <f>'Individual Measurements'!AI179</f>
        <v>0</v>
      </c>
      <c r="AO178" s="1">
        <f>'Individual Measurements'!AJ179</f>
        <v>0</v>
      </c>
      <c r="AP178" s="1">
        <f>'Individual Measurements'!AK179</f>
        <v>0</v>
      </c>
      <c r="AQ178" s="1">
        <f>'Individual Measurements'!AL179</f>
        <v>0</v>
      </c>
    </row>
    <row r="179" spans="1:43" ht="15.75" customHeight="1">
      <c r="A179" s="1" t="s">
        <v>712</v>
      </c>
      <c r="B179" s="1" t="s">
        <v>713</v>
      </c>
      <c r="D179" s="12"/>
      <c r="F179" s="13"/>
      <c r="G179" s="1" t="s">
        <v>113</v>
      </c>
      <c r="H179" s="7" t="str">
        <f t="shared" si="0"/>
        <v xml:space="preserve"> x </v>
      </c>
      <c r="I179" s="1" t="s">
        <v>88</v>
      </c>
      <c r="J179" s="1" t="s">
        <v>51</v>
      </c>
      <c r="P179" s="1">
        <v>3</v>
      </c>
      <c r="Q179" s="1">
        <v>29</v>
      </c>
      <c r="R179" s="1">
        <f>'Plot Info'!E25</f>
        <v>0</v>
      </c>
      <c r="S179" s="8">
        <v>44354</v>
      </c>
      <c r="T179" s="8">
        <v>44355</v>
      </c>
      <c r="U179" s="1">
        <f>'Plot Info'!H179</f>
        <v>0</v>
      </c>
      <c r="V179" s="1">
        <f>'Plot Info'!I25</f>
        <v>0</v>
      </c>
      <c r="W179" s="2" t="s">
        <v>58</v>
      </c>
      <c r="X179" s="1">
        <f>'Plot Info'!K179</f>
        <v>0</v>
      </c>
      <c r="Y179" s="1">
        <f>'Plot Info'!L179</f>
        <v>0</v>
      </c>
      <c r="Z179" s="1">
        <f>'Plot Info'!M179</f>
        <v>0</v>
      </c>
      <c r="AA179" s="3" t="e">
        <f t="shared" si="3"/>
        <v>#DIV/0!</v>
      </c>
      <c r="AB179" s="3">
        <f>VLOOKUP(A179,'Sub Sample'!A:U,21,FALSE)</f>
        <v>0</v>
      </c>
      <c r="AC179" s="1" t="e">
        <f t="shared" si="2"/>
        <v>#DIV/0!</v>
      </c>
      <c r="AD179" s="10">
        <f>VLOOKUP(A179,'Sub Sample'!A:Z,26,FALSE)</f>
        <v>0</v>
      </c>
      <c r="AE179" s="3" t="e">
        <f>'Individual Measurements'!U180</f>
        <v>#DIV/0!</v>
      </c>
      <c r="AF179" s="3" t="e">
        <f>'Individual Measurements'!V180</f>
        <v>#DIV/0!</v>
      </c>
      <c r="AG179" s="3" t="e">
        <f>'Individual Measurements'!W180</f>
        <v>#DIV/0!</v>
      </c>
      <c r="AH179" s="3" t="e">
        <f>'Individual Measurements'!X180</f>
        <v>#DIV/0!</v>
      </c>
      <c r="AI179" s="3" t="e">
        <f>'Individual Measurements'!Y180</f>
        <v>#DIV/0!</v>
      </c>
      <c r="AJ179" s="1">
        <f>'Individual Measurements'!AE180</f>
        <v>0</v>
      </c>
      <c r="AK179" s="1">
        <f>'Individual Measurements'!AF180</f>
        <v>0</v>
      </c>
      <c r="AL179" s="1">
        <f>'Individual Measurements'!AG180</f>
        <v>0</v>
      </c>
      <c r="AM179" s="1">
        <f>'Individual Measurements'!AH180</f>
        <v>0</v>
      </c>
      <c r="AN179" s="1">
        <f>'Individual Measurements'!AI180</f>
        <v>0</v>
      </c>
      <c r="AO179" s="1">
        <f>'Individual Measurements'!AJ180</f>
        <v>0</v>
      </c>
      <c r="AP179" s="1">
        <f>'Individual Measurements'!AK180</f>
        <v>0</v>
      </c>
      <c r="AQ179" s="1">
        <f>'Individual Measurements'!AL180</f>
        <v>0</v>
      </c>
    </row>
    <row r="180" spans="1:43" ht="15.75" customHeight="1">
      <c r="A180" s="1" t="s">
        <v>714</v>
      </c>
      <c r="B180" s="1" t="s">
        <v>715</v>
      </c>
      <c r="C180" s="1" t="s">
        <v>716</v>
      </c>
      <c r="D180" s="5" t="s">
        <v>76</v>
      </c>
      <c r="E180" s="1" t="s">
        <v>717</v>
      </c>
      <c r="F180" s="6" t="s">
        <v>48</v>
      </c>
      <c r="G180" s="1" t="s">
        <v>718</v>
      </c>
      <c r="H180" s="7" t="str">
        <f t="shared" si="0"/>
        <v>CC x OI</v>
      </c>
      <c r="I180" s="1" t="s">
        <v>66</v>
      </c>
      <c r="J180" s="1" t="s">
        <v>51</v>
      </c>
      <c r="P180" s="1">
        <v>3</v>
      </c>
      <c r="Q180" s="1">
        <v>30</v>
      </c>
      <c r="R180" s="1">
        <f>'Plot Info'!E238</f>
        <v>0</v>
      </c>
      <c r="S180" s="8">
        <v>44354</v>
      </c>
      <c r="T180" s="8">
        <v>44355</v>
      </c>
      <c r="U180" s="1">
        <f>'Plot Info'!H180</f>
        <v>0</v>
      </c>
      <c r="V180" s="1">
        <f>'Plot Info'!I238</f>
        <v>0</v>
      </c>
      <c r="W180" s="2" t="s">
        <v>58</v>
      </c>
      <c r="X180" s="1">
        <f>'Plot Info'!K180</f>
        <v>0</v>
      </c>
      <c r="Y180" s="1">
        <f>'Plot Info'!L180</f>
        <v>0</v>
      </c>
      <c r="Z180" s="1">
        <f>'Plot Info'!M180</f>
        <v>0</v>
      </c>
      <c r="AA180" s="3" t="e">
        <f t="shared" si="3"/>
        <v>#DIV/0!</v>
      </c>
      <c r="AB180" s="3">
        <f>VLOOKUP(A180,'Sub Sample'!A:U,21,FALSE)</f>
        <v>0</v>
      </c>
      <c r="AC180" s="1" t="e">
        <f t="shared" si="2"/>
        <v>#DIV/0!</v>
      </c>
      <c r="AD180" s="10">
        <f>VLOOKUP(A180,'Sub Sample'!A:Z,26,FALSE)</f>
        <v>0</v>
      </c>
      <c r="AE180" s="3" t="e">
        <f>'Individual Measurements'!U181</f>
        <v>#DIV/0!</v>
      </c>
      <c r="AF180" s="3" t="e">
        <f>'Individual Measurements'!V181</f>
        <v>#DIV/0!</v>
      </c>
      <c r="AG180" s="3" t="e">
        <f>'Individual Measurements'!W181</f>
        <v>#DIV/0!</v>
      </c>
      <c r="AH180" s="3" t="e">
        <f>'Individual Measurements'!X181</f>
        <v>#DIV/0!</v>
      </c>
      <c r="AI180" s="3" t="e">
        <f>'Individual Measurements'!Y181</f>
        <v>#DIV/0!</v>
      </c>
      <c r="AJ180" s="1">
        <f>'Individual Measurements'!AE181</f>
        <v>0</v>
      </c>
      <c r="AK180" s="1">
        <f>'Individual Measurements'!AF181</f>
        <v>0</v>
      </c>
      <c r="AL180" s="1">
        <f>'Individual Measurements'!AG181</f>
        <v>0</v>
      </c>
      <c r="AM180" s="1">
        <f>'Individual Measurements'!AH181</f>
        <v>0</v>
      </c>
      <c r="AN180" s="1">
        <f>'Individual Measurements'!AI181</f>
        <v>0</v>
      </c>
      <c r="AO180" s="1">
        <f>'Individual Measurements'!AJ181</f>
        <v>0</v>
      </c>
      <c r="AP180" s="1">
        <f>'Individual Measurements'!AK181</f>
        <v>0</v>
      </c>
      <c r="AQ180" s="1">
        <f>'Individual Measurements'!AL181</f>
        <v>0</v>
      </c>
    </row>
    <row r="181" spans="1:43" ht="15.75" customHeight="1">
      <c r="A181" s="1" t="s">
        <v>719</v>
      </c>
      <c r="B181" s="1" t="s">
        <v>720</v>
      </c>
      <c r="C181" s="1" t="s">
        <v>532</v>
      </c>
      <c r="D181" s="5" t="s">
        <v>122</v>
      </c>
      <c r="E181" s="1" t="s">
        <v>721</v>
      </c>
      <c r="F181" s="6" t="s">
        <v>76</v>
      </c>
      <c r="G181" s="1" t="s">
        <v>722</v>
      </c>
      <c r="H181" s="7" t="str">
        <f t="shared" si="0"/>
        <v>NL x CC</v>
      </c>
      <c r="I181" s="1" t="s">
        <v>126</v>
      </c>
      <c r="J181" s="1" t="s">
        <v>51</v>
      </c>
      <c r="P181" s="1">
        <v>3</v>
      </c>
      <c r="Q181" s="1">
        <v>31</v>
      </c>
      <c r="R181" s="1">
        <f>'Plot Info'!E239</f>
        <v>0</v>
      </c>
      <c r="S181" s="8">
        <v>44354</v>
      </c>
      <c r="T181" s="8">
        <v>44355</v>
      </c>
      <c r="U181" s="1">
        <f>'Plot Info'!H181</f>
        <v>0</v>
      </c>
      <c r="V181" s="1">
        <f>'Plot Info'!I239</f>
        <v>0</v>
      </c>
      <c r="W181" s="2" t="s">
        <v>58</v>
      </c>
      <c r="X181" s="1">
        <f>'Plot Info'!K181</f>
        <v>0</v>
      </c>
      <c r="Y181" s="1">
        <f>'Plot Info'!L181</f>
        <v>0</v>
      </c>
      <c r="Z181" s="1">
        <f>'Plot Info'!M181</f>
        <v>0</v>
      </c>
      <c r="AA181" s="3" t="e">
        <f t="shared" si="3"/>
        <v>#DIV/0!</v>
      </c>
      <c r="AB181" s="3">
        <f>VLOOKUP(A181,'Sub Sample'!A:U,21,FALSE)</f>
        <v>0</v>
      </c>
      <c r="AC181" s="1" t="e">
        <f t="shared" si="2"/>
        <v>#DIV/0!</v>
      </c>
      <c r="AD181" s="10">
        <f>VLOOKUP(A181,'Sub Sample'!A:Z,26,FALSE)</f>
        <v>0</v>
      </c>
      <c r="AE181" s="3" t="e">
        <f>'Individual Measurements'!U182</f>
        <v>#DIV/0!</v>
      </c>
      <c r="AF181" s="3" t="e">
        <f>'Individual Measurements'!V182</f>
        <v>#DIV/0!</v>
      </c>
      <c r="AG181" s="3" t="e">
        <f>'Individual Measurements'!W182</f>
        <v>#DIV/0!</v>
      </c>
      <c r="AH181" s="3" t="e">
        <f>'Individual Measurements'!X182</f>
        <v>#DIV/0!</v>
      </c>
      <c r="AI181" s="3" t="e">
        <f>'Individual Measurements'!Y182</f>
        <v>#DIV/0!</v>
      </c>
      <c r="AJ181" s="1">
        <f>'Individual Measurements'!AE182</f>
        <v>0</v>
      </c>
      <c r="AK181" s="1">
        <f>'Individual Measurements'!AF182</f>
        <v>0</v>
      </c>
      <c r="AL181" s="1">
        <f>'Individual Measurements'!AG182</f>
        <v>0</v>
      </c>
      <c r="AM181" s="1">
        <f>'Individual Measurements'!AH182</f>
        <v>0</v>
      </c>
      <c r="AN181" s="1">
        <f>'Individual Measurements'!AI182</f>
        <v>0</v>
      </c>
      <c r="AO181" s="1">
        <f>'Individual Measurements'!AJ182</f>
        <v>0</v>
      </c>
      <c r="AP181" s="1">
        <f>'Individual Measurements'!AK182</f>
        <v>0</v>
      </c>
      <c r="AQ181" s="1">
        <f>'Individual Measurements'!AL182</f>
        <v>0</v>
      </c>
    </row>
    <row r="182" spans="1:43" ht="15.75" customHeight="1">
      <c r="A182" s="1" t="s">
        <v>217</v>
      </c>
      <c r="B182" s="1" t="s">
        <v>217</v>
      </c>
      <c r="C182" s="1" t="s">
        <v>218</v>
      </c>
      <c r="D182" s="5" t="s">
        <v>155</v>
      </c>
      <c r="E182" s="1" t="s">
        <v>219</v>
      </c>
      <c r="F182" s="6" t="s">
        <v>220</v>
      </c>
      <c r="G182" s="1" t="s">
        <v>221</v>
      </c>
      <c r="H182" s="7" t="str">
        <f t="shared" si="0"/>
        <v>ME1 x ME2</v>
      </c>
      <c r="I182" s="1" t="s">
        <v>723</v>
      </c>
      <c r="J182" s="1" t="s">
        <v>51</v>
      </c>
      <c r="P182" s="1">
        <v>3</v>
      </c>
      <c r="Q182" s="1">
        <v>32</v>
      </c>
      <c r="R182" s="1">
        <f>'Plot Info'!E68</f>
        <v>0</v>
      </c>
      <c r="S182" s="8">
        <v>44354</v>
      </c>
      <c r="T182" s="8">
        <v>44355</v>
      </c>
      <c r="U182" s="1">
        <f>'Plot Info'!H182</f>
        <v>0</v>
      </c>
      <c r="V182" s="1">
        <f>'Plot Info'!I68</f>
        <v>0</v>
      </c>
      <c r="W182" s="2" t="s">
        <v>58</v>
      </c>
      <c r="X182" s="1">
        <f>'Plot Info'!K182</f>
        <v>0</v>
      </c>
      <c r="Y182" s="1">
        <f>'Plot Info'!L182</f>
        <v>0</v>
      </c>
      <c r="Z182" s="1">
        <f>'Plot Info'!M182</f>
        <v>0</v>
      </c>
      <c r="AA182" s="3" t="e">
        <f t="shared" si="3"/>
        <v>#DIV/0!</v>
      </c>
      <c r="AB182" s="3">
        <f>VLOOKUP(A182,'Sub Sample'!A:U,21,FALSE)</f>
        <v>0</v>
      </c>
      <c r="AC182" s="1" t="e">
        <f t="shared" si="2"/>
        <v>#DIV/0!</v>
      </c>
      <c r="AD182" s="10">
        <f>VLOOKUP(A182,'Sub Sample'!A:Z,26,FALSE)</f>
        <v>0</v>
      </c>
      <c r="AE182" s="3" t="e">
        <f>'Individual Measurements'!U183</f>
        <v>#DIV/0!</v>
      </c>
      <c r="AF182" s="3" t="e">
        <f>'Individual Measurements'!V183</f>
        <v>#DIV/0!</v>
      </c>
      <c r="AG182" s="3" t="e">
        <f>'Individual Measurements'!W183</f>
        <v>#DIV/0!</v>
      </c>
      <c r="AH182" s="3" t="e">
        <f>'Individual Measurements'!X183</f>
        <v>#DIV/0!</v>
      </c>
      <c r="AI182" s="3" t="e">
        <f>'Individual Measurements'!Y183</f>
        <v>#DIV/0!</v>
      </c>
      <c r="AJ182" s="1">
        <f>'Individual Measurements'!AE183</f>
        <v>0</v>
      </c>
      <c r="AK182" s="1">
        <f>'Individual Measurements'!AF183</f>
        <v>0</v>
      </c>
      <c r="AL182" s="1">
        <f>'Individual Measurements'!AG183</f>
        <v>0</v>
      </c>
      <c r="AM182" s="1">
        <f>'Individual Measurements'!AH183</f>
        <v>0</v>
      </c>
      <c r="AN182" s="1">
        <f>'Individual Measurements'!AI183</f>
        <v>0</v>
      </c>
      <c r="AO182" s="1">
        <f>'Individual Measurements'!AJ183</f>
        <v>0</v>
      </c>
      <c r="AP182" s="1">
        <f>'Individual Measurements'!AK183</f>
        <v>0</v>
      </c>
      <c r="AQ182" s="1">
        <f>'Individual Measurements'!AL183</f>
        <v>0</v>
      </c>
    </row>
    <row r="183" spans="1:43" ht="15.75" customHeight="1">
      <c r="A183" s="1" t="s">
        <v>724</v>
      </c>
      <c r="B183" s="1" t="s">
        <v>725</v>
      </c>
      <c r="C183" s="1" t="s">
        <v>465</v>
      </c>
      <c r="D183" s="5" t="s">
        <v>145</v>
      </c>
      <c r="E183" s="1" t="s">
        <v>117</v>
      </c>
      <c r="F183" s="6" t="s">
        <v>48</v>
      </c>
      <c r="G183" s="1" t="s">
        <v>726</v>
      </c>
      <c r="H183" s="7" t="str">
        <f t="shared" si="0"/>
        <v>NC x OI</v>
      </c>
      <c r="I183" s="1" t="s">
        <v>79</v>
      </c>
      <c r="J183" s="1" t="s">
        <v>51</v>
      </c>
      <c r="P183" s="1">
        <v>3</v>
      </c>
      <c r="Q183" s="1">
        <v>33</v>
      </c>
      <c r="R183" s="1">
        <f>'Plot Info'!E240</f>
        <v>0</v>
      </c>
      <c r="S183" s="8">
        <v>44354</v>
      </c>
      <c r="T183" s="8">
        <v>44355</v>
      </c>
      <c r="U183" s="1">
        <f>'Plot Info'!H183</f>
        <v>0</v>
      </c>
      <c r="V183" s="1">
        <f>'Plot Info'!I240</f>
        <v>0</v>
      </c>
      <c r="W183" s="2" t="s">
        <v>58</v>
      </c>
      <c r="X183" s="1">
        <f>'Plot Info'!K183</f>
        <v>0</v>
      </c>
      <c r="Y183" s="1">
        <f>'Plot Info'!L183</f>
        <v>0</v>
      </c>
      <c r="Z183" s="1">
        <f>'Plot Info'!M183</f>
        <v>0</v>
      </c>
      <c r="AA183" s="3" t="e">
        <f t="shared" si="3"/>
        <v>#DIV/0!</v>
      </c>
      <c r="AB183" s="3">
        <f>VLOOKUP(A183,'Sub Sample'!A:U,21,FALSE)</f>
        <v>0</v>
      </c>
      <c r="AC183" s="1" t="e">
        <f t="shared" si="2"/>
        <v>#DIV/0!</v>
      </c>
      <c r="AD183" s="10">
        <f>VLOOKUP(A183,'Sub Sample'!A:Z,26,FALSE)</f>
        <v>0</v>
      </c>
      <c r="AE183" s="3" t="e">
        <f>'Individual Measurements'!U184</f>
        <v>#DIV/0!</v>
      </c>
      <c r="AF183" s="3" t="e">
        <f>'Individual Measurements'!V184</f>
        <v>#DIV/0!</v>
      </c>
      <c r="AG183" s="3" t="e">
        <f>'Individual Measurements'!W184</f>
        <v>#DIV/0!</v>
      </c>
      <c r="AH183" s="3" t="e">
        <f>'Individual Measurements'!X184</f>
        <v>#DIV/0!</v>
      </c>
      <c r="AI183" s="3" t="e">
        <f>'Individual Measurements'!Y184</f>
        <v>#DIV/0!</v>
      </c>
      <c r="AJ183" s="1">
        <f>'Individual Measurements'!AE184</f>
        <v>0</v>
      </c>
      <c r="AK183" s="1">
        <f>'Individual Measurements'!AF184</f>
        <v>0</v>
      </c>
      <c r="AL183" s="1">
        <f>'Individual Measurements'!AG184</f>
        <v>0</v>
      </c>
      <c r="AM183" s="1">
        <f>'Individual Measurements'!AH184</f>
        <v>0</v>
      </c>
      <c r="AN183" s="1">
        <f>'Individual Measurements'!AI184</f>
        <v>0</v>
      </c>
      <c r="AO183" s="1">
        <f>'Individual Measurements'!AJ184</f>
        <v>0</v>
      </c>
      <c r="AP183" s="1">
        <f>'Individual Measurements'!AK184</f>
        <v>0</v>
      </c>
      <c r="AQ183" s="1">
        <f>'Individual Measurements'!AL184</f>
        <v>0</v>
      </c>
    </row>
    <row r="184" spans="1:43" ht="15.75" customHeight="1">
      <c r="A184" s="1" t="s">
        <v>727</v>
      </c>
      <c r="B184" s="1" t="s">
        <v>728</v>
      </c>
      <c r="C184" s="1" t="s">
        <v>729</v>
      </c>
      <c r="D184" s="5" t="s">
        <v>70</v>
      </c>
      <c r="E184" s="1" t="s">
        <v>729</v>
      </c>
      <c r="F184" s="6" t="s">
        <v>70</v>
      </c>
      <c r="G184" s="1" t="s">
        <v>730</v>
      </c>
      <c r="H184" s="7" t="str">
        <f t="shared" si="0"/>
        <v>UCONN x UCONN</v>
      </c>
      <c r="I184" s="1">
        <v>4000</v>
      </c>
      <c r="J184" s="1" t="s">
        <v>51</v>
      </c>
      <c r="P184" s="1">
        <v>3</v>
      </c>
      <c r="Q184" s="1">
        <v>34</v>
      </c>
      <c r="R184" s="1">
        <f>'Plot Info'!E241</f>
        <v>0</v>
      </c>
      <c r="S184" s="8">
        <v>44354</v>
      </c>
      <c r="T184" s="8">
        <v>44355</v>
      </c>
      <c r="U184" s="1">
        <f>'Plot Info'!H184</f>
        <v>0</v>
      </c>
      <c r="V184" s="1">
        <f>'Plot Info'!I241</f>
        <v>0</v>
      </c>
      <c r="W184" s="2" t="s">
        <v>58</v>
      </c>
      <c r="X184" s="1">
        <f>'Plot Info'!K184</f>
        <v>0</v>
      </c>
      <c r="Y184" s="1">
        <f>'Plot Info'!L184</f>
        <v>0</v>
      </c>
      <c r="Z184" s="1">
        <f>'Plot Info'!M184</f>
        <v>0</v>
      </c>
      <c r="AA184" s="3" t="e">
        <f t="shared" si="3"/>
        <v>#DIV/0!</v>
      </c>
      <c r="AB184" s="3">
        <f>VLOOKUP(A184,'Sub Sample'!A:U,21,FALSE)</f>
        <v>0</v>
      </c>
      <c r="AC184" s="1" t="e">
        <f t="shared" si="2"/>
        <v>#DIV/0!</v>
      </c>
      <c r="AD184" s="10">
        <f>VLOOKUP(A184,'Sub Sample'!A:Z,26,FALSE)</f>
        <v>0</v>
      </c>
      <c r="AE184" s="3" t="e">
        <f>'Individual Measurements'!U185</f>
        <v>#DIV/0!</v>
      </c>
      <c r="AF184" s="3" t="e">
        <f>'Individual Measurements'!V185</f>
        <v>#DIV/0!</v>
      </c>
      <c r="AG184" s="3" t="e">
        <f>'Individual Measurements'!W185</f>
        <v>#DIV/0!</v>
      </c>
      <c r="AH184" s="3" t="e">
        <f>'Individual Measurements'!X185</f>
        <v>#DIV/0!</v>
      </c>
      <c r="AI184" s="3" t="e">
        <f>'Individual Measurements'!Y185</f>
        <v>#DIV/0!</v>
      </c>
      <c r="AJ184" s="1">
        <f>'Individual Measurements'!AE185</f>
        <v>0</v>
      </c>
      <c r="AK184" s="1">
        <f>'Individual Measurements'!AF185</f>
        <v>0</v>
      </c>
      <c r="AL184" s="1">
        <f>'Individual Measurements'!AG185</f>
        <v>0</v>
      </c>
      <c r="AM184" s="1">
        <f>'Individual Measurements'!AH185</f>
        <v>0</v>
      </c>
      <c r="AN184" s="1">
        <f>'Individual Measurements'!AI185</f>
        <v>0</v>
      </c>
      <c r="AO184" s="1">
        <f>'Individual Measurements'!AJ185</f>
        <v>0</v>
      </c>
      <c r="AP184" s="1">
        <f>'Individual Measurements'!AK185</f>
        <v>0</v>
      </c>
      <c r="AQ184" s="1">
        <f>'Individual Measurements'!AL185</f>
        <v>0</v>
      </c>
    </row>
    <row r="185" spans="1:43" ht="15.75" customHeight="1">
      <c r="A185" s="1" t="s">
        <v>731</v>
      </c>
      <c r="B185" s="1" t="s">
        <v>732</v>
      </c>
      <c r="C185" s="1" t="s">
        <v>442</v>
      </c>
      <c r="D185" s="5" t="s">
        <v>62</v>
      </c>
      <c r="E185" s="1" t="s">
        <v>63</v>
      </c>
      <c r="F185" s="6" t="s">
        <v>64</v>
      </c>
      <c r="G185" s="1" t="s">
        <v>733</v>
      </c>
      <c r="H185" s="7" t="str">
        <f t="shared" si="0"/>
        <v>CB x LD</v>
      </c>
      <c r="I185" s="1" t="s">
        <v>50</v>
      </c>
      <c r="J185" s="1" t="s">
        <v>51</v>
      </c>
      <c r="P185" s="1">
        <v>3</v>
      </c>
      <c r="Q185" s="1">
        <v>35</v>
      </c>
      <c r="R185" s="1">
        <f>'Plot Info'!E242</f>
        <v>0</v>
      </c>
      <c r="S185" s="8">
        <v>44354</v>
      </c>
      <c r="T185" s="8">
        <v>44355</v>
      </c>
      <c r="U185" s="1">
        <f>'Plot Info'!H185</f>
        <v>0</v>
      </c>
      <c r="V185" s="1">
        <f>'Plot Info'!I242</f>
        <v>0</v>
      </c>
      <c r="W185" s="2" t="s">
        <v>58</v>
      </c>
      <c r="X185" s="1">
        <f>'Plot Info'!K185</f>
        <v>0</v>
      </c>
      <c r="Y185" s="1">
        <f>'Plot Info'!L185</f>
        <v>0</v>
      </c>
      <c r="Z185" s="1">
        <f>'Plot Info'!M185</f>
        <v>0</v>
      </c>
      <c r="AA185" s="3" t="e">
        <f t="shared" si="3"/>
        <v>#DIV/0!</v>
      </c>
      <c r="AB185" s="3">
        <f>VLOOKUP(A185,'Sub Sample'!A:U,21,FALSE)</f>
        <v>0</v>
      </c>
      <c r="AC185" s="1" t="e">
        <f t="shared" si="2"/>
        <v>#DIV/0!</v>
      </c>
      <c r="AD185" s="10">
        <f>VLOOKUP(A185,'Sub Sample'!A:Z,26,FALSE)</f>
        <v>0</v>
      </c>
      <c r="AE185" s="3" t="e">
        <f>'Individual Measurements'!U186</f>
        <v>#DIV/0!</v>
      </c>
      <c r="AF185" s="3" t="e">
        <f>'Individual Measurements'!V186</f>
        <v>#DIV/0!</v>
      </c>
      <c r="AG185" s="3" t="e">
        <f>'Individual Measurements'!W186</f>
        <v>#DIV/0!</v>
      </c>
      <c r="AH185" s="3" t="e">
        <f>'Individual Measurements'!X186</f>
        <v>#DIV/0!</v>
      </c>
      <c r="AI185" s="3" t="e">
        <f>'Individual Measurements'!Y186</f>
        <v>#DIV/0!</v>
      </c>
      <c r="AJ185" s="1">
        <f>'Individual Measurements'!AE186</f>
        <v>0</v>
      </c>
      <c r="AK185" s="1">
        <f>'Individual Measurements'!AF186</f>
        <v>0</v>
      </c>
      <c r="AL185" s="1">
        <f>'Individual Measurements'!AG186</f>
        <v>0</v>
      </c>
      <c r="AM185" s="1">
        <f>'Individual Measurements'!AH186</f>
        <v>0</v>
      </c>
      <c r="AN185" s="1">
        <f>'Individual Measurements'!AI186</f>
        <v>0</v>
      </c>
      <c r="AO185" s="1">
        <f>'Individual Measurements'!AJ186</f>
        <v>0</v>
      </c>
      <c r="AP185" s="1">
        <f>'Individual Measurements'!AK186</f>
        <v>0</v>
      </c>
      <c r="AQ185" s="1">
        <f>'Individual Measurements'!AL186</f>
        <v>0</v>
      </c>
    </row>
    <row r="186" spans="1:43" ht="15.75" customHeight="1">
      <c r="A186" s="1" t="s">
        <v>734</v>
      </c>
      <c r="B186" s="1" t="s">
        <v>735</v>
      </c>
      <c r="C186" s="1" t="s">
        <v>592</v>
      </c>
      <c r="D186" s="5" t="s">
        <v>70</v>
      </c>
      <c r="E186" s="1" t="s">
        <v>592</v>
      </c>
      <c r="F186" s="6" t="s">
        <v>70</v>
      </c>
      <c r="G186" s="1" t="s">
        <v>593</v>
      </c>
      <c r="H186" s="7" t="str">
        <f t="shared" si="0"/>
        <v>UCONN x UCONN</v>
      </c>
      <c r="I186" s="1">
        <v>500</v>
      </c>
      <c r="J186" s="1" t="s">
        <v>51</v>
      </c>
      <c r="P186" s="1">
        <v>3</v>
      </c>
      <c r="Q186" s="1">
        <v>36</v>
      </c>
      <c r="R186" s="1">
        <f>'Plot Info'!E243</f>
        <v>0</v>
      </c>
      <c r="S186" s="8">
        <v>44354</v>
      </c>
      <c r="T186" s="8">
        <v>44355</v>
      </c>
      <c r="U186" s="1">
        <f>'Plot Info'!H186</f>
        <v>0</v>
      </c>
      <c r="V186" s="1">
        <f>'Plot Info'!I243</f>
        <v>0</v>
      </c>
      <c r="W186" s="2" t="s">
        <v>58</v>
      </c>
      <c r="X186" s="1">
        <f>'Plot Info'!K186</f>
        <v>0</v>
      </c>
      <c r="Y186" s="1">
        <f>'Plot Info'!L186</f>
        <v>0</v>
      </c>
      <c r="Z186" s="1">
        <f>'Plot Info'!M186</f>
        <v>0</v>
      </c>
      <c r="AA186" s="3" t="e">
        <f t="shared" si="3"/>
        <v>#DIV/0!</v>
      </c>
      <c r="AB186" s="3">
        <f>VLOOKUP(A186,'Sub Sample'!A:U,21,FALSE)</f>
        <v>0</v>
      </c>
      <c r="AC186" s="1" t="e">
        <f t="shared" si="2"/>
        <v>#DIV/0!</v>
      </c>
      <c r="AD186" s="10">
        <f>VLOOKUP(A186,'Sub Sample'!A:Z,26,FALSE)</f>
        <v>0</v>
      </c>
      <c r="AE186" s="3" t="e">
        <f>'Individual Measurements'!U187</f>
        <v>#DIV/0!</v>
      </c>
      <c r="AF186" s="3" t="e">
        <f>'Individual Measurements'!V187</f>
        <v>#DIV/0!</v>
      </c>
      <c r="AG186" s="3" t="e">
        <f>'Individual Measurements'!W187</f>
        <v>#DIV/0!</v>
      </c>
      <c r="AH186" s="3" t="e">
        <f>'Individual Measurements'!X187</f>
        <v>#DIV/0!</v>
      </c>
      <c r="AI186" s="3" t="e">
        <f>'Individual Measurements'!Y187</f>
        <v>#DIV/0!</v>
      </c>
      <c r="AJ186" s="1">
        <f>'Individual Measurements'!AE187</f>
        <v>0</v>
      </c>
      <c r="AK186" s="1">
        <f>'Individual Measurements'!AF187</f>
        <v>0</v>
      </c>
      <c r="AL186" s="1">
        <f>'Individual Measurements'!AG187</f>
        <v>0</v>
      </c>
      <c r="AM186" s="1">
        <f>'Individual Measurements'!AH187</f>
        <v>0</v>
      </c>
      <c r="AN186" s="1">
        <f>'Individual Measurements'!AI187</f>
        <v>0</v>
      </c>
      <c r="AO186" s="1">
        <f>'Individual Measurements'!AJ187</f>
        <v>0</v>
      </c>
      <c r="AP186" s="1">
        <f>'Individual Measurements'!AK187</f>
        <v>0</v>
      </c>
      <c r="AQ186" s="1">
        <f>'Individual Measurements'!AL187</f>
        <v>0</v>
      </c>
    </row>
    <row r="187" spans="1:43" ht="15.75" customHeight="1">
      <c r="A187" s="1" t="s">
        <v>736</v>
      </c>
      <c r="B187" s="1" t="s">
        <v>737</v>
      </c>
      <c r="C187" s="1" t="s">
        <v>738</v>
      </c>
      <c r="D187" s="5" t="s">
        <v>46</v>
      </c>
      <c r="E187" s="1" t="s">
        <v>331</v>
      </c>
      <c r="F187" s="6" t="s">
        <v>46</v>
      </c>
      <c r="G187" s="1" t="s">
        <v>739</v>
      </c>
      <c r="H187" s="7" t="str">
        <f t="shared" si="0"/>
        <v>JS x JS</v>
      </c>
      <c r="I187" s="1" t="s">
        <v>333</v>
      </c>
      <c r="J187" s="1" t="s">
        <v>51</v>
      </c>
      <c r="P187" s="1">
        <v>3</v>
      </c>
      <c r="Q187" s="1">
        <v>37</v>
      </c>
      <c r="R187" s="1">
        <f>'Plot Info'!E244</f>
        <v>0</v>
      </c>
      <c r="S187" s="8">
        <v>44354</v>
      </c>
      <c r="T187" s="8">
        <v>44355</v>
      </c>
      <c r="U187" s="9">
        <f>'Plot Info'!H187</f>
        <v>0.63611111111111107</v>
      </c>
      <c r="V187" s="1">
        <f>'Plot Info'!I244</f>
        <v>0</v>
      </c>
      <c r="W187" s="2" t="s">
        <v>52</v>
      </c>
      <c r="X187" s="1">
        <f>'Plot Info'!K187</f>
        <v>2</v>
      </c>
      <c r="Y187" s="1">
        <f>'Plot Info'!L187</f>
        <v>2.5099999999999998</v>
      </c>
      <c r="Z187" s="1">
        <f>'Plot Info'!M187</f>
        <v>0.89</v>
      </c>
      <c r="AA187" s="3">
        <f t="shared" si="3"/>
        <v>2.8202247191011232</v>
      </c>
      <c r="AB187" s="3">
        <f>VLOOKUP(A187,'Sub Sample'!A:U,21,FALSE)</f>
        <v>11.577381372478133</v>
      </c>
      <c r="AC187" s="1">
        <f t="shared" si="2"/>
        <v>0.32650817129123716</v>
      </c>
      <c r="AD187" s="10">
        <f>VLOOKUP(A187,'Sub Sample'!A:Z,26,FALSE)</f>
        <v>106.25</v>
      </c>
      <c r="AE187" s="3">
        <f>'Individual Measurements'!U188</f>
        <v>97.02</v>
      </c>
      <c r="AF187" s="3">
        <f>'Individual Measurements'!V188</f>
        <v>16.279999999999998</v>
      </c>
      <c r="AG187" s="3">
        <f>'Individual Measurements'!W188</f>
        <v>0.80999999999999994</v>
      </c>
      <c r="AH187" s="3">
        <f>'Individual Measurements'!X188</f>
        <v>8.4599999999999991</v>
      </c>
      <c r="AI187" s="3">
        <f>'Individual Measurements'!Y188</f>
        <v>4.1219999999999999</v>
      </c>
      <c r="AJ187" s="1">
        <f>'Individual Measurements'!AE188</f>
        <v>0</v>
      </c>
      <c r="AK187" s="1">
        <f>'Individual Measurements'!AF188</f>
        <v>0</v>
      </c>
      <c r="AL187" s="1">
        <f>'Individual Measurements'!AG188</f>
        <v>0</v>
      </c>
      <c r="AM187" s="1">
        <f>'Individual Measurements'!AH188</f>
        <v>5</v>
      </c>
      <c r="AN187" s="1">
        <f>'Individual Measurements'!AI188</f>
        <v>5</v>
      </c>
      <c r="AO187" s="1">
        <f>'Individual Measurements'!AJ188</f>
        <v>0</v>
      </c>
      <c r="AP187" s="1">
        <f>'Individual Measurements'!AK188</f>
        <v>3</v>
      </c>
      <c r="AQ187" s="1">
        <f>'Individual Measurements'!AL188</f>
        <v>2</v>
      </c>
    </row>
    <row r="188" spans="1:43" ht="15.75" customHeight="1">
      <c r="A188" s="1" t="s">
        <v>152</v>
      </c>
      <c r="B188" s="1" t="s">
        <v>152</v>
      </c>
      <c r="C188" s="1" t="s">
        <v>153</v>
      </c>
      <c r="D188" s="5" t="s">
        <v>48</v>
      </c>
      <c r="E188" s="1" t="s">
        <v>154</v>
      </c>
      <c r="F188" s="6" t="s">
        <v>155</v>
      </c>
      <c r="G188" s="1" t="s">
        <v>156</v>
      </c>
      <c r="H188" s="7" t="str">
        <f t="shared" si="0"/>
        <v>OI x ME1</v>
      </c>
      <c r="I188" s="1" t="s">
        <v>740</v>
      </c>
      <c r="J188" s="1" t="s">
        <v>51</v>
      </c>
      <c r="P188" s="1">
        <v>3</v>
      </c>
      <c r="Q188" s="1">
        <v>38</v>
      </c>
      <c r="R188" s="1">
        <f>'Plot Info'!E74</f>
        <v>0</v>
      </c>
      <c r="S188" s="8">
        <v>44354</v>
      </c>
      <c r="T188" s="8">
        <v>44355</v>
      </c>
      <c r="U188" s="1">
        <f>'Plot Info'!H188</f>
        <v>0</v>
      </c>
      <c r="V188" s="1">
        <f>'Plot Info'!I245</f>
        <v>0</v>
      </c>
      <c r="W188" s="2"/>
      <c r="X188" s="1">
        <f>'Plot Info'!K188</f>
        <v>0</v>
      </c>
      <c r="Y188" s="1">
        <f>'Plot Info'!L188</f>
        <v>0</v>
      </c>
      <c r="Z188" s="1">
        <f>'Plot Info'!M188</f>
        <v>0</v>
      </c>
      <c r="AA188" s="3" t="e">
        <f t="shared" si="3"/>
        <v>#DIV/0!</v>
      </c>
      <c r="AB188" s="3">
        <f>VLOOKUP(A188,'Sub Sample'!A:U,21,FALSE)</f>
        <v>0</v>
      </c>
      <c r="AC188" s="1" t="e">
        <f t="shared" si="2"/>
        <v>#DIV/0!</v>
      </c>
      <c r="AD188" s="10">
        <f>VLOOKUP(A188,'Sub Sample'!A:Z,26,FALSE)</f>
        <v>0</v>
      </c>
      <c r="AE188" s="3" t="e">
        <f>'Individual Measurements'!U189</f>
        <v>#DIV/0!</v>
      </c>
      <c r="AF188" s="3" t="e">
        <f>'Individual Measurements'!V189</f>
        <v>#DIV/0!</v>
      </c>
      <c r="AG188" s="3" t="e">
        <f>'Individual Measurements'!W189</f>
        <v>#DIV/0!</v>
      </c>
      <c r="AH188" s="3" t="e">
        <f>'Individual Measurements'!X189</f>
        <v>#DIV/0!</v>
      </c>
      <c r="AI188" s="3" t="e">
        <f>'Individual Measurements'!Y189</f>
        <v>#DIV/0!</v>
      </c>
      <c r="AJ188" s="1">
        <f>'Individual Measurements'!AE189</f>
        <v>0</v>
      </c>
      <c r="AK188" s="1">
        <f>'Individual Measurements'!AF189</f>
        <v>0</v>
      </c>
      <c r="AL188" s="1">
        <f>'Individual Measurements'!AG189</f>
        <v>0</v>
      </c>
      <c r="AM188" s="1">
        <f>'Individual Measurements'!AH189</f>
        <v>0</v>
      </c>
      <c r="AN188" s="1">
        <f>'Individual Measurements'!AI189</f>
        <v>0</v>
      </c>
      <c r="AO188" s="1">
        <f>'Individual Measurements'!AJ189</f>
        <v>0</v>
      </c>
      <c r="AP188" s="1">
        <f>'Individual Measurements'!AK189</f>
        <v>0</v>
      </c>
      <c r="AQ188" s="1">
        <f>'Individual Measurements'!AL189</f>
        <v>0</v>
      </c>
    </row>
    <row r="189" spans="1:43" ht="15.75" customHeight="1">
      <c r="A189" s="1" t="s">
        <v>741</v>
      </c>
      <c r="B189" s="1" t="s">
        <v>742</v>
      </c>
      <c r="C189" s="1" t="s">
        <v>743</v>
      </c>
      <c r="D189" s="5" t="s">
        <v>145</v>
      </c>
      <c r="E189" s="1" t="s">
        <v>744</v>
      </c>
      <c r="F189" s="6" t="s">
        <v>122</v>
      </c>
      <c r="G189" s="1" t="s">
        <v>745</v>
      </c>
      <c r="H189" s="7" t="str">
        <f t="shared" si="0"/>
        <v>NC x NL</v>
      </c>
      <c r="I189" s="1" t="s">
        <v>126</v>
      </c>
      <c r="J189" s="1" t="s">
        <v>51</v>
      </c>
      <c r="P189" s="1">
        <v>3</v>
      </c>
      <c r="Q189" s="1">
        <v>39</v>
      </c>
      <c r="R189" s="1">
        <f>'Plot Info'!E245</f>
        <v>0</v>
      </c>
      <c r="S189" s="8">
        <v>44354</v>
      </c>
      <c r="T189" s="8">
        <v>44355</v>
      </c>
      <c r="U189" s="9">
        <f>'Plot Info'!H189</f>
        <v>0.63680555555555551</v>
      </c>
      <c r="V189" s="1">
        <f>'Plot Info'!I246</f>
        <v>0</v>
      </c>
      <c r="W189" s="2" t="s">
        <v>52</v>
      </c>
      <c r="X189" s="1">
        <f>'Plot Info'!K189</f>
        <v>1</v>
      </c>
      <c r="Y189" s="1">
        <f>'Plot Info'!L189</f>
        <v>2.5099999999999998</v>
      </c>
      <c r="Z189" s="1">
        <f>'Plot Info'!M189</f>
        <v>0.86099999999999999</v>
      </c>
      <c r="AA189" s="3">
        <f t="shared" si="3"/>
        <v>2.9152148664343782</v>
      </c>
      <c r="AB189" s="3">
        <f>VLOOKUP(A189,'Sub Sample'!A:U,21,FALSE)</f>
        <v>10.981206293706295</v>
      </c>
      <c r="AC189" s="1">
        <f t="shared" si="2"/>
        <v>0.32012575838795354</v>
      </c>
      <c r="AD189" s="10">
        <f>VLOOKUP(A189,'Sub Sample'!A:Z,26,FALSE)</f>
        <v>68.75</v>
      </c>
      <c r="AE189" s="3">
        <f>'Individual Measurements'!U190</f>
        <v>61.06</v>
      </c>
      <c r="AF189" s="3">
        <f>'Individual Measurements'!V190</f>
        <v>11.3</v>
      </c>
      <c r="AG189" s="3">
        <f>'Individual Measurements'!W190</f>
        <v>0.59400000000000008</v>
      </c>
      <c r="AH189" s="3">
        <f>'Individual Measurements'!X190</f>
        <v>7.8</v>
      </c>
      <c r="AI189" s="3">
        <f>'Individual Measurements'!Y190</f>
        <v>3.4799999999999995</v>
      </c>
      <c r="AJ189" s="1">
        <f>'Individual Measurements'!AE190</f>
        <v>0</v>
      </c>
      <c r="AK189" s="1">
        <f>'Individual Measurements'!AF190</f>
        <v>0</v>
      </c>
      <c r="AL189" s="1">
        <f>'Individual Measurements'!AG190</f>
        <v>0</v>
      </c>
      <c r="AM189" s="1">
        <f>'Individual Measurements'!AH190</f>
        <v>5</v>
      </c>
      <c r="AN189" s="1">
        <f>'Individual Measurements'!AI190</f>
        <v>4</v>
      </c>
      <c r="AO189" s="1">
        <f>'Individual Measurements'!AJ190</f>
        <v>1</v>
      </c>
      <c r="AP189" s="1">
        <f>'Individual Measurements'!AK190</f>
        <v>1</v>
      </c>
      <c r="AQ189" s="1">
        <f>'Individual Measurements'!AL190</f>
        <v>4</v>
      </c>
    </row>
    <row r="190" spans="1:43" ht="15.75" customHeight="1">
      <c r="A190" s="1" t="s">
        <v>746</v>
      </c>
      <c r="B190" s="1" t="s">
        <v>747</v>
      </c>
      <c r="C190" s="1" t="s">
        <v>748</v>
      </c>
      <c r="D190" s="5" t="s">
        <v>70</v>
      </c>
      <c r="E190" s="1" t="s">
        <v>748</v>
      </c>
      <c r="F190" s="6" t="s">
        <v>70</v>
      </c>
      <c r="G190" s="1" t="s">
        <v>749</v>
      </c>
      <c r="H190" s="7" t="str">
        <f t="shared" si="0"/>
        <v>UCONN x UCONN</v>
      </c>
      <c r="I190" s="1">
        <v>4000</v>
      </c>
      <c r="J190" s="1" t="s">
        <v>51</v>
      </c>
      <c r="P190" s="1">
        <v>3</v>
      </c>
      <c r="Q190" s="1">
        <v>40</v>
      </c>
      <c r="R190" s="1">
        <f>'Plot Info'!E246</f>
        <v>0</v>
      </c>
      <c r="S190" s="8">
        <v>44354</v>
      </c>
      <c r="T190" s="8">
        <v>44355</v>
      </c>
      <c r="U190" s="1">
        <f>'Plot Info'!H190</f>
        <v>0</v>
      </c>
      <c r="V190" s="1">
        <f>'Plot Info'!I246</f>
        <v>0</v>
      </c>
      <c r="W190" s="2" t="s">
        <v>58</v>
      </c>
      <c r="X190" s="1">
        <f>'Plot Info'!K190</f>
        <v>0</v>
      </c>
      <c r="Y190" s="1">
        <f>'Plot Info'!L190</f>
        <v>0</v>
      </c>
      <c r="Z190" s="1">
        <f>'Plot Info'!M190</f>
        <v>0</v>
      </c>
      <c r="AA190" s="3" t="e">
        <f t="shared" si="3"/>
        <v>#DIV/0!</v>
      </c>
      <c r="AB190" s="3">
        <f>VLOOKUP(A190,'Sub Sample'!A:U,21,FALSE)</f>
        <v>0</v>
      </c>
      <c r="AC190" s="1" t="e">
        <f t="shared" si="2"/>
        <v>#DIV/0!</v>
      </c>
      <c r="AD190" s="10">
        <f>VLOOKUP(A190,'Sub Sample'!A:Z,26,FALSE)</f>
        <v>0</v>
      </c>
      <c r="AE190" s="3" t="e">
        <f>'Individual Measurements'!U191</f>
        <v>#DIV/0!</v>
      </c>
      <c r="AF190" s="3" t="e">
        <f>'Individual Measurements'!V191</f>
        <v>#DIV/0!</v>
      </c>
      <c r="AG190" s="3" t="e">
        <f>'Individual Measurements'!W191</f>
        <v>#DIV/0!</v>
      </c>
      <c r="AH190" s="3" t="e">
        <f>'Individual Measurements'!X191</f>
        <v>#DIV/0!</v>
      </c>
      <c r="AI190" s="3" t="e">
        <f>'Individual Measurements'!Y191</f>
        <v>#DIV/0!</v>
      </c>
      <c r="AJ190" s="1">
        <f>'Individual Measurements'!AE191</f>
        <v>0</v>
      </c>
      <c r="AK190" s="1">
        <f>'Individual Measurements'!AF191</f>
        <v>0</v>
      </c>
      <c r="AL190" s="1">
        <f>'Individual Measurements'!AG191</f>
        <v>0</v>
      </c>
      <c r="AM190" s="1">
        <f>'Individual Measurements'!AH191</f>
        <v>0</v>
      </c>
      <c r="AN190" s="1">
        <f>'Individual Measurements'!AI191</f>
        <v>0</v>
      </c>
      <c r="AO190" s="1">
        <f>'Individual Measurements'!AJ191</f>
        <v>0</v>
      </c>
      <c r="AP190" s="1">
        <f>'Individual Measurements'!AK191</f>
        <v>0</v>
      </c>
      <c r="AQ190" s="1">
        <f>'Individual Measurements'!AL191</f>
        <v>0</v>
      </c>
    </row>
    <row r="191" spans="1:43" ht="15.75" customHeight="1">
      <c r="A191" s="1" t="s">
        <v>750</v>
      </c>
      <c r="B191" s="1" t="s">
        <v>751</v>
      </c>
      <c r="C191" s="1" t="s">
        <v>91</v>
      </c>
      <c r="D191" s="5" t="s">
        <v>48</v>
      </c>
      <c r="E191" s="1" t="s">
        <v>92</v>
      </c>
      <c r="F191" s="6" t="s">
        <v>48</v>
      </c>
      <c r="G191" s="1" t="s">
        <v>93</v>
      </c>
      <c r="H191" s="7" t="str">
        <f t="shared" si="0"/>
        <v>OI x OI</v>
      </c>
      <c r="I191" s="1" t="s">
        <v>327</v>
      </c>
      <c r="J191" s="1" t="s">
        <v>51</v>
      </c>
      <c r="P191" s="1">
        <v>3</v>
      </c>
      <c r="Q191" s="1">
        <v>41</v>
      </c>
      <c r="R191" s="1">
        <f>'Plot Info'!E247</f>
        <v>0</v>
      </c>
      <c r="S191" s="8">
        <v>44354</v>
      </c>
      <c r="T191" s="8">
        <v>44355</v>
      </c>
      <c r="U191" s="1">
        <f>'Plot Info'!H191</f>
        <v>0</v>
      </c>
      <c r="V191" s="1">
        <f>'Plot Info'!I247</f>
        <v>0</v>
      </c>
      <c r="W191" s="2" t="s">
        <v>58</v>
      </c>
      <c r="X191" s="1">
        <f>'Plot Info'!K191</f>
        <v>0</v>
      </c>
      <c r="Y191" s="1">
        <f>'Plot Info'!L191</f>
        <v>0</v>
      </c>
      <c r="Z191" s="1">
        <f>'Plot Info'!M191</f>
        <v>0</v>
      </c>
      <c r="AA191" s="3" t="e">
        <f t="shared" si="3"/>
        <v>#DIV/0!</v>
      </c>
      <c r="AB191" s="3">
        <f>VLOOKUP(A191,'Sub Sample'!A:U,21,FALSE)</f>
        <v>0</v>
      </c>
      <c r="AC191" s="1" t="e">
        <f t="shared" si="2"/>
        <v>#DIV/0!</v>
      </c>
      <c r="AD191" s="10">
        <f>VLOOKUP(A191,'Sub Sample'!A:Z,26,FALSE)</f>
        <v>0</v>
      </c>
      <c r="AE191" s="3" t="e">
        <f>'Individual Measurements'!U192</f>
        <v>#DIV/0!</v>
      </c>
      <c r="AF191" s="3" t="e">
        <f>'Individual Measurements'!V192</f>
        <v>#DIV/0!</v>
      </c>
      <c r="AG191" s="3" t="e">
        <f>'Individual Measurements'!W192</f>
        <v>#DIV/0!</v>
      </c>
      <c r="AH191" s="3" t="e">
        <f>'Individual Measurements'!X192</f>
        <v>#DIV/0!</v>
      </c>
      <c r="AI191" s="3" t="e">
        <f>'Individual Measurements'!Y192</f>
        <v>#DIV/0!</v>
      </c>
      <c r="AJ191" s="1">
        <f>'Individual Measurements'!AE192</f>
        <v>0</v>
      </c>
      <c r="AK191" s="1">
        <f>'Individual Measurements'!AF192</f>
        <v>0</v>
      </c>
      <c r="AL191" s="1">
        <f>'Individual Measurements'!AG192</f>
        <v>0</v>
      </c>
      <c r="AM191" s="1">
        <f>'Individual Measurements'!AH192</f>
        <v>0</v>
      </c>
      <c r="AN191" s="1">
        <f>'Individual Measurements'!AI192</f>
        <v>0</v>
      </c>
      <c r="AO191" s="1">
        <f>'Individual Measurements'!AJ192</f>
        <v>0</v>
      </c>
      <c r="AP191" s="1">
        <f>'Individual Measurements'!AK192</f>
        <v>0</v>
      </c>
      <c r="AQ191" s="1">
        <f>'Individual Measurements'!AL192</f>
        <v>0</v>
      </c>
    </row>
    <row r="192" spans="1:43" ht="15.75" customHeight="1">
      <c r="A192" s="1" t="s">
        <v>752</v>
      </c>
      <c r="B192" s="1" t="s">
        <v>753</v>
      </c>
      <c r="C192" s="1" t="s">
        <v>648</v>
      </c>
      <c r="D192" s="5" t="s">
        <v>145</v>
      </c>
      <c r="E192" s="1" t="s">
        <v>117</v>
      </c>
      <c r="F192" s="6" t="s">
        <v>48</v>
      </c>
      <c r="G192" s="1" t="s">
        <v>754</v>
      </c>
      <c r="H192" s="7" t="str">
        <f t="shared" si="0"/>
        <v>NC x OI</v>
      </c>
      <c r="I192" s="1" t="s">
        <v>79</v>
      </c>
      <c r="J192" s="1" t="s">
        <v>51</v>
      </c>
      <c r="P192" s="1">
        <v>3</v>
      </c>
      <c r="Q192" s="1">
        <v>42</v>
      </c>
      <c r="R192" s="1">
        <f>'Plot Info'!E27</f>
        <v>0</v>
      </c>
      <c r="S192" s="8">
        <v>44354</v>
      </c>
      <c r="T192" s="8">
        <v>44355</v>
      </c>
      <c r="U192" s="1">
        <f>'Plot Info'!H192</f>
        <v>0</v>
      </c>
      <c r="V192" s="1">
        <f>'Plot Info'!I27</f>
        <v>0</v>
      </c>
      <c r="W192" s="2" t="s">
        <v>58</v>
      </c>
      <c r="X192" s="1">
        <f>'Plot Info'!K192</f>
        <v>0</v>
      </c>
      <c r="Y192" s="1">
        <f>'Plot Info'!L192</f>
        <v>0</v>
      </c>
      <c r="Z192" s="1">
        <f>'Plot Info'!M192</f>
        <v>0</v>
      </c>
      <c r="AA192" s="3" t="e">
        <f t="shared" si="3"/>
        <v>#DIV/0!</v>
      </c>
      <c r="AB192" s="3">
        <f>VLOOKUP(A192,'Sub Sample'!A:U,21,FALSE)</f>
        <v>0</v>
      </c>
      <c r="AC192" s="1" t="e">
        <f t="shared" si="2"/>
        <v>#DIV/0!</v>
      </c>
      <c r="AD192" s="10">
        <f>VLOOKUP(A192,'Sub Sample'!A:Z,26,FALSE)</f>
        <v>0</v>
      </c>
      <c r="AE192" s="3" t="e">
        <f>'Individual Measurements'!U193</f>
        <v>#DIV/0!</v>
      </c>
      <c r="AF192" s="3" t="e">
        <f>'Individual Measurements'!V193</f>
        <v>#DIV/0!</v>
      </c>
      <c r="AG192" s="3" t="e">
        <f>'Individual Measurements'!W193</f>
        <v>#DIV/0!</v>
      </c>
      <c r="AH192" s="3" t="e">
        <f>'Individual Measurements'!X193</f>
        <v>#DIV/0!</v>
      </c>
      <c r="AI192" s="3" t="e">
        <f>'Individual Measurements'!Y193</f>
        <v>#DIV/0!</v>
      </c>
      <c r="AJ192" s="1">
        <f>'Individual Measurements'!AE193</f>
        <v>0</v>
      </c>
      <c r="AK192" s="1">
        <f>'Individual Measurements'!AF193</f>
        <v>0</v>
      </c>
      <c r="AL192" s="1">
        <f>'Individual Measurements'!AG193</f>
        <v>0</v>
      </c>
      <c r="AM192" s="1">
        <f>'Individual Measurements'!AH193</f>
        <v>0</v>
      </c>
      <c r="AN192" s="1">
        <f>'Individual Measurements'!AI193</f>
        <v>0</v>
      </c>
      <c r="AO192" s="1">
        <f>'Individual Measurements'!AJ193</f>
        <v>0</v>
      </c>
      <c r="AP192" s="1">
        <f>'Individual Measurements'!AK193</f>
        <v>0</v>
      </c>
      <c r="AQ192" s="1">
        <f>'Individual Measurements'!AL193</f>
        <v>0</v>
      </c>
    </row>
    <row r="193" spans="1:43" ht="15.75" customHeight="1">
      <c r="A193" s="1" t="s">
        <v>755</v>
      </c>
      <c r="B193" s="1" t="s">
        <v>756</v>
      </c>
      <c r="C193" s="1" t="s">
        <v>91</v>
      </c>
      <c r="D193" s="5" t="s">
        <v>48</v>
      </c>
      <c r="E193" s="1" t="s">
        <v>135</v>
      </c>
      <c r="F193" s="6" t="s">
        <v>64</v>
      </c>
      <c r="G193" s="1" t="s">
        <v>415</v>
      </c>
      <c r="H193" s="7" t="str">
        <f t="shared" si="0"/>
        <v>OI x LD</v>
      </c>
      <c r="I193" s="1" t="s">
        <v>110</v>
      </c>
      <c r="J193" s="1" t="s">
        <v>51</v>
      </c>
      <c r="P193" s="1">
        <v>3</v>
      </c>
      <c r="Q193" s="1">
        <v>43</v>
      </c>
      <c r="R193" s="1">
        <f>'Plot Info'!E248</f>
        <v>0</v>
      </c>
      <c r="S193" s="8">
        <v>44354</v>
      </c>
      <c r="T193" s="8">
        <v>44355</v>
      </c>
      <c r="U193" s="1">
        <f>'Plot Info'!H193</f>
        <v>0</v>
      </c>
      <c r="V193" s="1">
        <f>'Plot Info'!I248</f>
        <v>0</v>
      </c>
      <c r="W193" s="2" t="s">
        <v>58</v>
      </c>
      <c r="X193" s="1">
        <f>'Plot Info'!K193</f>
        <v>0</v>
      </c>
      <c r="Y193" s="1">
        <f>'Plot Info'!L193</f>
        <v>0</v>
      </c>
      <c r="Z193" s="1">
        <f>'Plot Info'!M193</f>
        <v>0</v>
      </c>
      <c r="AA193" s="3" t="e">
        <f t="shared" si="3"/>
        <v>#DIV/0!</v>
      </c>
      <c r="AB193" s="3">
        <f>VLOOKUP(A193,'Sub Sample'!A:U,21,FALSE)</f>
        <v>0</v>
      </c>
      <c r="AC193" s="1" t="e">
        <f t="shared" si="2"/>
        <v>#DIV/0!</v>
      </c>
      <c r="AD193" s="10">
        <f>VLOOKUP(A193,'Sub Sample'!A:Z,26,FALSE)</f>
        <v>0</v>
      </c>
      <c r="AE193" s="3" t="e">
        <f>'Individual Measurements'!U194</f>
        <v>#DIV/0!</v>
      </c>
      <c r="AF193" s="3" t="e">
        <f>'Individual Measurements'!V194</f>
        <v>#DIV/0!</v>
      </c>
      <c r="AG193" s="3" t="e">
        <f>'Individual Measurements'!W194</f>
        <v>#DIV/0!</v>
      </c>
      <c r="AH193" s="3" t="e">
        <f>'Individual Measurements'!X194</f>
        <v>#DIV/0!</v>
      </c>
      <c r="AI193" s="3" t="e">
        <f>'Individual Measurements'!Y194</f>
        <v>#DIV/0!</v>
      </c>
      <c r="AJ193" s="1">
        <f>'Individual Measurements'!AE194</f>
        <v>0</v>
      </c>
      <c r="AK193" s="1">
        <f>'Individual Measurements'!AF194</f>
        <v>0</v>
      </c>
      <c r="AL193" s="1">
        <f>'Individual Measurements'!AG194</f>
        <v>0</v>
      </c>
      <c r="AM193" s="1">
        <f>'Individual Measurements'!AH194</f>
        <v>0</v>
      </c>
      <c r="AN193" s="1">
        <f>'Individual Measurements'!AI194</f>
        <v>0</v>
      </c>
      <c r="AO193" s="1">
        <f>'Individual Measurements'!AJ194</f>
        <v>0</v>
      </c>
      <c r="AP193" s="1">
        <f>'Individual Measurements'!AK194</f>
        <v>0</v>
      </c>
      <c r="AQ193" s="1">
        <f>'Individual Measurements'!AL194</f>
        <v>0</v>
      </c>
    </row>
    <row r="194" spans="1:43" ht="15.75" customHeight="1">
      <c r="A194" s="1" t="s">
        <v>757</v>
      </c>
      <c r="B194" s="1" t="s">
        <v>758</v>
      </c>
      <c r="C194" s="1" t="s">
        <v>759</v>
      </c>
      <c r="D194" s="5" t="s">
        <v>70</v>
      </c>
      <c r="E194" s="1" t="s">
        <v>759</v>
      </c>
      <c r="F194" s="6" t="s">
        <v>70</v>
      </c>
      <c r="G194" s="1" t="s">
        <v>760</v>
      </c>
      <c r="H194" s="7" t="str">
        <f t="shared" si="0"/>
        <v>UCONN x UCONN</v>
      </c>
      <c r="I194" s="1">
        <v>4000</v>
      </c>
      <c r="J194" s="1" t="s">
        <v>51</v>
      </c>
      <c r="P194" s="1">
        <v>3</v>
      </c>
      <c r="Q194" s="1">
        <v>44</v>
      </c>
      <c r="R194" s="1">
        <f>'Plot Info'!E250</f>
        <v>0</v>
      </c>
      <c r="S194" s="8">
        <v>44354</v>
      </c>
      <c r="T194" s="8">
        <v>44355</v>
      </c>
      <c r="U194" s="1">
        <f>'Plot Info'!H194</f>
        <v>0</v>
      </c>
      <c r="V194" s="1">
        <f>'Plot Info'!I250</f>
        <v>0</v>
      </c>
      <c r="W194" s="2" t="s">
        <v>58</v>
      </c>
      <c r="X194" s="1">
        <f>'Plot Info'!K194</f>
        <v>0</v>
      </c>
      <c r="Y194" s="1">
        <f>'Plot Info'!L194</f>
        <v>0</v>
      </c>
      <c r="Z194" s="1">
        <f>'Plot Info'!M194</f>
        <v>0</v>
      </c>
      <c r="AA194" s="3" t="e">
        <f t="shared" si="3"/>
        <v>#DIV/0!</v>
      </c>
      <c r="AB194" s="3">
        <f>VLOOKUP(A194,'Sub Sample'!A:U,21,FALSE)</f>
        <v>0</v>
      </c>
      <c r="AC194" s="1" t="e">
        <f t="shared" si="2"/>
        <v>#DIV/0!</v>
      </c>
      <c r="AD194" s="10">
        <f>VLOOKUP(A194,'Sub Sample'!A:Z,26,FALSE)</f>
        <v>0</v>
      </c>
      <c r="AE194" s="3" t="e">
        <f>'Individual Measurements'!U195</f>
        <v>#DIV/0!</v>
      </c>
      <c r="AF194" s="3" t="e">
        <f>'Individual Measurements'!V195</f>
        <v>#DIV/0!</v>
      </c>
      <c r="AG194" s="3" t="e">
        <f>'Individual Measurements'!W195</f>
        <v>#DIV/0!</v>
      </c>
      <c r="AH194" s="3" t="e">
        <f>'Individual Measurements'!X195</f>
        <v>#DIV/0!</v>
      </c>
      <c r="AI194" s="3" t="e">
        <f>'Individual Measurements'!Y195</f>
        <v>#DIV/0!</v>
      </c>
      <c r="AJ194" s="1">
        <f>'Individual Measurements'!AE195</f>
        <v>0</v>
      </c>
      <c r="AK194" s="1">
        <f>'Individual Measurements'!AF195</f>
        <v>0</v>
      </c>
      <c r="AL194" s="1">
        <f>'Individual Measurements'!AG195</f>
        <v>0</v>
      </c>
      <c r="AM194" s="1">
        <f>'Individual Measurements'!AH195</f>
        <v>0</v>
      </c>
      <c r="AN194" s="1">
        <f>'Individual Measurements'!AI195</f>
        <v>0</v>
      </c>
      <c r="AO194" s="1">
        <f>'Individual Measurements'!AJ195</f>
        <v>0</v>
      </c>
      <c r="AP194" s="1">
        <f>'Individual Measurements'!AK195</f>
        <v>0</v>
      </c>
      <c r="AQ194" s="1">
        <f>'Individual Measurements'!AL195</f>
        <v>0</v>
      </c>
    </row>
    <row r="195" spans="1:43" ht="15.75" customHeight="1">
      <c r="A195" s="1" t="s">
        <v>761</v>
      </c>
      <c r="B195" s="1" t="s">
        <v>762</v>
      </c>
      <c r="C195" s="1" t="s">
        <v>143</v>
      </c>
      <c r="D195" s="5" t="s">
        <v>62</v>
      </c>
      <c r="E195" s="1" t="s">
        <v>130</v>
      </c>
      <c r="F195" s="6" t="s">
        <v>46</v>
      </c>
      <c r="G195" s="1" t="s">
        <v>763</v>
      </c>
      <c r="H195" s="7" t="str">
        <f t="shared" si="0"/>
        <v>CB x JS</v>
      </c>
      <c r="I195" s="1" t="s">
        <v>50</v>
      </c>
      <c r="J195" s="1" t="s">
        <v>51</v>
      </c>
      <c r="P195" s="1">
        <v>3</v>
      </c>
      <c r="Q195" s="1">
        <v>45</v>
      </c>
      <c r="R195" s="1">
        <f>'Plot Info'!E251</f>
        <v>0</v>
      </c>
      <c r="S195" s="8">
        <v>44354</v>
      </c>
      <c r="T195" s="8">
        <v>44355</v>
      </c>
      <c r="U195" s="9">
        <f>'Plot Info'!H195</f>
        <v>0.63958333333333328</v>
      </c>
      <c r="V195" s="1">
        <f>'Plot Info'!I251</f>
        <v>0</v>
      </c>
      <c r="W195" s="2" t="s">
        <v>52</v>
      </c>
      <c r="X195" s="1">
        <f>'Plot Info'!K195</f>
        <v>3</v>
      </c>
      <c r="Y195" s="1">
        <f>'Plot Info'!L195</f>
        <v>5.82</v>
      </c>
      <c r="Z195" s="1">
        <f>'Plot Info'!M195</f>
        <v>0.85</v>
      </c>
      <c r="AA195" s="3">
        <f t="shared" si="3"/>
        <v>6.8470588235294123</v>
      </c>
      <c r="AB195" s="3">
        <f>VLOOKUP(A195,'Sub Sample'!A:U,21,FALSE)</f>
        <v>11.25872331806066</v>
      </c>
      <c r="AC195" s="1">
        <f t="shared" si="2"/>
        <v>0.77089140836603587</v>
      </c>
      <c r="AD195" s="10">
        <f>VLOOKUP(A195,'Sub Sample'!A:Z,26,FALSE)</f>
        <v>143.75</v>
      </c>
      <c r="AE195" s="3">
        <f>'Individual Measurements'!U196</f>
        <v>145.01999999999998</v>
      </c>
      <c r="AF195" s="3">
        <f>'Individual Measurements'!V196</f>
        <v>11.260000000000002</v>
      </c>
      <c r="AG195" s="3">
        <f>'Individual Measurements'!W196</f>
        <v>1.238</v>
      </c>
      <c r="AH195" s="3">
        <f>'Individual Measurements'!X196</f>
        <v>5.84</v>
      </c>
      <c r="AI195" s="3">
        <f>'Individual Measurements'!Y196</f>
        <v>3.1</v>
      </c>
      <c r="AJ195" s="1">
        <f>'Individual Measurements'!AE196</f>
        <v>0</v>
      </c>
      <c r="AK195" s="1">
        <f>'Individual Measurements'!AF196</f>
        <v>0</v>
      </c>
      <c r="AL195" s="1">
        <f>'Individual Measurements'!AG196</f>
        <v>0</v>
      </c>
      <c r="AM195" s="1">
        <f>'Individual Measurements'!AH196</f>
        <v>5</v>
      </c>
      <c r="AN195" s="1">
        <f>'Individual Measurements'!AI196</f>
        <v>5</v>
      </c>
      <c r="AO195" s="1">
        <f>'Individual Measurements'!AJ196</f>
        <v>0</v>
      </c>
      <c r="AP195" s="1">
        <f>'Individual Measurements'!AK196</f>
        <v>0</v>
      </c>
      <c r="AQ195" s="1">
        <f>'Individual Measurements'!AL196</f>
        <v>5</v>
      </c>
    </row>
    <row r="196" spans="1:43" ht="15.75" customHeight="1">
      <c r="A196" s="1" t="s">
        <v>764</v>
      </c>
      <c r="B196" s="1" t="s">
        <v>765</v>
      </c>
      <c r="C196" s="1" t="s">
        <v>367</v>
      </c>
      <c r="D196" s="5" t="s">
        <v>62</v>
      </c>
      <c r="E196" s="1" t="s">
        <v>305</v>
      </c>
      <c r="F196" s="6" t="s">
        <v>48</v>
      </c>
      <c r="G196" s="1" t="s">
        <v>766</v>
      </c>
      <c r="H196" s="7" t="str">
        <f t="shared" si="0"/>
        <v>CB x OI</v>
      </c>
      <c r="I196" s="1" t="s">
        <v>50</v>
      </c>
      <c r="J196" s="1" t="s">
        <v>51</v>
      </c>
      <c r="P196" s="1">
        <v>3</v>
      </c>
      <c r="Q196" s="1">
        <v>46</v>
      </c>
      <c r="R196" s="1">
        <f>'Plot Info'!E252</f>
        <v>0</v>
      </c>
      <c r="S196" s="8">
        <v>44354</v>
      </c>
      <c r="T196" s="8">
        <v>44355</v>
      </c>
      <c r="U196" s="9">
        <f>'Plot Info'!H196</f>
        <v>0.64166666666666672</v>
      </c>
      <c r="V196" s="1">
        <f>'Plot Info'!I252</f>
        <v>0</v>
      </c>
      <c r="W196" s="2" t="s">
        <v>52</v>
      </c>
      <c r="X196" s="1">
        <f>'Plot Info'!K196</f>
        <v>3</v>
      </c>
      <c r="Y196" s="1">
        <f>'Plot Info'!L196</f>
        <v>12.92</v>
      </c>
      <c r="Z196" s="1">
        <f>'Plot Info'!M196</f>
        <v>0.89500000000000002</v>
      </c>
      <c r="AA196" s="3">
        <f t="shared" si="3"/>
        <v>14.435754189944134</v>
      </c>
      <c r="AB196" s="3">
        <f>VLOOKUP(A196,'Sub Sample'!A:U,21,FALSE)</f>
        <v>10.432468857225528</v>
      </c>
      <c r="AC196" s="1">
        <f t="shared" si="2"/>
        <v>1.5060055601715512</v>
      </c>
      <c r="AD196" s="10">
        <f>VLOOKUP(A196,'Sub Sample'!A:Z,26,FALSE)</f>
        <v>181.25</v>
      </c>
      <c r="AE196" s="3">
        <f>'Individual Measurements'!U197</f>
        <v>220.11999999999998</v>
      </c>
      <c r="AF196" s="3">
        <f>'Individual Measurements'!V197</f>
        <v>10.440000000000001</v>
      </c>
      <c r="AG196" s="3">
        <f>'Individual Measurements'!W197</f>
        <v>1.04</v>
      </c>
      <c r="AH196" s="3">
        <f>'Individual Measurements'!X197</f>
        <v>9.5400000000000009</v>
      </c>
      <c r="AI196" s="3">
        <f>'Individual Measurements'!Y197</f>
        <v>4.1379999999999999</v>
      </c>
      <c r="AJ196" s="1">
        <f>'Individual Measurements'!AE197</f>
        <v>0</v>
      </c>
      <c r="AK196" s="1">
        <f>'Individual Measurements'!AF197</f>
        <v>0</v>
      </c>
      <c r="AL196" s="1">
        <f>'Individual Measurements'!AG197</f>
        <v>0</v>
      </c>
      <c r="AM196" s="1">
        <f>'Individual Measurements'!AH197</f>
        <v>5</v>
      </c>
      <c r="AN196" s="1">
        <f>'Individual Measurements'!AI197</f>
        <v>5</v>
      </c>
      <c r="AO196" s="1">
        <f>'Individual Measurements'!AJ197</f>
        <v>0</v>
      </c>
      <c r="AP196" s="1">
        <f>'Individual Measurements'!AK197</f>
        <v>2</v>
      </c>
      <c r="AQ196" s="1">
        <f>'Individual Measurements'!AL197</f>
        <v>3</v>
      </c>
    </row>
    <row r="197" spans="1:43" ht="15.75" customHeight="1">
      <c r="A197" s="1" t="s">
        <v>767</v>
      </c>
      <c r="B197" s="1" t="s">
        <v>768</v>
      </c>
      <c r="C197" s="1" t="s">
        <v>242</v>
      </c>
      <c r="D197" s="5" t="s">
        <v>46</v>
      </c>
      <c r="E197" s="1" t="s">
        <v>117</v>
      </c>
      <c r="F197" s="6" t="s">
        <v>48</v>
      </c>
      <c r="G197" s="1" t="s">
        <v>769</v>
      </c>
      <c r="H197" s="7" t="str">
        <f t="shared" si="0"/>
        <v>JS x OI</v>
      </c>
      <c r="I197" s="1" t="s">
        <v>79</v>
      </c>
      <c r="J197" s="1" t="s">
        <v>51</v>
      </c>
      <c r="P197" s="1">
        <v>3</v>
      </c>
      <c r="Q197" s="1">
        <v>47</v>
      </c>
      <c r="R197" s="1">
        <f>'Plot Info'!E253</f>
        <v>0</v>
      </c>
      <c r="S197" s="8">
        <v>44354</v>
      </c>
      <c r="T197" s="8">
        <v>44355</v>
      </c>
      <c r="U197" s="9">
        <f>'Plot Info'!H197</f>
        <v>0.64375000000000004</v>
      </c>
      <c r="V197" s="1">
        <f>'Plot Info'!I253</f>
        <v>0</v>
      </c>
      <c r="W197" s="2" t="s">
        <v>52</v>
      </c>
      <c r="X197" s="1">
        <f>'Plot Info'!K197</f>
        <v>3</v>
      </c>
      <c r="Y197" s="1">
        <f>'Plot Info'!L197</f>
        <v>6.14</v>
      </c>
      <c r="Z197" s="1">
        <f>'Plot Info'!M197</f>
        <v>0.83</v>
      </c>
      <c r="AA197" s="3">
        <f t="shared" si="3"/>
        <v>7.3975903614457827</v>
      </c>
      <c r="AB197" s="3">
        <f>VLOOKUP(A197,'Sub Sample'!A:U,21,FALSE)</f>
        <v>10.96230800513557</v>
      </c>
      <c r="AC197" s="1">
        <f t="shared" si="2"/>
        <v>0.81094664037990849</v>
      </c>
      <c r="AD197" s="10">
        <f>VLOOKUP(A197,'Sub Sample'!A:Z,26,FALSE)</f>
        <v>168.75</v>
      </c>
      <c r="AE197" s="3">
        <f>'Individual Measurements'!U198</f>
        <v>68.100000000000009</v>
      </c>
      <c r="AF197" s="3">
        <f>'Individual Measurements'!V198</f>
        <v>12.4</v>
      </c>
      <c r="AG197" s="3">
        <f>'Individual Measurements'!W198</f>
        <v>0.50600000000000001</v>
      </c>
      <c r="AH197" s="3">
        <f>'Individual Measurements'!X198</f>
        <v>15.780000000000001</v>
      </c>
      <c r="AI197" s="3">
        <f>'Individual Measurements'!Y198</f>
        <v>4.8220000000000001</v>
      </c>
      <c r="AJ197" s="1">
        <f>'Individual Measurements'!AE198</f>
        <v>0</v>
      </c>
      <c r="AK197" s="1">
        <f>'Individual Measurements'!AF198</f>
        <v>0</v>
      </c>
      <c r="AL197" s="1">
        <f>'Individual Measurements'!AG198</f>
        <v>0</v>
      </c>
      <c r="AM197" s="1">
        <f>'Individual Measurements'!AH198</f>
        <v>5</v>
      </c>
      <c r="AN197" s="1">
        <f>'Individual Measurements'!AI198</f>
        <v>5</v>
      </c>
      <c r="AO197" s="1">
        <f>'Individual Measurements'!AJ198</f>
        <v>0</v>
      </c>
      <c r="AP197" s="1">
        <f>'Individual Measurements'!AK198</f>
        <v>1</v>
      </c>
      <c r="AQ197" s="1">
        <f>'Individual Measurements'!AL198</f>
        <v>4</v>
      </c>
    </row>
    <row r="198" spans="1:43" ht="15.75" customHeight="1">
      <c r="A198" s="1" t="s">
        <v>770</v>
      </c>
      <c r="B198" s="1" t="s">
        <v>771</v>
      </c>
      <c r="C198" s="1" t="s">
        <v>169</v>
      </c>
      <c r="D198" s="5" t="s">
        <v>48</v>
      </c>
      <c r="E198" s="1" t="s">
        <v>772</v>
      </c>
      <c r="F198" s="6" t="s">
        <v>70</v>
      </c>
      <c r="G198" s="1" t="s">
        <v>773</v>
      </c>
      <c r="H198" s="7" t="str">
        <f t="shared" si="0"/>
        <v>OI x UCONN</v>
      </c>
      <c r="I198" s="1" t="s">
        <v>50</v>
      </c>
      <c r="J198" s="1" t="s">
        <v>51</v>
      </c>
      <c r="P198" s="1">
        <v>3</v>
      </c>
      <c r="Q198" s="1">
        <v>48</v>
      </c>
      <c r="R198" s="1">
        <f>'Plot Info'!E254</f>
        <v>0</v>
      </c>
      <c r="S198" s="8">
        <v>44354</v>
      </c>
      <c r="T198" s="8">
        <v>44355</v>
      </c>
      <c r="U198" s="1">
        <f>'Plot Info'!H198</f>
        <v>0</v>
      </c>
      <c r="V198" s="1">
        <f>'Plot Info'!I254</f>
        <v>0</v>
      </c>
      <c r="W198" s="2" t="s">
        <v>58</v>
      </c>
      <c r="X198" s="1">
        <f>'Plot Info'!K198</f>
        <v>0</v>
      </c>
      <c r="Y198" s="1">
        <f>'Plot Info'!L198</f>
        <v>0</v>
      </c>
      <c r="Z198" s="1">
        <f>'Plot Info'!M198</f>
        <v>0</v>
      </c>
      <c r="AA198" s="3" t="e">
        <f t="shared" si="3"/>
        <v>#DIV/0!</v>
      </c>
      <c r="AB198" s="3">
        <f>VLOOKUP(A198,'Sub Sample'!A:U,21,FALSE)</f>
        <v>0</v>
      </c>
      <c r="AC198" s="1" t="e">
        <f t="shared" si="2"/>
        <v>#DIV/0!</v>
      </c>
      <c r="AD198" s="10">
        <f>VLOOKUP(A198,'Sub Sample'!A:Z,26,FALSE)</f>
        <v>0</v>
      </c>
      <c r="AE198" s="3" t="e">
        <f>'Individual Measurements'!U199</f>
        <v>#DIV/0!</v>
      </c>
      <c r="AF198" s="3" t="e">
        <f>'Individual Measurements'!V199</f>
        <v>#DIV/0!</v>
      </c>
      <c r="AG198" s="3" t="e">
        <f>'Individual Measurements'!W199</f>
        <v>#DIV/0!</v>
      </c>
      <c r="AH198" s="3" t="e">
        <f>'Individual Measurements'!X199</f>
        <v>#DIV/0!</v>
      </c>
      <c r="AI198" s="3" t="e">
        <f>'Individual Measurements'!Y199</f>
        <v>#DIV/0!</v>
      </c>
      <c r="AJ198" s="1">
        <f>'Individual Measurements'!AE199</f>
        <v>0</v>
      </c>
      <c r="AK198" s="1">
        <f>'Individual Measurements'!AF199</f>
        <v>0</v>
      </c>
      <c r="AL198" s="1">
        <f>'Individual Measurements'!AG199</f>
        <v>0</v>
      </c>
      <c r="AM198" s="1">
        <f>'Individual Measurements'!AH199</f>
        <v>0</v>
      </c>
      <c r="AN198" s="1">
        <f>'Individual Measurements'!AI199</f>
        <v>0</v>
      </c>
      <c r="AO198" s="1">
        <f>'Individual Measurements'!AJ199</f>
        <v>0</v>
      </c>
      <c r="AP198" s="1">
        <f>'Individual Measurements'!AK199</f>
        <v>0</v>
      </c>
      <c r="AQ198" s="1">
        <f>'Individual Measurements'!AL199</f>
        <v>0</v>
      </c>
    </row>
    <row r="199" spans="1:43" ht="15.75" customHeight="1">
      <c r="A199" s="1" t="s">
        <v>774</v>
      </c>
      <c r="B199" s="1" t="s">
        <v>775</v>
      </c>
      <c r="C199" s="1" t="s">
        <v>776</v>
      </c>
      <c r="D199" s="5" t="s">
        <v>70</v>
      </c>
      <c r="E199" s="1" t="s">
        <v>776</v>
      </c>
      <c r="F199" s="6" t="s">
        <v>70</v>
      </c>
      <c r="G199" s="1" t="s">
        <v>777</v>
      </c>
      <c r="H199" s="7" t="str">
        <f t="shared" si="0"/>
        <v>UCONN x UCONN</v>
      </c>
      <c r="I199" s="1">
        <v>4000</v>
      </c>
      <c r="J199" s="1" t="s">
        <v>51</v>
      </c>
      <c r="P199" s="1">
        <v>3</v>
      </c>
      <c r="Q199" s="1">
        <v>49</v>
      </c>
      <c r="R199" s="1">
        <f>'Plot Info'!E255</f>
        <v>0</v>
      </c>
      <c r="S199" s="8">
        <v>44354</v>
      </c>
      <c r="T199" s="8">
        <v>44355</v>
      </c>
      <c r="U199" s="1">
        <f>'Plot Info'!H199</f>
        <v>0</v>
      </c>
      <c r="V199" s="1">
        <f>'Plot Info'!I255</f>
        <v>0</v>
      </c>
      <c r="W199" s="2" t="s">
        <v>58</v>
      </c>
      <c r="X199" s="1">
        <f>'Plot Info'!K199</f>
        <v>0</v>
      </c>
      <c r="Y199" s="1">
        <f>'Plot Info'!L199</f>
        <v>0</v>
      </c>
      <c r="Z199" s="1">
        <f>'Plot Info'!M199</f>
        <v>0</v>
      </c>
      <c r="AA199" s="3" t="e">
        <f t="shared" si="3"/>
        <v>#DIV/0!</v>
      </c>
      <c r="AB199" s="3">
        <f>VLOOKUP(A199,'Sub Sample'!A:U,21,FALSE)</f>
        <v>0</v>
      </c>
      <c r="AC199" s="1" t="e">
        <f t="shared" si="2"/>
        <v>#DIV/0!</v>
      </c>
      <c r="AD199" s="10">
        <f>VLOOKUP(A199,'Sub Sample'!A:Z,26,FALSE)</f>
        <v>0</v>
      </c>
      <c r="AE199" s="3" t="e">
        <f>'Individual Measurements'!U200</f>
        <v>#DIV/0!</v>
      </c>
      <c r="AF199" s="3" t="e">
        <f>'Individual Measurements'!V200</f>
        <v>#DIV/0!</v>
      </c>
      <c r="AG199" s="3" t="e">
        <f>'Individual Measurements'!W200</f>
        <v>#DIV/0!</v>
      </c>
      <c r="AH199" s="3" t="e">
        <f>'Individual Measurements'!X200</f>
        <v>#DIV/0!</v>
      </c>
      <c r="AI199" s="3" t="e">
        <f>'Individual Measurements'!Y200</f>
        <v>#DIV/0!</v>
      </c>
      <c r="AJ199" s="1">
        <f>'Individual Measurements'!AE200</f>
        <v>0</v>
      </c>
      <c r="AK199" s="1">
        <f>'Individual Measurements'!AF200</f>
        <v>0</v>
      </c>
      <c r="AL199" s="1">
        <f>'Individual Measurements'!AG200</f>
        <v>0</v>
      </c>
      <c r="AM199" s="1">
        <f>'Individual Measurements'!AH200</f>
        <v>0</v>
      </c>
      <c r="AN199" s="1">
        <f>'Individual Measurements'!AI200</f>
        <v>0</v>
      </c>
      <c r="AO199" s="1">
        <f>'Individual Measurements'!AJ200</f>
        <v>0</v>
      </c>
      <c r="AP199" s="1">
        <f>'Individual Measurements'!AK200</f>
        <v>0</v>
      </c>
      <c r="AQ199" s="1">
        <f>'Individual Measurements'!AL200</f>
        <v>0</v>
      </c>
    </row>
    <row r="200" spans="1:43" ht="15.75" customHeight="1">
      <c r="A200" s="1" t="s">
        <v>778</v>
      </c>
      <c r="B200" s="1" t="s">
        <v>779</v>
      </c>
      <c r="C200" s="1" t="s">
        <v>429</v>
      </c>
      <c r="D200" s="5" t="s">
        <v>145</v>
      </c>
      <c r="E200" s="1" t="s">
        <v>363</v>
      </c>
      <c r="F200" s="6" t="s">
        <v>76</v>
      </c>
      <c r="G200" s="1" t="s">
        <v>780</v>
      </c>
      <c r="H200" s="7" t="str">
        <f t="shared" si="0"/>
        <v>NC x CC</v>
      </c>
      <c r="I200" s="1" t="s">
        <v>79</v>
      </c>
      <c r="J200" s="1" t="s">
        <v>51</v>
      </c>
      <c r="P200" s="1">
        <v>3</v>
      </c>
      <c r="Q200" s="1">
        <v>50</v>
      </c>
      <c r="R200" s="1">
        <f>'Plot Info'!E256</f>
        <v>0</v>
      </c>
      <c r="S200" s="8">
        <v>44354</v>
      </c>
      <c r="T200" s="8">
        <v>44355</v>
      </c>
      <c r="U200" s="1">
        <f>'Plot Info'!H200</f>
        <v>0</v>
      </c>
      <c r="V200" s="1">
        <f>'Plot Info'!I256</f>
        <v>0</v>
      </c>
      <c r="W200" s="2" t="s">
        <v>58</v>
      </c>
      <c r="X200" s="1">
        <f>'Plot Info'!K200</f>
        <v>0</v>
      </c>
      <c r="Y200" s="1">
        <f>'Plot Info'!L200</f>
        <v>0</v>
      </c>
      <c r="Z200" s="1">
        <f>'Plot Info'!M200</f>
        <v>0</v>
      </c>
      <c r="AA200" s="3" t="e">
        <f t="shared" si="3"/>
        <v>#DIV/0!</v>
      </c>
      <c r="AB200" s="3">
        <f>VLOOKUP(A200,'Sub Sample'!A:U,21,FALSE)</f>
        <v>0</v>
      </c>
      <c r="AC200" s="1" t="e">
        <f t="shared" si="2"/>
        <v>#DIV/0!</v>
      </c>
      <c r="AD200" s="10">
        <f>VLOOKUP(A200,'Sub Sample'!A:Z,26,FALSE)</f>
        <v>0</v>
      </c>
      <c r="AE200" s="3" t="e">
        <f>'Individual Measurements'!U201</f>
        <v>#DIV/0!</v>
      </c>
      <c r="AF200" s="3" t="e">
        <f>'Individual Measurements'!V201</f>
        <v>#DIV/0!</v>
      </c>
      <c r="AG200" s="3" t="e">
        <f>'Individual Measurements'!W201</f>
        <v>#DIV/0!</v>
      </c>
      <c r="AH200" s="3" t="e">
        <f>'Individual Measurements'!X201</f>
        <v>#DIV/0!</v>
      </c>
      <c r="AI200" s="3" t="e">
        <f>'Individual Measurements'!Y201</f>
        <v>#DIV/0!</v>
      </c>
      <c r="AJ200" s="1">
        <f>'Individual Measurements'!AE201</f>
        <v>0</v>
      </c>
      <c r="AK200" s="1">
        <f>'Individual Measurements'!AF201</f>
        <v>0</v>
      </c>
      <c r="AL200" s="1">
        <f>'Individual Measurements'!AG201</f>
        <v>0</v>
      </c>
      <c r="AM200" s="1">
        <f>'Individual Measurements'!AH201</f>
        <v>0</v>
      </c>
      <c r="AN200" s="1">
        <f>'Individual Measurements'!AI201</f>
        <v>0</v>
      </c>
      <c r="AO200" s="1">
        <f>'Individual Measurements'!AJ201</f>
        <v>0</v>
      </c>
      <c r="AP200" s="1">
        <f>'Individual Measurements'!AK201</f>
        <v>0</v>
      </c>
      <c r="AQ200" s="1">
        <f>'Individual Measurements'!AL201</f>
        <v>0</v>
      </c>
    </row>
    <row r="201" spans="1:43" ht="15.75" customHeight="1">
      <c r="A201" s="1" t="s">
        <v>781</v>
      </c>
      <c r="B201" s="1" t="s">
        <v>782</v>
      </c>
      <c r="C201" s="1" t="s">
        <v>211</v>
      </c>
      <c r="D201" s="5" t="s">
        <v>70</v>
      </c>
      <c r="E201" s="1" t="s">
        <v>211</v>
      </c>
      <c r="F201" s="6" t="s">
        <v>70</v>
      </c>
      <c r="G201" s="1" t="s">
        <v>212</v>
      </c>
      <c r="H201" s="7" t="str">
        <f t="shared" si="0"/>
        <v>UCONN x UCONN</v>
      </c>
      <c r="I201" s="1">
        <v>4000</v>
      </c>
      <c r="J201" s="1" t="s">
        <v>51</v>
      </c>
      <c r="P201" s="1">
        <v>3</v>
      </c>
      <c r="Q201" s="1">
        <v>51</v>
      </c>
      <c r="R201" s="1">
        <f>'Plot Info'!E257</f>
        <v>0</v>
      </c>
      <c r="S201" s="8">
        <v>44354</v>
      </c>
      <c r="T201" s="8">
        <v>44355</v>
      </c>
      <c r="U201" s="1">
        <f>'Plot Info'!H201</f>
        <v>0</v>
      </c>
      <c r="V201" s="1">
        <f>'Plot Info'!I257</f>
        <v>0</v>
      </c>
      <c r="W201" s="2" t="s">
        <v>58</v>
      </c>
      <c r="X201" s="1">
        <f>'Plot Info'!K201</f>
        <v>0</v>
      </c>
      <c r="Y201" s="1">
        <f>'Plot Info'!L201</f>
        <v>0</v>
      </c>
      <c r="Z201" s="1">
        <f>'Plot Info'!M201</f>
        <v>0</v>
      </c>
      <c r="AA201" s="3" t="e">
        <f t="shared" si="3"/>
        <v>#DIV/0!</v>
      </c>
      <c r="AB201" s="3">
        <f>VLOOKUP(A201,'Sub Sample'!A:U,21,FALSE)</f>
        <v>0</v>
      </c>
      <c r="AC201" s="1" t="e">
        <f t="shared" si="2"/>
        <v>#DIV/0!</v>
      </c>
      <c r="AD201" s="10">
        <f>VLOOKUP(A201,'Sub Sample'!A:Z,26,FALSE)</f>
        <v>0</v>
      </c>
      <c r="AE201" s="3" t="e">
        <f>'Individual Measurements'!U202</f>
        <v>#DIV/0!</v>
      </c>
      <c r="AF201" s="3" t="e">
        <f>'Individual Measurements'!V202</f>
        <v>#DIV/0!</v>
      </c>
      <c r="AG201" s="3" t="e">
        <f>'Individual Measurements'!W202</f>
        <v>#DIV/0!</v>
      </c>
      <c r="AH201" s="3" t="e">
        <f>'Individual Measurements'!X202</f>
        <v>#DIV/0!</v>
      </c>
      <c r="AI201" s="3" t="e">
        <f>'Individual Measurements'!Y202</f>
        <v>#DIV/0!</v>
      </c>
      <c r="AJ201" s="1">
        <f>'Individual Measurements'!AE202</f>
        <v>0</v>
      </c>
      <c r="AK201" s="1">
        <f>'Individual Measurements'!AF202</f>
        <v>0</v>
      </c>
      <c r="AL201" s="1">
        <f>'Individual Measurements'!AG202</f>
        <v>0</v>
      </c>
      <c r="AM201" s="1">
        <f>'Individual Measurements'!AH202</f>
        <v>0</v>
      </c>
      <c r="AN201" s="1">
        <f>'Individual Measurements'!AI202</f>
        <v>0</v>
      </c>
      <c r="AO201" s="1">
        <f>'Individual Measurements'!AJ202</f>
        <v>0</v>
      </c>
      <c r="AP201" s="1">
        <f>'Individual Measurements'!AK202</f>
        <v>0</v>
      </c>
      <c r="AQ201" s="1">
        <f>'Individual Measurements'!AL202</f>
        <v>0</v>
      </c>
    </row>
    <row r="202" spans="1:43" ht="15.75" customHeight="1">
      <c r="A202" s="1" t="s">
        <v>783</v>
      </c>
      <c r="B202" s="1" t="s">
        <v>784</v>
      </c>
      <c r="C202" s="1" t="s">
        <v>345</v>
      </c>
      <c r="D202" s="5" t="s">
        <v>76</v>
      </c>
      <c r="E202" s="1" t="s">
        <v>130</v>
      </c>
      <c r="F202" s="6" t="s">
        <v>46</v>
      </c>
      <c r="G202" s="1" t="s">
        <v>785</v>
      </c>
      <c r="H202" s="7" t="str">
        <f t="shared" si="0"/>
        <v>CC x JS</v>
      </c>
      <c r="I202" s="1" t="s">
        <v>50</v>
      </c>
      <c r="J202" s="1" t="s">
        <v>51</v>
      </c>
      <c r="P202" s="1">
        <v>3</v>
      </c>
      <c r="Q202" s="1">
        <v>52</v>
      </c>
      <c r="R202" s="1">
        <f>'Plot Info'!E258</f>
        <v>0</v>
      </c>
      <c r="S202" s="8">
        <v>44354</v>
      </c>
      <c r="T202" s="8">
        <v>44355</v>
      </c>
      <c r="U202" s="1">
        <f>'Plot Info'!H202</f>
        <v>0</v>
      </c>
      <c r="V202" s="1">
        <f>'Plot Info'!I258</f>
        <v>0</v>
      </c>
      <c r="W202" s="2" t="s">
        <v>58</v>
      </c>
      <c r="X202" s="1">
        <f>'Plot Info'!K202</f>
        <v>0</v>
      </c>
      <c r="Y202" s="1">
        <f>'Plot Info'!L202</f>
        <v>0</v>
      </c>
      <c r="Z202" s="1">
        <f>'Plot Info'!M202</f>
        <v>0</v>
      </c>
      <c r="AA202" s="3" t="e">
        <f t="shared" si="3"/>
        <v>#DIV/0!</v>
      </c>
      <c r="AB202" s="3">
        <f>VLOOKUP(A202,'Sub Sample'!A:U,21,FALSE)</f>
        <v>0</v>
      </c>
      <c r="AC202" s="1" t="e">
        <f t="shared" si="2"/>
        <v>#DIV/0!</v>
      </c>
      <c r="AD202" s="10">
        <f>VLOOKUP(A202,'Sub Sample'!A:Z,26,FALSE)</f>
        <v>0</v>
      </c>
      <c r="AE202" s="3" t="e">
        <f>'Individual Measurements'!U203</f>
        <v>#DIV/0!</v>
      </c>
      <c r="AF202" s="3" t="e">
        <f>'Individual Measurements'!V203</f>
        <v>#DIV/0!</v>
      </c>
      <c r="AG202" s="3" t="e">
        <f>'Individual Measurements'!W203</f>
        <v>#DIV/0!</v>
      </c>
      <c r="AH202" s="3" t="e">
        <f>'Individual Measurements'!X203</f>
        <v>#DIV/0!</v>
      </c>
      <c r="AI202" s="3" t="e">
        <f>'Individual Measurements'!Y203</f>
        <v>#DIV/0!</v>
      </c>
      <c r="AJ202" s="1">
        <f>'Individual Measurements'!AE203</f>
        <v>0</v>
      </c>
      <c r="AK202" s="1">
        <f>'Individual Measurements'!AF203</f>
        <v>0</v>
      </c>
      <c r="AL202" s="1">
        <f>'Individual Measurements'!AG203</f>
        <v>0</v>
      </c>
      <c r="AM202" s="1">
        <f>'Individual Measurements'!AH203</f>
        <v>0</v>
      </c>
      <c r="AN202" s="1">
        <f>'Individual Measurements'!AI203</f>
        <v>0</v>
      </c>
      <c r="AO202" s="1">
        <f>'Individual Measurements'!AJ203</f>
        <v>0</v>
      </c>
      <c r="AP202" s="1">
        <f>'Individual Measurements'!AK203</f>
        <v>0</v>
      </c>
      <c r="AQ202" s="1">
        <f>'Individual Measurements'!AL203</f>
        <v>0</v>
      </c>
    </row>
    <row r="203" spans="1:43" ht="15.75" customHeight="1">
      <c r="A203" s="1" t="s">
        <v>786</v>
      </c>
      <c r="B203" s="1" t="s">
        <v>787</v>
      </c>
      <c r="C203" s="1" t="s">
        <v>260</v>
      </c>
      <c r="D203" s="5" t="s">
        <v>76</v>
      </c>
      <c r="E203" s="1" t="s">
        <v>698</v>
      </c>
      <c r="F203" s="6" t="s">
        <v>46</v>
      </c>
      <c r="G203" s="1" t="s">
        <v>699</v>
      </c>
      <c r="H203" s="7" t="str">
        <f t="shared" si="0"/>
        <v>CC x JS</v>
      </c>
      <c r="I203" s="1" t="s">
        <v>348</v>
      </c>
      <c r="J203" s="1" t="s">
        <v>51</v>
      </c>
      <c r="P203" s="1">
        <v>3</v>
      </c>
      <c r="Q203" s="1">
        <v>53</v>
      </c>
      <c r="R203" s="1">
        <f>'Plot Info'!E28</f>
        <v>0</v>
      </c>
      <c r="S203" s="8">
        <v>44354</v>
      </c>
      <c r="T203" s="8">
        <v>44355</v>
      </c>
      <c r="U203" s="9">
        <f>'Plot Info'!H203</f>
        <v>0.64583333333333337</v>
      </c>
      <c r="V203" s="1">
        <f>'Plot Info'!I28</f>
        <v>0</v>
      </c>
      <c r="W203" s="2" t="s">
        <v>52</v>
      </c>
      <c r="X203" s="1">
        <f>'Plot Info'!K203</f>
        <v>3</v>
      </c>
      <c r="Y203" s="1">
        <f>'Plot Info'!L203</f>
        <v>4.6399999999999997</v>
      </c>
      <c r="Z203" s="1">
        <f>'Plot Info'!M203</f>
        <v>0.73</v>
      </c>
      <c r="AA203" s="3">
        <f t="shared" si="3"/>
        <v>6.3561643835616435</v>
      </c>
      <c r="AB203" s="3">
        <f>VLOOKUP(A203,'Sub Sample'!A:U,21,FALSE)</f>
        <v>10.902128072131465</v>
      </c>
      <c r="AC203" s="1">
        <f t="shared" si="2"/>
        <v>0.69295718157109576</v>
      </c>
      <c r="AD203" s="10">
        <f>VLOOKUP(A203,'Sub Sample'!A:Z,26,FALSE)</f>
        <v>106.25</v>
      </c>
      <c r="AE203" s="3">
        <f>'Individual Measurements'!U204</f>
        <v>111.24000000000001</v>
      </c>
      <c r="AF203" s="3">
        <f>'Individual Measurements'!V204</f>
        <v>14.940000000000001</v>
      </c>
      <c r="AG203" s="3">
        <f>'Individual Measurements'!W204</f>
        <v>1.1059999999999999</v>
      </c>
      <c r="AH203" s="3">
        <f>'Individual Measurements'!X204</f>
        <v>7.1</v>
      </c>
      <c r="AI203" s="3">
        <f>'Individual Measurements'!Y204</f>
        <v>3.37</v>
      </c>
      <c r="AJ203" s="1">
        <f>'Individual Measurements'!AE204</f>
        <v>0</v>
      </c>
      <c r="AK203" s="1">
        <f>'Individual Measurements'!AF204</f>
        <v>0</v>
      </c>
      <c r="AL203" s="1">
        <f>'Individual Measurements'!AG204</f>
        <v>0</v>
      </c>
      <c r="AM203" s="1">
        <f>'Individual Measurements'!AH204</f>
        <v>5</v>
      </c>
      <c r="AN203" s="1">
        <f>'Individual Measurements'!AI204</f>
        <v>5</v>
      </c>
      <c r="AO203" s="1">
        <f>'Individual Measurements'!AJ204</f>
        <v>0</v>
      </c>
      <c r="AP203" s="1">
        <f>'Individual Measurements'!AK204</f>
        <v>1</v>
      </c>
      <c r="AQ203" s="1">
        <f>'Individual Measurements'!AL204</f>
        <v>4</v>
      </c>
    </row>
    <row r="204" spans="1:43" ht="15.75" customHeight="1">
      <c r="A204" s="1" t="s">
        <v>788</v>
      </c>
      <c r="B204" s="1" t="s">
        <v>789</v>
      </c>
      <c r="C204" s="1" t="s">
        <v>358</v>
      </c>
      <c r="D204" s="5" t="s">
        <v>56</v>
      </c>
      <c r="E204" s="1" t="s">
        <v>359</v>
      </c>
      <c r="F204" s="6" t="s">
        <v>62</v>
      </c>
      <c r="G204" s="1" t="s">
        <v>360</v>
      </c>
      <c r="H204" s="7" t="str">
        <f t="shared" si="0"/>
        <v>SF x CB</v>
      </c>
      <c r="I204" s="1" t="s">
        <v>348</v>
      </c>
      <c r="J204" s="1" t="s">
        <v>51</v>
      </c>
      <c r="P204" s="1">
        <v>3</v>
      </c>
      <c r="Q204" s="1">
        <v>54</v>
      </c>
      <c r="R204" s="1">
        <f>'Plot Info'!E259</f>
        <v>0</v>
      </c>
      <c r="S204" s="8">
        <v>44354</v>
      </c>
      <c r="T204" s="8">
        <v>44355</v>
      </c>
      <c r="U204" s="1">
        <f>'Plot Info'!H204</f>
        <v>0</v>
      </c>
      <c r="V204" s="1">
        <f>'Plot Info'!I259</f>
        <v>0</v>
      </c>
      <c r="W204" s="2" t="s">
        <v>58</v>
      </c>
      <c r="X204" s="1">
        <f>'Plot Info'!K204</f>
        <v>0</v>
      </c>
      <c r="Y204" s="1">
        <f>'Plot Info'!L204</f>
        <v>0</v>
      </c>
      <c r="Z204" s="1">
        <f>'Plot Info'!M204</f>
        <v>0</v>
      </c>
      <c r="AA204" s="3" t="e">
        <f t="shared" si="3"/>
        <v>#DIV/0!</v>
      </c>
      <c r="AB204" s="3">
        <f>VLOOKUP(A204,'Sub Sample'!A:U,21,FALSE)</f>
        <v>0</v>
      </c>
      <c r="AC204" s="1" t="e">
        <f t="shared" si="2"/>
        <v>#DIV/0!</v>
      </c>
      <c r="AD204" s="10">
        <f>VLOOKUP(A204,'Sub Sample'!A:Z,26,FALSE)</f>
        <v>0</v>
      </c>
      <c r="AE204" s="3" t="e">
        <f>'Individual Measurements'!U205</f>
        <v>#DIV/0!</v>
      </c>
      <c r="AF204" s="3" t="e">
        <f>'Individual Measurements'!V205</f>
        <v>#DIV/0!</v>
      </c>
      <c r="AG204" s="3" t="e">
        <f>'Individual Measurements'!W205</f>
        <v>#DIV/0!</v>
      </c>
      <c r="AH204" s="3" t="e">
        <f>'Individual Measurements'!X205</f>
        <v>#DIV/0!</v>
      </c>
      <c r="AI204" s="3" t="e">
        <f>'Individual Measurements'!Y205</f>
        <v>#DIV/0!</v>
      </c>
      <c r="AJ204" s="1">
        <f>'Individual Measurements'!AE205</f>
        <v>0</v>
      </c>
      <c r="AK204" s="1">
        <f>'Individual Measurements'!AF205</f>
        <v>0</v>
      </c>
      <c r="AL204" s="1">
        <f>'Individual Measurements'!AG205</f>
        <v>0</v>
      </c>
      <c r="AM204" s="1">
        <f>'Individual Measurements'!AH205</f>
        <v>0</v>
      </c>
      <c r="AN204" s="1">
        <f>'Individual Measurements'!AI205</f>
        <v>0</v>
      </c>
      <c r="AO204" s="1">
        <f>'Individual Measurements'!AJ205</f>
        <v>0</v>
      </c>
      <c r="AP204" s="1">
        <f>'Individual Measurements'!AK205</f>
        <v>0</v>
      </c>
      <c r="AQ204" s="1">
        <f>'Individual Measurements'!AL205</f>
        <v>0</v>
      </c>
    </row>
    <row r="205" spans="1:43" ht="15.75" customHeight="1">
      <c r="A205" s="1" t="s">
        <v>790</v>
      </c>
      <c r="B205" s="1" t="s">
        <v>791</v>
      </c>
      <c r="C205" s="1" t="s">
        <v>792</v>
      </c>
      <c r="D205" s="5" t="s">
        <v>76</v>
      </c>
      <c r="E205" s="1" t="s">
        <v>77</v>
      </c>
      <c r="F205" s="6" t="s">
        <v>48</v>
      </c>
      <c r="G205" s="1" t="s">
        <v>793</v>
      </c>
      <c r="H205" s="7" t="str">
        <f t="shared" si="0"/>
        <v>CC x OI</v>
      </c>
      <c r="I205" s="1" t="s">
        <v>79</v>
      </c>
      <c r="J205" s="1" t="s">
        <v>51</v>
      </c>
      <c r="P205" s="1">
        <v>3</v>
      </c>
      <c r="Q205" s="1">
        <v>55</v>
      </c>
      <c r="R205" s="1">
        <f>'Plot Info'!E260</f>
        <v>0</v>
      </c>
      <c r="S205" s="8">
        <v>44354</v>
      </c>
      <c r="T205" s="8">
        <v>44355</v>
      </c>
      <c r="U205" s="1">
        <f>'Plot Info'!H205</f>
        <v>0</v>
      </c>
      <c r="V205" s="1">
        <f>'Plot Info'!I260</f>
        <v>0</v>
      </c>
      <c r="W205" s="2" t="s">
        <v>58</v>
      </c>
      <c r="X205" s="1">
        <f>'Plot Info'!K205</f>
        <v>0</v>
      </c>
      <c r="Y205" s="1">
        <f>'Plot Info'!L205</f>
        <v>0</v>
      </c>
      <c r="Z205" s="1">
        <f>'Plot Info'!M205</f>
        <v>0</v>
      </c>
      <c r="AA205" s="3" t="e">
        <f t="shared" si="3"/>
        <v>#DIV/0!</v>
      </c>
      <c r="AB205" s="3">
        <f>VLOOKUP(A205,'Sub Sample'!A:U,21,FALSE)</f>
        <v>0</v>
      </c>
      <c r="AC205" s="1" t="e">
        <f t="shared" si="2"/>
        <v>#DIV/0!</v>
      </c>
      <c r="AD205" s="10">
        <f>VLOOKUP(A205,'Sub Sample'!A:Z,26,FALSE)</f>
        <v>0</v>
      </c>
      <c r="AE205" s="3" t="e">
        <f>'Individual Measurements'!U206</f>
        <v>#DIV/0!</v>
      </c>
      <c r="AF205" s="3" t="e">
        <f>'Individual Measurements'!V206</f>
        <v>#DIV/0!</v>
      </c>
      <c r="AG205" s="3" t="e">
        <f>'Individual Measurements'!W206</f>
        <v>#DIV/0!</v>
      </c>
      <c r="AH205" s="3" t="e">
        <f>'Individual Measurements'!X206</f>
        <v>#DIV/0!</v>
      </c>
      <c r="AI205" s="3" t="e">
        <f>'Individual Measurements'!Y206</f>
        <v>#DIV/0!</v>
      </c>
      <c r="AJ205" s="1">
        <f>'Individual Measurements'!AE206</f>
        <v>0</v>
      </c>
      <c r="AK205" s="1">
        <f>'Individual Measurements'!AF206</f>
        <v>0</v>
      </c>
      <c r="AL205" s="1">
        <f>'Individual Measurements'!AG206</f>
        <v>0</v>
      </c>
      <c r="AM205" s="1">
        <f>'Individual Measurements'!AH206</f>
        <v>0</v>
      </c>
      <c r="AN205" s="1">
        <f>'Individual Measurements'!AI206</f>
        <v>0</v>
      </c>
      <c r="AO205" s="1">
        <f>'Individual Measurements'!AJ206</f>
        <v>0</v>
      </c>
      <c r="AP205" s="1">
        <f>'Individual Measurements'!AK206</f>
        <v>0</v>
      </c>
      <c r="AQ205" s="1">
        <f>'Individual Measurements'!AL206</f>
        <v>0</v>
      </c>
    </row>
    <row r="206" spans="1:43" ht="15.75" customHeight="1">
      <c r="A206" s="1" t="s">
        <v>794</v>
      </c>
      <c r="B206" s="1" t="s">
        <v>795</v>
      </c>
      <c r="C206" s="1" t="s">
        <v>461</v>
      </c>
      <c r="D206" s="11" t="s">
        <v>70</v>
      </c>
      <c r="E206" s="1" t="s">
        <v>63</v>
      </c>
      <c r="F206" s="6" t="s">
        <v>64</v>
      </c>
      <c r="G206" s="1" t="s">
        <v>796</v>
      </c>
      <c r="H206" s="7" t="str">
        <f t="shared" si="0"/>
        <v>UCONN x LD</v>
      </c>
      <c r="I206" s="1" t="s">
        <v>50</v>
      </c>
      <c r="J206" s="1" t="s">
        <v>51</v>
      </c>
      <c r="P206" s="1">
        <v>3</v>
      </c>
      <c r="Q206" s="1">
        <v>56</v>
      </c>
      <c r="R206" s="1">
        <f>'Plot Info'!E261</f>
        <v>0</v>
      </c>
      <c r="S206" s="8">
        <v>44354</v>
      </c>
      <c r="T206" s="8">
        <v>44355</v>
      </c>
      <c r="U206" s="1">
        <f>'Plot Info'!H206</f>
        <v>0</v>
      </c>
      <c r="V206" s="1">
        <f>'Plot Info'!I261</f>
        <v>0</v>
      </c>
      <c r="W206" s="2" t="s">
        <v>58</v>
      </c>
      <c r="X206" s="1">
        <f>'Plot Info'!K206</f>
        <v>0</v>
      </c>
      <c r="Y206" s="1">
        <f>'Plot Info'!L206</f>
        <v>0</v>
      </c>
      <c r="Z206" s="1">
        <f>'Plot Info'!M206</f>
        <v>0</v>
      </c>
      <c r="AA206" s="3" t="e">
        <f t="shared" si="3"/>
        <v>#DIV/0!</v>
      </c>
      <c r="AB206" s="3">
        <f>VLOOKUP(A206,'Sub Sample'!A:U,21,FALSE)</f>
        <v>0</v>
      </c>
      <c r="AC206" s="1" t="e">
        <f t="shared" si="2"/>
        <v>#DIV/0!</v>
      </c>
      <c r="AD206" s="10">
        <f>VLOOKUP(A206,'Sub Sample'!A:Z,26,FALSE)</f>
        <v>0</v>
      </c>
      <c r="AE206" s="3" t="e">
        <f>'Individual Measurements'!U207</f>
        <v>#DIV/0!</v>
      </c>
      <c r="AF206" s="3" t="e">
        <f>'Individual Measurements'!V207</f>
        <v>#DIV/0!</v>
      </c>
      <c r="AG206" s="3" t="e">
        <f>'Individual Measurements'!W207</f>
        <v>#DIV/0!</v>
      </c>
      <c r="AH206" s="3" t="e">
        <f>'Individual Measurements'!X207</f>
        <v>#DIV/0!</v>
      </c>
      <c r="AI206" s="3" t="e">
        <f>'Individual Measurements'!Y207</f>
        <v>#DIV/0!</v>
      </c>
      <c r="AJ206" s="1">
        <f>'Individual Measurements'!AE207</f>
        <v>0</v>
      </c>
      <c r="AK206" s="1">
        <f>'Individual Measurements'!AF207</f>
        <v>0</v>
      </c>
      <c r="AL206" s="1">
        <f>'Individual Measurements'!AG207</f>
        <v>0</v>
      </c>
      <c r="AM206" s="1">
        <f>'Individual Measurements'!AH207</f>
        <v>0</v>
      </c>
      <c r="AN206" s="1">
        <f>'Individual Measurements'!AI207</f>
        <v>0</v>
      </c>
      <c r="AO206" s="1">
        <f>'Individual Measurements'!AJ207</f>
        <v>0</v>
      </c>
      <c r="AP206" s="1">
        <f>'Individual Measurements'!AK207</f>
        <v>0</v>
      </c>
      <c r="AQ206" s="1">
        <f>'Individual Measurements'!AL207</f>
        <v>0</v>
      </c>
    </row>
    <row r="207" spans="1:43" ht="15.75" customHeight="1">
      <c r="A207" s="1" t="s">
        <v>797</v>
      </c>
      <c r="B207" s="1" t="s">
        <v>798</v>
      </c>
      <c r="C207" s="1" t="s">
        <v>563</v>
      </c>
      <c r="D207" s="5" t="s">
        <v>48</v>
      </c>
      <c r="E207" s="1" t="s">
        <v>799</v>
      </c>
      <c r="F207" s="6" t="s">
        <v>62</v>
      </c>
      <c r="G207" s="1" t="s">
        <v>800</v>
      </c>
      <c r="H207" s="7" t="str">
        <f t="shared" si="0"/>
        <v>OI x CB</v>
      </c>
      <c r="I207" s="1" t="s">
        <v>50</v>
      </c>
      <c r="J207" s="1" t="s">
        <v>51</v>
      </c>
      <c r="P207" s="1">
        <v>3</v>
      </c>
      <c r="Q207" s="1">
        <v>57</v>
      </c>
      <c r="R207" s="1">
        <f>'Plot Info'!E262</f>
        <v>0</v>
      </c>
      <c r="S207" s="8">
        <v>44354</v>
      </c>
      <c r="T207" s="8">
        <v>44355</v>
      </c>
      <c r="U207" s="1">
        <f>'Plot Info'!H207</f>
        <v>0</v>
      </c>
      <c r="V207" s="1">
        <f>'Plot Info'!I262</f>
        <v>0</v>
      </c>
      <c r="W207" s="2" t="s">
        <v>58</v>
      </c>
      <c r="X207" s="1">
        <f>'Plot Info'!K207</f>
        <v>0</v>
      </c>
      <c r="Y207" s="1">
        <f>'Plot Info'!L207</f>
        <v>0</v>
      </c>
      <c r="Z207" s="1">
        <f>'Plot Info'!M207</f>
        <v>0</v>
      </c>
      <c r="AA207" s="3" t="e">
        <f t="shared" si="3"/>
        <v>#DIV/0!</v>
      </c>
      <c r="AB207" s="3">
        <f>VLOOKUP(A207,'Sub Sample'!A:U,21,FALSE)</f>
        <v>0</v>
      </c>
      <c r="AC207" s="1" t="e">
        <f t="shared" si="2"/>
        <v>#DIV/0!</v>
      </c>
      <c r="AD207" s="10">
        <f>VLOOKUP(A207,'Sub Sample'!A:Z,26,FALSE)</f>
        <v>0</v>
      </c>
      <c r="AE207" s="3" t="e">
        <f>'Individual Measurements'!U208</f>
        <v>#DIV/0!</v>
      </c>
      <c r="AF207" s="3" t="e">
        <f>'Individual Measurements'!V208</f>
        <v>#DIV/0!</v>
      </c>
      <c r="AG207" s="3" t="e">
        <f>'Individual Measurements'!W208</f>
        <v>#DIV/0!</v>
      </c>
      <c r="AH207" s="3" t="e">
        <f>'Individual Measurements'!X208</f>
        <v>#DIV/0!</v>
      </c>
      <c r="AI207" s="3" t="e">
        <f>'Individual Measurements'!Y208</f>
        <v>#DIV/0!</v>
      </c>
      <c r="AJ207" s="1">
        <f>'Individual Measurements'!AE208</f>
        <v>0</v>
      </c>
      <c r="AK207" s="1">
        <f>'Individual Measurements'!AF208</f>
        <v>0</v>
      </c>
      <c r="AL207" s="1">
        <f>'Individual Measurements'!AG208</f>
        <v>0</v>
      </c>
      <c r="AM207" s="1">
        <f>'Individual Measurements'!AH208</f>
        <v>0</v>
      </c>
      <c r="AN207" s="1">
        <f>'Individual Measurements'!AI208</f>
        <v>0</v>
      </c>
      <c r="AO207" s="1">
        <f>'Individual Measurements'!AJ208</f>
        <v>0</v>
      </c>
      <c r="AP207" s="1">
        <f>'Individual Measurements'!AK208</f>
        <v>0</v>
      </c>
      <c r="AQ207" s="1">
        <f>'Individual Measurements'!AL208</f>
        <v>0</v>
      </c>
    </row>
    <row r="208" spans="1:43" ht="15.75" customHeight="1">
      <c r="A208" s="1" t="s">
        <v>801</v>
      </c>
      <c r="B208" s="1" t="s">
        <v>802</v>
      </c>
      <c r="C208" s="1" t="s">
        <v>139</v>
      </c>
      <c r="D208" s="5" t="s">
        <v>70</v>
      </c>
      <c r="E208" s="1" t="s">
        <v>139</v>
      </c>
      <c r="F208" s="6" t="s">
        <v>70</v>
      </c>
      <c r="G208" s="1" t="s">
        <v>140</v>
      </c>
      <c r="H208" s="7" t="str">
        <f t="shared" si="0"/>
        <v>UCONN x UCONN</v>
      </c>
      <c r="I208" s="1">
        <v>250</v>
      </c>
      <c r="J208" s="1" t="s">
        <v>51</v>
      </c>
      <c r="P208" s="1">
        <v>3</v>
      </c>
      <c r="Q208" s="1">
        <v>58</v>
      </c>
      <c r="R208" s="1">
        <f>'Plot Info'!E263</f>
        <v>0</v>
      </c>
      <c r="S208" s="8">
        <v>44354</v>
      </c>
      <c r="T208" s="8">
        <v>44355</v>
      </c>
      <c r="U208" s="1">
        <f>'Plot Info'!H208</f>
        <v>0</v>
      </c>
      <c r="V208" s="1">
        <f>'Plot Info'!I263</f>
        <v>0</v>
      </c>
      <c r="W208" s="2" t="s">
        <v>58</v>
      </c>
      <c r="X208" s="1">
        <f>'Plot Info'!K208</f>
        <v>0</v>
      </c>
      <c r="Y208" s="1">
        <f>'Plot Info'!L208</f>
        <v>0</v>
      </c>
      <c r="Z208" s="1">
        <f>'Plot Info'!M208</f>
        <v>0</v>
      </c>
      <c r="AA208" s="3" t="e">
        <f t="shared" si="3"/>
        <v>#DIV/0!</v>
      </c>
      <c r="AB208" s="3">
        <f>VLOOKUP(A208,'Sub Sample'!A:U,21,FALSE)</f>
        <v>0</v>
      </c>
      <c r="AC208" s="1" t="e">
        <f t="shared" si="2"/>
        <v>#DIV/0!</v>
      </c>
      <c r="AD208" s="10">
        <f>VLOOKUP(A208,'Sub Sample'!A:Z,26,FALSE)</f>
        <v>0</v>
      </c>
      <c r="AE208" s="3" t="e">
        <f>'Individual Measurements'!U209</f>
        <v>#DIV/0!</v>
      </c>
      <c r="AF208" s="3" t="e">
        <f>'Individual Measurements'!V209</f>
        <v>#DIV/0!</v>
      </c>
      <c r="AG208" s="3" t="e">
        <f>'Individual Measurements'!W209</f>
        <v>#DIV/0!</v>
      </c>
      <c r="AH208" s="3" t="e">
        <f>'Individual Measurements'!X209</f>
        <v>#DIV/0!</v>
      </c>
      <c r="AI208" s="3" t="e">
        <f>'Individual Measurements'!Y209</f>
        <v>#DIV/0!</v>
      </c>
      <c r="AJ208" s="1">
        <f>'Individual Measurements'!AE209</f>
        <v>0</v>
      </c>
      <c r="AK208" s="1">
        <f>'Individual Measurements'!AF209</f>
        <v>0</v>
      </c>
      <c r="AL208" s="1">
        <f>'Individual Measurements'!AG209</f>
        <v>0</v>
      </c>
      <c r="AM208" s="1">
        <f>'Individual Measurements'!AH209</f>
        <v>0</v>
      </c>
      <c r="AN208" s="1">
        <f>'Individual Measurements'!AI209</f>
        <v>0</v>
      </c>
      <c r="AO208" s="1">
        <f>'Individual Measurements'!AJ209</f>
        <v>0</v>
      </c>
      <c r="AP208" s="1">
        <f>'Individual Measurements'!AK209</f>
        <v>0</v>
      </c>
      <c r="AQ208" s="1">
        <f>'Individual Measurements'!AL209</f>
        <v>0</v>
      </c>
    </row>
    <row r="209" spans="1:43" ht="15.75" customHeight="1">
      <c r="A209" s="1" t="s">
        <v>803</v>
      </c>
      <c r="B209" s="1" t="s">
        <v>804</v>
      </c>
      <c r="C209" s="1" t="s">
        <v>563</v>
      </c>
      <c r="D209" s="5" t="s">
        <v>48</v>
      </c>
      <c r="E209" s="1" t="s">
        <v>130</v>
      </c>
      <c r="F209" s="6" t="s">
        <v>46</v>
      </c>
      <c r="G209" s="1" t="s">
        <v>564</v>
      </c>
      <c r="H209" s="7" t="str">
        <f t="shared" si="0"/>
        <v>OI x JS</v>
      </c>
      <c r="I209" s="1" t="s">
        <v>110</v>
      </c>
      <c r="J209" s="1" t="s">
        <v>51</v>
      </c>
      <c r="P209" s="1">
        <v>3</v>
      </c>
      <c r="Q209" s="1">
        <v>59</v>
      </c>
      <c r="R209" s="1">
        <f>'Plot Info'!E264</f>
        <v>0</v>
      </c>
      <c r="S209" s="8">
        <v>44354</v>
      </c>
      <c r="T209" s="8">
        <v>44355</v>
      </c>
      <c r="U209" s="1">
        <f>'Plot Info'!H209</f>
        <v>0</v>
      </c>
      <c r="V209" s="1">
        <f>'Plot Info'!I264</f>
        <v>0</v>
      </c>
      <c r="W209" s="2" t="s">
        <v>58</v>
      </c>
      <c r="X209" s="1">
        <f>'Plot Info'!K209</f>
        <v>0</v>
      </c>
      <c r="Y209" s="1">
        <f>'Plot Info'!L209</f>
        <v>0</v>
      </c>
      <c r="Z209" s="1">
        <f>'Plot Info'!M209</f>
        <v>0</v>
      </c>
      <c r="AA209" s="3" t="e">
        <f t="shared" si="3"/>
        <v>#DIV/0!</v>
      </c>
      <c r="AB209" s="3">
        <f>VLOOKUP(A209,'Sub Sample'!A:U,21,FALSE)</f>
        <v>0</v>
      </c>
      <c r="AC209" s="1" t="e">
        <f t="shared" si="2"/>
        <v>#DIV/0!</v>
      </c>
      <c r="AD209" s="10">
        <f>VLOOKUP(A209,'Sub Sample'!A:Z,26,FALSE)</f>
        <v>0</v>
      </c>
      <c r="AE209" s="3" t="e">
        <f>'Individual Measurements'!U210</f>
        <v>#DIV/0!</v>
      </c>
      <c r="AF209" s="3" t="e">
        <f>'Individual Measurements'!V210</f>
        <v>#DIV/0!</v>
      </c>
      <c r="AG209" s="3" t="e">
        <f>'Individual Measurements'!W210</f>
        <v>#DIV/0!</v>
      </c>
      <c r="AH209" s="3" t="e">
        <f>'Individual Measurements'!X210</f>
        <v>#DIV/0!</v>
      </c>
      <c r="AI209" s="3" t="e">
        <f>'Individual Measurements'!Y210</f>
        <v>#DIV/0!</v>
      </c>
      <c r="AJ209" s="1">
        <f>'Individual Measurements'!AE210</f>
        <v>0</v>
      </c>
      <c r="AK209" s="1">
        <f>'Individual Measurements'!AF210</f>
        <v>0</v>
      </c>
      <c r="AL209" s="1">
        <f>'Individual Measurements'!AG210</f>
        <v>0</v>
      </c>
      <c r="AM209" s="1">
        <f>'Individual Measurements'!AH210</f>
        <v>0</v>
      </c>
      <c r="AN209" s="1">
        <f>'Individual Measurements'!AI210</f>
        <v>0</v>
      </c>
      <c r="AO209" s="1">
        <f>'Individual Measurements'!AJ210</f>
        <v>0</v>
      </c>
      <c r="AP209" s="1">
        <f>'Individual Measurements'!AK210</f>
        <v>0</v>
      </c>
      <c r="AQ209" s="1">
        <f>'Individual Measurements'!AL210</f>
        <v>0</v>
      </c>
    </row>
    <row r="210" spans="1:43" ht="15.75" customHeight="1">
      <c r="A210" s="1" t="s">
        <v>805</v>
      </c>
      <c r="B210" s="1" t="s">
        <v>806</v>
      </c>
      <c r="C210" s="1" t="s">
        <v>807</v>
      </c>
      <c r="D210" s="5" t="s">
        <v>70</v>
      </c>
      <c r="E210" s="1" t="s">
        <v>807</v>
      </c>
      <c r="F210" s="6" t="s">
        <v>70</v>
      </c>
      <c r="G210" s="1" t="s">
        <v>808</v>
      </c>
      <c r="H210" s="7" t="str">
        <f t="shared" si="0"/>
        <v>UCONN x UCONN</v>
      </c>
      <c r="I210" s="1">
        <v>4000</v>
      </c>
      <c r="J210" s="1" t="s">
        <v>51</v>
      </c>
      <c r="P210" s="1">
        <v>3</v>
      </c>
      <c r="Q210" s="1">
        <v>60</v>
      </c>
      <c r="R210" s="1">
        <f>'Plot Info'!E265</f>
        <v>0</v>
      </c>
      <c r="S210" s="8">
        <v>44354</v>
      </c>
      <c r="T210" s="8">
        <v>44355</v>
      </c>
      <c r="U210" s="1">
        <f>'Plot Info'!H210</f>
        <v>0</v>
      </c>
      <c r="V210" s="1">
        <f>'Plot Info'!I265</f>
        <v>0</v>
      </c>
      <c r="W210" s="2" t="s">
        <v>58</v>
      </c>
      <c r="X210" s="1">
        <f>'Plot Info'!K210</f>
        <v>0</v>
      </c>
      <c r="Y210" s="1">
        <f>'Plot Info'!L210</f>
        <v>0</v>
      </c>
      <c r="Z210" s="1">
        <f>'Plot Info'!M210</f>
        <v>0</v>
      </c>
      <c r="AA210" s="3" t="e">
        <f t="shared" si="3"/>
        <v>#DIV/0!</v>
      </c>
      <c r="AB210" s="3">
        <f>VLOOKUP(A210,'Sub Sample'!A:U,21,FALSE)</f>
        <v>0</v>
      </c>
      <c r="AC210" s="1" t="e">
        <f t="shared" si="2"/>
        <v>#DIV/0!</v>
      </c>
      <c r="AD210" s="10">
        <f>VLOOKUP(A210,'Sub Sample'!A:Z,26,FALSE)</f>
        <v>0</v>
      </c>
      <c r="AE210" s="3" t="e">
        <f>'Individual Measurements'!U211</f>
        <v>#DIV/0!</v>
      </c>
      <c r="AF210" s="3" t="e">
        <f>'Individual Measurements'!V211</f>
        <v>#DIV/0!</v>
      </c>
      <c r="AG210" s="3" t="e">
        <f>'Individual Measurements'!W211</f>
        <v>#DIV/0!</v>
      </c>
      <c r="AH210" s="3" t="e">
        <f>'Individual Measurements'!X211</f>
        <v>#DIV/0!</v>
      </c>
      <c r="AI210" s="3" t="e">
        <f>'Individual Measurements'!Y211</f>
        <v>#DIV/0!</v>
      </c>
      <c r="AJ210" s="1">
        <f>'Individual Measurements'!AE211</f>
        <v>0</v>
      </c>
      <c r="AK210" s="1">
        <f>'Individual Measurements'!AF211</f>
        <v>0</v>
      </c>
      <c r="AL210" s="1">
        <f>'Individual Measurements'!AG211</f>
        <v>0</v>
      </c>
      <c r="AM210" s="1">
        <f>'Individual Measurements'!AH211</f>
        <v>0</v>
      </c>
      <c r="AN210" s="1">
        <f>'Individual Measurements'!AI211</f>
        <v>0</v>
      </c>
      <c r="AO210" s="1">
        <f>'Individual Measurements'!AJ211</f>
        <v>0</v>
      </c>
      <c r="AP210" s="1">
        <f>'Individual Measurements'!AK211</f>
        <v>0</v>
      </c>
      <c r="AQ210" s="1">
        <f>'Individual Measurements'!AL211</f>
        <v>0</v>
      </c>
    </row>
    <row r="211" spans="1:43" ht="15.75" customHeight="1">
      <c r="A211" s="1" t="s">
        <v>809</v>
      </c>
      <c r="B211" s="1" t="s">
        <v>810</v>
      </c>
      <c r="C211" s="1" t="s">
        <v>402</v>
      </c>
      <c r="D211" s="5" t="s">
        <v>56</v>
      </c>
      <c r="E211" s="1" t="s">
        <v>799</v>
      </c>
      <c r="F211" s="6" t="s">
        <v>62</v>
      </c>
      <c r="G211" s="1" t="s">
        <v>811</v>
      </c>
      <c r="H211" s="7" t="str">
        <f t="shared" si="0"/>
        <v>SF x CB</v>
      </c>
      <c r="I211" s="1" t="s">
        <v>478</v>
      </c>
      <c r="J211" s="1" t="s">
        <v>51</v>
      </c>
      <c r="P211" s="1">
        <v>3</v>
      </c>
      <c r="Q211" s="1">
        <v>61</v>
      </c>
      <c r="R211" s="1">
        <f>'Plot Info'!E266</f>
        <v>0</v>
      </c>
      <c r="S211" s="8">
        <v>44354</v>
      </c>
      <c r="T211" s="8">
        <v>44355</v>
      </c>
      <c r="U211" s="1">
        <f>'Plot Info'!H211</f>
        <v>0</v>
      </c>
      <c r="V211" s="1">
        <f>'Plot Info'!I266</f>
        <v>0</v>
      </c>
      <c r="W211" s="2" t="s">
        <v>58</v>
      </c>
      <c r="X211" s="1">
        <f>'Plot Info'!K211</f>
        <v>0</v>
      </c>
      <c r="Y211" s="1">
        <f>'Plot Info'!L211</f>
        <v>0</v>
      </c>
      <c r="Z211" s="1">
        <f>'Plot Info'!M211</f>
        <v>0</v>
      </c>
      <c r="AA211" s="3" t="e">
        <f t="shared" si="3"/>
        <v>#DIV/0!</v>
      </c>
      <c r="AB211" s="3">
        <f>VLOOKUP(A211,'Sub Sample'!A:U,21,FALSE)</f>
        <v>0</v>
      </c>
      <c r="AC211" s="1" t="e">
        <f t="shared" si="2"/>
        <v>#DIV/0!</v>
      </c>
      <c r="AD211" s="10">
        <f>VLOOKUP(A211,'Sub Sample'!A:Z,26,FALSE)</f>
        <v>0</v>
      </c>
      <c r="AE211" s="3" t="e">
        <f>'Individual Measurements'!U212</f>
        <v>#DIV/0!</v>
      </c>
      <c r="AF211" s="3" t="e">
        <f>'Individual Measurements'!V212</f>
        <v>#DIV/0!</v>
      </c>
      <c r="AG211" s="3" t="e">
        <f>'Individual Measurements'!W212</f>
        <v>#DIV/0!</v>
      </c>
      <c r="AH211" s="3" t="e">
        <f>'Individual Measurements'!X212</f>
        <v>#DIV/0!</v>
      </c>
      <c r="AI211" s="3" t="e">
        <f>'Individual Measurements'!Y212</f>
        <v>#DIV/0!</v>
      </c>
      <c r="AJ211" s="1">
        <f>'Individual Measurements'!AE212</f>
        <v>0</v>
      </c>
      <c r="AK211" s="1">
        <f>'Individual Measurements'!AF212</f>
        <v>0</v>
      </c>
      <c r="AL211" s="1">
        <f>'Individual Measurements'!AG212</f>
        <v>0</v>
      </c>
      <c r="AM211" s="1">
        <f>'Individual Measurements'!AH212</f>
        <v>0</v>
      </c>
      <c r="AN211" s="1">
        <f>'Individual Measurements'!AI212</f>
        <v>0</v>
      </c>
      <c r="AO211" s="1">
        <f>'Individual Measurements'!AJ212</f>
        <v>0</v>
      </c>
      <c r="AP211" s="1">
        <f>'Individual Measurements'!AK212</f>
        <v>0</v>
      </c>
      <c r="AQ211" s="1">
        <f>'Individual Measurements'!AL212</f>
        <v>0</v>
      </c>
    </row>
    <row r="212" spans="1:43" ht="15.75" customHeight="1">
      <c r="A212" s="1" t="s">
        <v>812</v>
      </c>
      <c r="B212" s="1" t="s">
        <v>813</v>
      </c>
      <c r="C212" s="1" t="s">
        <v>301</v>
      </c>
      <c r="D212" s="5" t="s">
        <v>76</v>
      </c>
      <c r="E212" s="1" t="s">
        <v>814</v>
      </c>
      <c r="F212" s="6" t="s">
        <v>70</v>
      </c>
      <c r="G212" s="1" t="s">
        <v>815</v>
      </c>
      <c r="H212" s="7" t="str">
        <f t="shared" si="0"/>
        <v>CC x UCONN</v>
      </c>
      <c r="I212" s="1" t="s">
        <v>50</v>
      </c>
      <c r="J212" s="1" t="s">
        <v>51</v>
      </c>
      <c r="P212" s="1">
        <v>3</v>
      </c>
      <c r="Q212" s="1">
        <v>62</v>
      </c>
      <c r="R212" s="1">
        <f>'Plot Info'!E267</f>
        <v>0</v>
      </c>
      <c r="S212" s="8">
        <v>44354</v>
      </c>
      <c r="T212" s="8">
        <v>44355</v>
      </c>
      <c r="U212" s="9">
        <f>'Plot Info'!H212</f>
        <v>0.64861111111111114</v>
      </c>
      <c r="V212" s="1">
        <f>'Plot Info'!I267</f>
        <v>0</v>
      </c>
      <c r="W212" s="2" t="s">
        <v>52</v>
      </c>
      <c r="X212" s="1">
        <f>'Plot Info'!K212</f>
        <v>2</v>
      </c>
      <c r="Y212" s="1">
        <f>'Plot Info'!L212</f>
        <v>7.68</v>
      </c>
      <c r="Z212" s="1">
        <f>'Plot Info'!M212</f>
        <v>0.87</v>
      </c>
      <c r="AA212" s="3">
        <f t="shared" si="3"/>
        <v>8.8275862068965516</v>
      </c>
      <c r="AB212" s="3">
        <f>VLOOKUP(A212,'Sub Sample'!A:U,21,FALSE)</f>
        <v>10.657981338150824</v>
      </c>
      <c r="AC212" s="1">
        <f t="shared" si="2"/>
        <v>0.94084249054021063</v>
      </c>
      <c r="AD212" s="10">
        <f>VLOOKUP(A212,'Sub Sample'!A:Z,26,FALSE)</f>
        <v>106.25</v>
      </c>
      <c r="AE212" s="3">
        <f>'Individual Measurements'!U213</f>
        <v>184.46</v>
      </c>
      <c r="AF212" s="3">
        <f>'Individual Measurements'!V213</f>
        <v>21.580000000000002</v>
      </c>
      <c r="AG212" s="3">
        <f>'Individual Measurements'!W213</f>
        <v>0.83200000000000007</v>
      </c>
      <c r="AH212" s="3">
        <f>'Individual Measurements'!X213</f>
        <v>18.399999999999999</v>
      </c>
      <c r="AI212" s="3">
        <f>'Individual Measurements'!Y213</f>
        <v>5.8579999999999997</v>
      </c>
      <c r="AJ212" s="1">
        <f>'Individual Measurements'!AE213</f>
        <v>0</v>
      </c>
      <c r="AK212" s="1">
        <f>'Individual Measurements'!AF213</f>
        <v>0</v>
      </c>
      <c r="AL212" s="1">
        <f>'Individual Measurements'!AG213</f>
        <v>5</v>
      </c>
      <c r="AM212" s="1">
        <f>'Individual Measurements'!AH213</f>
        <v>0</v>
      </c>
      <c r="AN212" s="1">
        <f>'Individual Measurements'!AI213</f>
        <v>5</v>
      </c>
      <c r="AO212" s="1">
        <f>'Individual Measurements'!AJ213</f>
        <v>0</v>
      </c>
      <c r="AP212" s="1">
        <f>'Individual Measurements'!AK213</f>
        <v>4</v>
      </c>
      <c r="AQ212" s="1">
        <f>'Individual Measurements'!AL213</f>
        <v>1</v>
      </c>
    </row>
    <row r="213" spans="1:43" ht="15.75" customHeight="1">
      <c r="A213" s="1" t="s">
        <v>152</v>
      </c>
      <c r="B213" s="1" t="s">
        <v>152</v>
      </c>
      <c r="C213" s="1" t="s">
        <v>153</v>
      </c>
      <c r="D213" s="5" t="s">
        <v>48</v>
      </c>
      <c r="E213" s="1" t="s">
        <v>154</v>
      </c>
      <c r="F213" s="6" t="s">
        <v>155</v>
      </c>
      <c r="G213" s="1" t="s">
        <v>156</v>
      </c>
      <c r="H213" s="7" t="str">
        <f t="shared" si="0"/>
        <v>OI x ME1</v>
      </c>
      <c r="I213" s="1" t="s">
        <v>816</v>
      </c>
      <c r="J213" s="1" t="s">
        <v>51</v>
      </c>
      <c r="P213" s="1">
        <v>3</v>
      </c>
      <c r="Q213" s="1">
        <v>63</v>
      </c>
      <c r="R213" s="1">
        <f>'Plot Info'!E75</f>
        <v>0</v>
      </c>
      <c r="S213" s="8">
        <v>44354</v>
      </c>
      <c r="T213" s="8">
        <v>44355</v>
      </c>
      <c r="U213" s="1">
        <f>'Plot Info'!H213</f>
        <v>0</v>
      </c>
      <c r="V213" s="1">
        <f>'Plot Info'!I75</f>
        <v>0</v>
      </c>
      <c r="W213" s="2" t="s">
        <v>58</v>
      </c>
      <c r="X213" s="1">
        <f>'Plot Info'!K213</f>
        <v>0</v>
      </c>
      <c r="Y213" s="1">
        <f>'Plot Info'!L213</f>
        <v>0</v>
      </c>
      <c r="Z213" s="1">
        <f>'Plot Info'!M213</f>
        <v>0</v>
      </c>
      <c r="AA213" s="3" t="e">
        <f t="shared" si="3"/>
        <v>#DIV/0!</v>
      </c>
      <c r="AB213" s="3">
        <f>VLOOKUP(A213,'Sub Sample'!A:U,21,FALSE)</f>
        <v>0</v>
      </c>
      <c r="AC213" s="1" t="e">
        <f t="shared" si="2"/>
        <v>#DIV/0!</v>
      </c>
      <c r="AD213" s="10">
        <f>VLOOKUP(A213,'Sub Sample'!A:Z,26,FALSE)</f>
        <v>0</v>
      </c>
      <c r="AE213" s="3" t="e">
        <f>'Individual Measurements'!U214</f>
        <v>#DIV/0!</v>
      </c>
      <c r="AF213" s="3" t="e">
        <f>'Individual Measurements'!V214</f>
        <v>#DIV/0!</v>
      </c>
      <c r="AG213" s="3" t="e">
        <f>'Individual Measurements'!W214</f>
        <v>#DIV/0!</v>
      </c>
      <c r="AH213" s="3" t="e">
        <f>'Individual Measurements'!X214</f>
        <v>#DIV/0!</v>
      </c>
      <c r="AI213" s="3" t="e">
        <f>'Individual Measurements'!Y214</f>
        <v>#DIV/0!</v>
      </c>
      <c r="AJ213" s="1">
        <f>'Individual Measurements'!AE214</f>
        <v>0</v>
      </c>
      <c r="AK213" s="1">
        <f>'Individual Measurements'!AF214</f>
        <v>0</v>
      </c>
      <c r="AL213" s="1">
        <f>'Individual Measurements'!AG214</f>
        <v>0</v>
      </c>
      <c r="AM213" s="1">
        <f>'Individual Measurements'!AH214</f>
        <v>0</v>
      </c>
      <c r="AN213" s="1">
        <f>'Individual Measurements'!AI214</f>
        <v>0</v>
      </c>
      <c r="AO213" s="1">
        <f>'Individual Measurements'!AJ214</f>
        <v>0</v>
      </c>
      <c r="AP213" s="1">
        <f>'Individual Measurements'!AK214</f>
        <v>0</v>
      </c>
      <c r="AQ213" s="1">
        <f>'Individual Measurements'!AL214</f>
        <v>0</v>
      </c>
    </row>
    <row r="214" spans="1:43" ht="15.75" customHeight="1">
      <c r="A214" s="1" t="s">
        <v>817</v>
      </c>
      <c r="B214" s="1" t="s">
        <v>818</v>
      </c>
      <c r="C214" s="1" t="s">
        <v>91</v>
      </c>
      <c r="D214" s="5" t="s">
        <v>48</v>
      </c>
      <c r="E214" s="1" t="s">
        <v>92</v>
      </c>
      <c r="F214" s="6" t="s">
        <v>48</v>
      </c>
      <c r="G214" s="1" t="s">
        <v>93</v>
      </c>
      <c r="H214" s="7" t="str">
        <f t="shared" si="0"/>
        <v>OI x OI</v>
      </c>
      <c r="I214" s="1" t="s">
        <v>327</v>
      </c>
      <c r="J214" s="1" t="s">
        <v>51</v>
      </c>
      <c r="P214" s="1">
        <v>3</v>
      </c>
      <c r="Q214" s="1">
        <v>64</v>
      </c>
      <c r="R214" s="1">
        <f>'Plot Info'!E268</f>
        <v>0</v>
      </c>
      <c r="S214" s="8">
        <v>44354</v>
      </c>
      <c r="T214" s="8">
        <v>44355</v>
      </c>
      <c r="U214" s="9">
        <f>'Plot Info'!H214</f>
        <v>0.65138888888888891</v>
      </c>
      <c r="V214" s="1">
        <f>'Plot Info'!I268</f>
        <v>0</v>
      </c>
      <c r="W214" s="2" t="s">
        <v>52</v>
      </c>
      <c r="X214" s="1">
        <f>'Plot Info'!K214</f>
        <v>2</v>
      </c>
      <c r="Y214" s="1">
        <f>'Plot Info'!L214</f>
        <v>1.53</v>
      </c>
      <c r="Z214" s="1">
        <f>'Plot Info'!M214</f>
        <v>0.79500000000000004</v>
      </c>
      <c r="AA214" s="3">
        <f t="shared" si="3"/>
        <v>1.9245283018867925</v>
      </c>
      <c r="AB214" s="3">
        <f>VLOOKUP(A214,'Sub Sample'!A:U,21,FALSE)</f>
        <v>11.146280804883563</v>
      </c>
      <c r="AC214" s="1">
        <f t="shared" si="2"/>
        <v>0.21451332869775913</v>
      </c>
      <c r="AD214" s="10">
        <f>VLOOKUP(A214,'Sub Sample'!A:Z,26,FALSE)</f>
        <v>25</v>
      </c>
      <c r="AE214" s="3">
        <f>'Individual Measurements'!U215</f>
        <v>242.7</v>
      </c>
      <c r="AF214" s="3">
        <f>'Individual Measurements'!V215</f>
        <v>18.860000000000003</v>
      </c>
      <c r="AG214" s="3">
        <f>'Individual Measurements'!W215</f>
        <v>0.76400000000000001</v>
      </c>
      <c r="AH214" s="3">
        <f>'Individual Measurements'!X215</f>
        <v>11.3</v>
      </c>
      <c r="AI214" s="3">
        <f>'Individual Measurements'!Y215</f>
        <v>3.31</v>
      </c>
      <c r="AJ214" s="1">
        <f>'Individual Measurements'!AE215</f>
        <v>0</v>
      </c>
      <c r="AK214" s="1">
        <f>'Individual Measurements'!AF215</f>
        <v>0</v>
      </c>
      <c r="AL214" s="1">
        <f>'Individual Measurements'!AG215</f>
        <v>0</v>
      </c>
      <c r="AM214" s="1">
        <f>'Individual Measurements'!AH215</f>
        <v>5</v>
      </c>
      <c r="AN214" s="1">
        <f>'Individual Measurements'!AI215</f>
        <v>3</v>
      </c>
      <c r="AO214" s="1">
        <f>'Individual Measurements'!AJ215</f>
        <v>2</v>
      </c>
      <c r="AP214" s="1">
        <f>'Individual Measurements'!AK215</f>
        <v>3</v>
      </c>
      <c r="AQ214" s="1">
        <f>'Individual Measurements'!AL215</f>
        <v>2</v>
      </c>
    </row>
    <row r="215" spans="1:43" ht="15.75" customHeight="1">
      <c r="A215" s="1" t="s">
        <v>819</v>
      </c>
      <c r="B215" s="1" t="s">
        <v>820</v>
      </c>
      <c r="C215" s="1" t="s">
        <v>821</v>
      </c>
      <c r="D215" s="5" t="s">
        <v>70</v>
      </c>
      <c r="E215" s="1" t="s">
        <v>821</v>
      </c>
      <c r="F215" s="6" t="s">
        <v>70</v>
      </c>
      <c r="G215" s="1" t="s">
        <v>822</v>
      </c>
      <c r="H215" s="7" t="str">
        <f t="shared" si="0"/>
        <v>UCONN x UCONN</v>
      </c>
      <c r="I215" s="1">
        <v>4000</v>
      </c>
      <c r="J215" s="1" t="s">
        <v>51</v>
      </c>
      <c r="P215" s="1">
        <v>3</v>
      </c>
      <c r="Q215" s="1">
        <v>65</v>
      </c>
      <c r="R215" s="1">
        <f>'Plot Info'!E29</f>
        <v>0</v>
      </c>
      <c r="S215" s="8">
        <v>44354</v>
      </c>
      <c r="T215" s="8">
        <v>44355</v>
      </c>
      <c r="U215" s="1">
        <f>'Plot Info'!H215</f>
        <v>0</v>
      </c>
      <c r="V215" s="1">
        <f>'Plot Info'!I29</f>
        <v>0</v>
      </c>
      <c r="W215" s="2" t="s">
        <v>58</v>
      </c>
      <c r="X215" s="1">
        <f>'Plot Info'!K215</f>
        <v>0</v>
      </c>
      <c r="Y215" s="1">
        <f>'Plot Info'!L215</f>
        <v>0</v>
      </c>
      <c r="Z215" s="1">
        <f>'Plot Info'!M215</f>
        <v>0</v>
      </c>
      <c r="AA215" s="3" t="e">
        <f t="shared" si="3"/>
        <v>#DIV/0!</v>
      </c>
      <c r="AB215" s="3">
        <f>VLOOKUP(A215,'Sub Sample'!A:U,21,FALSE)</f>
        <v>0</v>
      </c>
      <c r="AC215" s="1" t="e">
        <f t="shared" si="2"/>
        <v>#DIV/0!</v>
      </c>
      <c r="AD215" s="10">
        <f>VLOOKUP(A215,'Sub Sample'!A:Z,26,FALSE)</f>
        <v>0</v>
      </c>
      <c r="AE215" s="3" t="e">
        <f>'Individual Measurements'!U216</f>
        <v>#DIV/0!</v>
      </c>
      <c r="AF215" s="3" t="e">
        <f>'Individual Measurements'!V216</f>
        <v>#DIV/0!</v>
      </c>
      <c r="AG215" s="3" t="e">
        <f>'Individual Measurements'!W216</f>
        <v>#DIV/0!</v>
      </c>
      <c r="AH215" s="3" t="e">
        <f>'Individual Measurements'!X216</f>
        <v>#DIV/0!</v>
      </c>
      <c r="AI215" s="3" t="e">
        <f>'Individual Measurements'!Y216</f>
        <v>#DIV/0!</v>
      </c>
      <c r="AJ215" s="1">
        <f>'Individual Measurements'!AE216</f>
        <v>0</v>
      </c>
      <c r="AK215" s="1">
        <f>'Individual Measurements'!AF216</f>
        <v>0</v>
      </c>
      <c r="AL215" s="1">
        <f>'Individual Measurements'!AG216</f>
        <v>0</v>
      </c>
      <c r="AM215" s="1">
        <f>'Individual Measurements'!AH216</f>
        <v>0</v>
      </c>
      <c r="AN215" s="1">
        <f>'Individual Measurements'!AI216</f>
        <v>0</v>
      </c>
      <c r="AO215" s="1">
        <f>'Individual Measurements'!AJ216</f>
        <v>0</v>
      </c>
      <c r="AP215" s="1">
        <f>'Individual Measurements'!AK216</f>
        <v>0</v>
      </c>
      <c r="AQ215" s="1">
        <f>'Individual Measurements'!AL216</f>
        <v>0</v>
      </c>
    </row>
    <row r="216" spans="1:43" ht="15.75" customHeight="1">
      <c r="A216" s="1" t="s">
        <v>823</v>
      </c>
      <c r="B216" s="1" t="s">
        <v>824</v>
      </c>
      <c r="C216" s="1" t="s">
        <v>825</v>
      </c>
      <c r="D216" s="5" t="s">
        <v>62</v>
      </c>
      <c r="E216" s="1" t="s">
        <v>826</v>
      </c>
      <c r="F216" s="6" t="s">
        <v>122</v>
      </c>
      <c r="G216" s="1" t="s">
        <v>827</v>
      </c>
      <c r="H216" s="7" t="str">
        <f t="shared" si="0"/>
        <v>CB x NL</v>
      </c>
      <c r="I216" s="1" t="s">
        <v>126</v>
      </c>
      <c r="J216" s="1" t="s">
        <v>51</v>
      </c>
      <c r="P216" s="1">
        <v>3</v>
      </c>
      <c r="Q216" s="1">
        <v>66</v>
      </c>
      <c r="R216" s="1">
        <f>'Plot Info'!E269</f>
        <v>0</v>
      </c>
      <c r="S216" s="8">
        <v>44354</v>
      </c>
      <c r="T216" s="8">
        <v>44355</v>
      </c>
      <c r="U216" s="1">
        <f>'Plot Info'!H216</f>
        <v>0</v>
      </c>
      <c r="V216" s="1">
        <f>'Plot Info'!I269</f>
        <v>0</v>
      </c>
      <c r="W216" s="2" t="s">
        <v>58</v>
      </c>
      <c r="X216" s="1">
        <f>'Plot Info'!K216</f>
        <v>0</v>
      </c>
      <c r="Y216" s="1">
        <f>'Plot Info'!L216</f>
        <v>0</v>
      </c>
      <c r="Z216" s="1">
        <f>'Plot Info'!M216</f>
        <v>0</v>
      </c>
      <c r="AA216" s="3" t="e">
        <f t="shared" si="3"/>
        <v>#DIV/0!</v>
      </c>
      <c r="AB216" s="3">
        <f>VLOOKUP(A216,'Sub Sample'!A:U,21,FALSE)</f>
        <v>0</v>
      </c>
      <c r="AC216" s="1" t="e">
        <f t="shared" si="2"/>
        <v>#DIV/0!</v>
      </c>
      <c r="AD216" s="10">
        <f>VLOOKUP(A216,'Sub Sample'!A:Z,26,FALSE)</f>
        <v>0</v>
      </c>
      <c r="AE216" s="3" t="e">
        <f>'Individual Measurements'!U217</f>
        <v>#DIV/0!</v>
      </c>
      <c r="AF216" s="3" t="e">
        <f>'Individual Measurements'!V217</f>
        <v>#DIV/0!</v>
      </c>
      <c r="AG216" s="3" t="e">
        <f>'Individual Measurements'!W217</f>
        <v>#DIV/0!</v>
      </c>
      <c r="AH216" s="3" t="e">
        <f>'Individual Measurements'!X217</f>
        <v>#DIV/0!</v>
      </c>
      <c r="AI216" s="3" t="e">
        <f>'Individual Measurements'!Y217</f>
        <v>#DIV/0!</v>
      </c>
      <c r="AJ216" s="1">
        <f>'Individual Measurements'!AE217</f>
        <v>0</v>
      </c>
      <c r="AK216" s="1">
        <f>'Individual Measurements'!AF217</f>
        <v>0</v>
      </c>
      <c r="AL216" s="1">
        <f>'Individual Measurements'!AG217</f>
        <v>0</v>
      </c>
      <c r="AM216" s="1">
        <f>'Individual Measurements'!AH217</f>
        <v>0</v>
      </c>
      <c r="AN216" s="1">
        <f>'Individual Measurements'!AI217</f>
        <v>0</v>
      </c>
      <c r="AO216" s="1">
        <f>'Individual Measurements'!AJ217</f>
        <v>0</v>
      </c>
      <c r="AP216" s="1">
        <f>'Individual Measurements'!AK217</f>
        <v>0</v>
      </c>
      <c r="AQ216" s="1">
        <f>'Individual Measurements'!AL217</f>
        <v>0</v>
      </c>
    </row>
    <row r="217" spans="1:43" ht="15.75" customHeight="1">
      <c r="A217" s="1" t="s">
        <v>828</v>
      </c>
      <c r="B217" s="1" t="s">
        <v>829</v>
      </c>
      <c r="C217" s="1" t="s">
        <v>358</v>
      </c>
      <c r="D217" s="5" t="s">
        <v>56</v>
      </c>
      <c r="E217" s="1" t="s">
        <v>130</v>
      </c>
      <c r="F217" s="6" t="s">
        <v>46</v>
      </c>
      <c r="G217" s="1" t="s">
        <v>830</v>
      </c>
      <c r="H217" s="7" t="str">
        <f t="shared" si="0"/>
        <v>SF x JS</v>
      </c>
      <c r="I217" s="1" t="s">
        <v>50</v>
      </c>
      <c r="J217" s="1" t="s">
        <v>51</v>
      </c>
      <c r="P217" s="1">
        <v>3</v>
      </c>
      <c r="Q217" s="1">
        <v>67</v>
      </c>
      <c r="R217" s="1">
        <f>'Plot Info'!E270</f>
        <v>0</v>
      </c>
      <c r="S217" s="8">
        <v>44354</v>
      </c>
      <c r="T217" s="8">
        <v>44355</v>
      </c>
      <c r="U217" s="1">
        <f>'Plot Info'!H217</f>
        <v>0</v>
      </c>
      <c r="V217" s="1">
        <f>'Plot Info'!I270</f>
        <v>0</v>
      </c>
      <c r="W217" s="2" t="s">
        <v>58</v>
      </c>
      <c r="X217" s="1">
        <f>'Plot Info'!K217</f>
        <v>0</v>
      </c>
      <c r="Y217" s="1">
        <f>'Plot Info'!L217</f>
        <v>0</v>
      </c>
      <c r="Z217" s="1">
        <f>'Plot Info'!M217</f>
        <v>0</v>
      </c>
      <c r="AA217" s="3" t="e">
        <f t="shared" si="3"/>
        <v>#DIV/0!</v>
      </c>
      <c r="AB217" s="3">
        <f>VLOOKUP(A217,'Sub Sample'!A:U,21,FALSE)</f>
        <v>0</v>
      </c>
      <c r="AC217" s="1" t="e">
        <f t="shared" si="2"/>
        <v>#DIV/0!</v>
      </c>
      <c r="AD217" s="10">
        <f>VLOOKUP(A217,'Sub Sample'!A:Z,26,FALSE)</f>
        <v>0</v>
      </c>
      <c r="AE217" s="3" t="e">
        <f>'Individual Measurements'!U218</f>
        <v>#DIV/0!</v>
      </c>
      <c r="AF217" s="3" t="e">
        <f>'Individual Measurements'!V218</f>
        <v>#DIV/0!</v>
      </c>
      <c r="AG217" s="3" t="e">
        <f>'Individual Measurements'!W218</f>
        <v>#DIV/0!</v>
      </c>
      <c r="AH217" s="3" t="e">
        <f>'Individual Measurements'!X218</f>
        <v>#DIV/0!</v>
      </c>
      <c r="AI217" s="3" t="e">
        <f>'Individual Measurements'!Y218</f>
        <v>#DIV/0!</v>
      </c>
      <c r="AJ217" s="1">
        <f>'Individual Measurements'!AE218</f>
        <v>0</v>
      </c>
      <c r="AK217" s="1">
        <f>'Individual Measurements'!AF218</f>
        <v>0</v>
      </c>
      <c r="AL217" s="1">
        <f>'Individual Measurements'!AG218</f>
        <v>0</v>
      </c>
      <c r="AM217" s="1">
        <f>'Individual Measurements'!AH218</f>
        <v>0</v>
      </c>
      <c r="AN217" s="1">
        <f>'Individual Measurements'!AI218</f>
        <v>0</v>
      </c>
      <c r="AO217" s="1">
        <f>'Individual Measurements'!AJ218</f>
        <v>0</v>
      </c>
      <c r="AP217" s="1">
        <f>'Individual Measurements'!AK218</f>
        <v>0</v>
      </c>
      <c r="AQ217" s="1">
        <f>'Individual Measurements'!AL218</f>
        <v>0</v>
      </c>
    </row>
    <row r="218" spans="1:43" ht="15.75" customHeight="1">
      <c r="A218" s="1" t="s">
        <v>831</v>
      </c>
      <c r="B218" s="1" t="s">
        <v>832</v>
      </c>
      <c r="C218" s="1" t="s">
        <v>301</v>
      </c>
      <c r="D218" s="5" t="s">
        <v>76</v>
      </c>
      <c r="E218" s="1" t="s">
        <v>103</v>
      </c>
      <c r="F218" s="6" t="s">
        <v>48</v>
      </c>
      <c r="G218" s="1" t="s">
        <v>833</v>
      </c>
      <c r="H218" s="7" t="str">
        <f t="shared" si="0"/>
        <v>CC x OI</v>
      </c>
      <c r="I218" s="1" t="s">
        <v>50</v>
      </c>
      <c r="J218" s="1" t="s">
        <v>51</v>
      </c>
      <c r="P218" s="1">
        <v>3</v>
      </c>
      <c r="Q218" s="1">
        <v>68</v>
      </c>
      <c r="R218" s="1">
        <f>'Plot Info'!E271</f>
        <v>0</v>
      </c>
      <c r="S218" s="8">
        <v>44354</v>
      </c>
      <c r="T218" s="8">
        <v>44355</v>
      </c>
      <c r="U218" s="9">
        <f>'Plot Info'!H218</f>
        <v>0.65416666666666667</v>
      </c>
      <c r="V218" s="1">
        <f>'Plot Info'!I271</f>
        <v>0</v>
      </c>
      <c r="W218" s="2" t="s">
        <v>52</v>
      </c>
      <c r="X218" s="1">
        <f>'Plot Info'!K218</f>
        <v>1</v>
      </c>
      <c r="Y218" s="1">
        <f>'Plot Info'!L218</f>
        <v>2.4700000000000002</v>
      </c>
      <c r="Z218" s="1">
        <f>'Plot Info'!M218</f>
        <v>0.83099999999999996</v>
      </c>
      <c r="AA218" s="3">
        <f t="shared" si="3"/>
        <v>2.9723225030084239</v>
      </c>
      <c r="AB218" s="3">
        <f>VLOOKUP(A218,'Sub Sample'!A:U,21,FALSE)</f>
        <v>9.4997594997595005</v>
      </c>
      <c r="AC218" s="1">
        <f t="shared" si="2"/>
        <v>0.28236348934303213</v>
      </c>
      <c r="AD218" s="10">
        <f>VLOOKUP(A218,'Sub Sample'!A:Z,26,FALSE)</f>
        <v>50</v>
      </c>
      <c r="AE218" s="3">
        <f>'Individual Measurements'!U219</f>
        <v>121.38000000000002</v>
      </c>
      <c r="AF218" s="3">
        <f>'Individual Measurements'!V219</f>
        <v>21.160000000000004</v>
      </c>
      <c r="AG218" s="3">
        <f>'Individual Measurements'!W219</f>
        <v>0.79600000000000004</v>
      </c>
      <c r="AH218" s="3">
        <f>'Individual Measurements'!X219</f>
        <v>11.32</v>
      </c>
      <c r="AI218" s="3">
        <f>'Individual Measurements'!Y219</f>
        <v>4.5540000000000003</v>
      </c>
      <c r="AJ218" s="1">
        <f>'Individual Measurements'!AE219</f>
        <v>0</v>
      </c>
      <c r="AK218" s="1">
        <f>'Individual Measurements'!AF219</f>
        <v>0</v>
      </c>
      <c r="AL218" s="1">
        <f>'Individual Measurements'!AG219</f>
        <v>2</v>
      </c>
      <c r="AM218" s="1">
        <f>'Individual Measurements'!AH219</f>
        <v>3</v>
      </c>
      <c r="AN218" s="1">
        <f>'Individual Measurements'!AI219</f>
        <v>5</v>
      </c>
      <c r="AO218" s="1">
        <f>'Individual Measurements'!AJ219</f>
        <v>0</v>
      </c>
      <c r="AP218" s="1">
        <f>'Individual Measurements'!AK219</f>
        <v>1</v>
      </c>
      <c r="AQ218" s="1">
        <f>'Individual Measurements'!AL219</f>
        <v>4</v>
      </c>
    </row>
    <row r="219" spans="1:43" ht="15.75" customHeight="1">
      <c r="A219" s="1" t="s">
        <v>834</v>
      </c>
      <c r="B219" s="1" t="s">
        <v>835</v>
      </c>
      <c r="C219" s="1" t="s">
        <v>231</v>
      </c>
      <c r="D219" s="5" t="s">
        <v>122</v>
      </c>
      <c r="E219" s="1" t="s">
        <v>183</v>
      </c>
      <c r="F219" s="6" t="s">
        <v>48</v>
      </c>
      <c r="G219" s="1" t="s">
        <v>836</v>
      </c>
      <c r="H219" s="7" t="str">
        <f t="shared" si="0"/>
        <v>NL x OI</v>
      </c>
      <c r="I219" s="1" t="s">
        <v>50</v>
      </c>
      <c r="J219" s="1" t="s">
        <v>51</v>
      </c>
      <c r="P219" s="1">
        <v>3</v>
      </c>
      <c r="Q219" s="1">
        <v>69</v>
      </c>
      <c r="R219" s="1">
        <f>'Plot Info'!E272</f>
        <v>0</v>
      </c>
      <c r="S219" s="8">
        <v>44354</v>
      </c>
      <c r="T219" s="8">
        <v>44355</v>
      </c>
      <c r="U219" s="9">
        <f>'Plot Info'!H219</f>
        <v>0.65625</v>
      </c>
      <c r="V219" s="1">
        <f>'Plot Info'!I272</f>
        <v>0</v>
      </c>
      <c r="W219" s="2" t="s">
        <v>52</v>
      </c>
      <c r="X219" s="1">
        <f>'Plot Info'!K219</f>
        <v>3</v>
      </c>
      <c r="Y219" s="1">
        <f>'Plot Info'!L219</f>
        <v>4.2699999999999996</v>
      </c>
      <c r="Z219" s="1">
        <f>'Plot Info'!M219</f>
        <v>0.67500000000000004</v>
      </c>
      <c r="AA219" s="3">
        <f t="shared" si="3"/>
        <v>6.3259259259259251</v>
      </c>
      <c r="AB219" s="3">
        <f>VLOOKUP(A219,'Sub Sample'!A:U,21,FALSE)</f>
        <v>10.362826225334183</v>
      </c>
      <c r="AC219" s="1">
        <f t="shared" si="2"/>
        <v>0.655544710847066</v>
      </c>
      <c r="AD219" s="10">
        <f>VLOOKUP(A219,'Sub Sample'!A:Z,26,FALSE)</f>
        <v>68.75</v>
      </c>
      <c r="AE219" s="3">
        <f>'Individual Measurements'!U220</f>
        <v>90.4</v>
      </c>
      <c r="AF219" s="3">
        <f>'Individual Measurements'!V220</f>
        <v>12.9</v>
      </c>
      <c r="AG219" s="3">
        <f>'Individual Measurements'!W220</f>
        <v>0.63200000000000012</v>
      </c>
      <c r="AH219" s="3">
        <f>'Individual Measurements'!X220</f>
        <v>5</v>
      </c>
      <c r="AI219" s="3">
        <f>'Individual Measurements'!Y220</f>
        <v>3.0720000000000001</v>
      </c>
      <c r="AJ219" s="1">
        <f>'Individual Measurements'!AE220</f>
        <v>0</v>
      </c>
      <c r="AK219" s="1">
        <f>'Individual Measurements'!AF220</f>
        <v>0</v>
      </c>
      <c r="AL219" s="1">
        <f>'Individual Measurements'!AG220</f>
        <v>0</v>
      </c>
      <c r="AM219" s="1">
        <f>'Individual Measurements'!AH220</f>
        <v>5</v>
      </c>
      <c r="AN219" s="1">
        <f>'Individual Measurements'!AI220</f>
        <v>5</v>
      </c>
      <c r="AO219" s="1">
        <f>'Individual Measurements'!AJ220</f>
        <v>0</v>
      </c>
      <c r="AP219" s="1">
        <f>'Individual Measurements'!AK220</f>
        <v>2</v>
      </c>
      <c r="AQ219" s="1">
        <f>'Individual Measurements'!AL220</f>
        <v>3</v>
      </c>
    </row>
    <row r="220" spans="1:43" ht="15.75" customHeight="1">
      <c r="A220" s="1" t="s">
        <v>837</v>
      </c>
      <c r="B220" s="1" t="s">
        <v>838</v>
      </c>
      <c r="C220" s="1" t="s">
        <v>839</v>
      </c>
      <c r="D220" s="5" t="s">
        <v>76</v>
      </c>
      <c r="E220" s="1" t="s">
        <v>341</v>
      </c>
      <c r="F220" s="6" t="s">
        <v>145</v>
      </c>
      <c r="G220" s="1" t="s">
        <v>840</v>
      </c>
      <c r="H220" s="7" t="str">
        <f t="shared" si="0"/>
        <v>CC x NC</v>
      </c>
      <c r="I220" s="1" t="s">
        <v>50</v>
      </c>
      <c r="J220" s="1" t="s">
        <v>51</v>
      </c>
      <c r="P220" s="1">
        <v>3</v>
      </c>
      <c r="Q220" s="1">
        <v>70</v>
      </c>
      <c r="R220" s="1">
        <f>'Plot Info'!E273</f>
        <v>0</v>
      </c>
      <c r="S220" s="8">
        <v>44354</v>
      </c>
      <c r="T220" s="8">
        <v>44355</v>
      </c>
      <c r="U220" s="1">
        <f>'Plot Info'!H220</f>
        <v>0</v>
      </c>
      <c r="V220" s="1">
        <f>'Plot Info'!I273</f>
        <v>0</v>
      </c>
      <c r="W220" s="2" t="s">
        <v>58</v>
      </c>
      <c r="X220" s="1">
        <f>'Plot Info'!K220</f>
        <v>0</v>
      </c>
      <c r="Y220" s="1">
        <f>'Plot Info'!L220</f>
        <v>0</v>
      </c>
      <c r="Z220" s="1">
        <f>'Plot Info'!M220</f>
        <v>0</v>
      </c>
      <c r="AA220" s="3" t="e">
        <f t="shared" si="3"/>
        <v>#DIV/0!</v>
      </c>
      <c r="AB220" s="3">
        <f>VLOOKUP(A220,'Sub Sample'!A:U,21,FALSE)</f>
        <v>0</v>
      </c>
      <c r="AC220" s="1" t="e">
        <f t="shared" si="2"/>
        <v>#DIV/0!</v>
      </c>
      <c r="AD220" s="10">
        <f>VLOOKUP(A220,'Sub Sample'!A:Z,26,FALSE)</f>
        <v>0</v>
      </c>
      <c r="AE220" s="3" t="e">
        <f>'Individual Measurements'!U221</f>
        <v>#DIV/0!</v>
      </c>
      <c r="AF220" s="3" t="e">
        <f>'Individual Measurements'!V221</f>
        <v>#DIV/0!</v>
      </c>
      <c r="AG220" s="3" t="e">
        <f>'Individual Measurements'!W221</f>
        <v>#DIV/0!</v>
      </c>
      <c r="AH220" s="3" t="e">
        <f>'Individual Measurements'!X221</f>
        <v>#DIV/0!</v>
      </c>
      <c r="AI220" s="3" t="e">
        <f>'Individual Measurements'!Y221</f>
        <v>#DIV/0!</v>
      </c>
      <c r="AJ220" s="1">
        <f>'Individual Measurements'!AE221</f>
        <v>0</v>
      </c>
      <c r="AK220" s="1">
        <f>'Individual Measurements'!AF221</f>
        <v>0</v>
      </c>
      <c r="AL220" s="1">
        <f>'Individual Measurements'!AG221</f>
        <v>0</v>
      </c>
      <c r="AM220" s="1">
        <f>'Individual Measurements'!AH221</f>
        <v>0</v>
      </c>
      <c r="AN220" s="1">
        <f>'Individual Measurements'!AI221</f>
        <v>0</v>
      </c>
      <c r="AO220" s="1">
        <f>'Individual Measurements'!AJ221</f>
        <v>0</v>
      </c>
      <c r="AP220" s="1">
        <f>'Individual Measurements'!AK221</f>
        <v>0</v>
      </c>
      <c r="AQ220" s="1">
        <f>'Individual Measurements'!AL221</f>
        <v>0</v>
      </c>
    </row>
    <row r="221" spans="1:43" ht="15.75" customHeight="1">
      <c r="A221" s="1" t="s">
        <v>841</v>
      </c>
      <c r="B221" s="1" t="s">
        <v>842</v>
      </c>
      <c r="C221" s="1" t="s">
        <v>843</v>
      </c>
      <c r="D221" s="5" t="s">
        <v>62</v>
      </c>
      <c r="E221" s="1" t="s">
        <v>274</v>
      </c>
      <c r="F221" s="6" t="s">
        <v>46</v>
      </c>
      <c r="G221" s="1" t="s">
        <v>844</v>
      </c>
      <c r="H221" s="7" t="str">
        <f t="shared" si="0"/>
        <v>CB x JS</v>
      </c>
      <c r="I221" s="1" t="s">
        <v>79</v>
      </c>
      <c r="J221" s="1" t="s">
        <v>51</v>
      </c>
      <c r="P221" s="1">
        <v>3</v>
      </c>
      <c r="Q221" s="1">
        <v>71</v>
      </c>
      <c r="R221" s="1">
        <f>'Plot Info'!E274</f>
        <v>0</v>
      </c>
      <c r="S221" s="8">
        <v>44354</v>
      </c>
      <c r="T221" s="8">
        <v>44355</v>
      </c>
      <c r="U221" s="1">
        <f>'Plot Info'!H221</f>
        <v>0</v>
      </c>
      <c r="V221" s="1">
        <f>'Plot Info'!I274</f>
        <v>0</v>
      </c>
      <c r="W221" s="2" t="s">
        <v>58</v>
      </c>
      <c r="X221" s="1">
        <f>'Plot Info'!K221</f>
        <v>0</v>
      </c>
      <c r="Y221" s="1">
        <f>'Plot Info'!L221</f>
        <v>0</v>
      </c>
      <c r="Z221" s="1">
        <f>'Plot Info'!M221</f>
        <v>0</v>
      </c>
      <c r="AA221" s="3" t="e">
        <f t="shared" si="3"/>
        <v>#DIV/0!</v>
      </c>
      <c r="AB221" s="3">
        <f>VLOOKUP(A221,'Sub Sample'!A:U,21,FALSE)</f>
        <v>0</v>
      </c>
      <c r="AC221" s="1" t="e">
        <f t="shared" si="2"/>
        <v>#DIV/0!</v>
      </c>
      <c r="AD221" s="10">
        <f>VLOOKUP(A221,'Sub Sample'!A:Z,26,FALSE)</f>
        <v>0</v>
      </c>
      <c r="AE221" s="3" t="e">
        <f>'Individual Measurements'!U222</f>
        <v>#DIV/0!</v>
      </c>
      <c r="AF221" s="3" t="e">
        <f>'Individual Measurements'!V222</f>
        <v>#DIV/0!</v>
      </c>
      <c r="AG221" s="3" t="e">
        <f>'Individual Measurements'!W222</f>
        <v>#DIV/0!</v>
      </c>
      <c r="AH221" s="3" t="e">
        <f>'Individual Measurements'!X222</f>
        <v>#DIV/0!</v>
      </c>
      <c r="AI221" s="3" t="e">
        <f>'Individual Measurements'!Y222</f>
        <v>#DIV/0!</v>
      </c>
      <c r="AJ221" s="1">
        <f>'Individual Measurements'!AE222</f>
        <v>0</v>
      </c>
      <c r="AK221" s="1">
        <f>'Individual Measurements'!AF222</f>
        <v>0</v>
      </c>
      <c r="AL221" s="1">
        <f>'Individual Measurements'!AG222</f>
        <v>0</v>
      </c>
      <c r="AM221" s="1">
        <f>'Individual Measurements'!AH222</f>
        <v>0</v>
      </c>
      <c r="AN221" s="1">
        <f>'Individual Measurements'!AI222</f>
        <v>0</v>
      </c>
      <c r="AO221" s="1">
        <f>'Individual Measurements'!AJ222</f>
        <v>0</v>
      </c>
      <c r="AP221" s="1">
        <f>'Individual Measurements'!AK222</f>
        <v>0</v>
      </c>
      <c r="AQ221" s="1">
        <f>'Individual Measurements'!AL222</f>
        <v>0</v>
      </c>
    </row>
    <row r="222" spans="1:43" ht="15.75" customHeight="1">
      <c r="A222" s="1" t="s">
        <v>845</v>
      </c>
      <c r="B222" s="1" t="s">
        <v>846</v>
      </c>
      <c r="C222" s="1" t="s">
        <v>187</v>
      </c>
      <c r="D222" s="5" t="s">
        <v>76</v>
      </c>
      <c r="E222" s="1" t="s">
        <v>305</v>
      </c>
      <c r="F222" s="6" t="s">
        <v>48</v>
      </c>
      <c r="G222" s="1" t="s">
        <v>538</v>
      </c>
      <c r="H222" s="7" t="str">
        <f t="shared" si="0"/>
        <v>CC x OI</v>
      </c>
      <c r="I222" s="1" t="s">
        <v>50</v>
      </c>
      <c r="J222" s="1" t="s">
        <v>51</v>
      </c>
      <c r="P222" s="1">
        <v>3</v>
      </c>
      <c r="Q222" s="1">
        <v>72</v>
      </c>
      <c r="R222" s="1">
        <f>'Plot Info'!E275</f>
        <v>0</v>
      </c>
      <c r="S222" s="8">
        <v>44354</v>
      </c>
      <c r="T222" s="8">
        <v>44355</v>
      </c>
      <c r="U222" s="1">
        <f>'Plot Info'!H222</f>
        <v>0</v>
      </c>
      <c r="V222" s="1">
        <f>'Plot Info'!I275</f>
        <v>0</v>
      </c>
      <c r="W222" s="2" t="s">
        <v>58</v>
      </c>
      <c r="X222" s="1">
        <f>'Plot Info'!K222</f>
        <v>0</v>
      </c>
      <c r="Y222" s="1">
        <f>'Plot Info'!L222</f>
        <v>0</v>
      </c>
      <c r="Z222" s="1">
        <f>'Plot Info'!M222</f>
        <v>0</v>
      </c>
      <c r="AA222" s="3" t="e">
        <f t="shared" si="3"/>
        <v>#DIV/0!</v>
      </c>
      <c r="AB222" s="3">
        <f>VLOOKUP(A222,'Sub Sample'!A:U,21,FALSE)</f>
        <v>0</v>
      </c>
      <c r="AC222" s="1" t="e">
        <f t="shared" si="2"/>
        <v>#DIV/0!</v>
      </c>
      <c r="AD222" s="10">
        <f>VLOOKUP(A222,'Sub Sample'!A:Z,26,FALSE)</f>
        <v>0</v>
      </c>
      <c r="AE222" s="3" t="e">
        <f>'Individual Measurements'!U223</f>
        <v>#DIV/0!</v>
      </c>
      <c r="AF222" s="3" t="e">
        <f>'Individual Measurements'!V223</f>
        <v>#DIV/0!</v>
      </c>
      <c r="AG222" s="3" t="e">
        <f>'Individual Measurements'!W223</f>
        <v>#DIV/0!</v>
      </c>
      <c r="AH222" s="3" t="e">
        <f>'Individual Measurements'!X223</f>
        <v>#DIV/0!</v>
      </c>
      <c r="AI222" s="3" t="e">
        <f>'Individual Measurements'!Y223</f>
        <v>#DIV/0!</v>
      </c>
      <c r="AJ222" s="1">
        <f>'Individual Measurements'!AE223</f>
        <v>0</v>
      </c>
      <c r="AK222" s="1">
        <f>'Individual Measurements'!AF223</f>
        <v>0</v>
      </c>
      <c r="AL222" s="1">
        <f>'Individual Measurements'!AG223</f>
        <v>0</v>
      </c>
      <c r="AM222" s="1">
        <f>'Individual Measurements'!AH223</f>
        <v>0</v>
      </c>
      <c r="AN222" s="1">
        <f>'Individual Measurements'!AI223</f>
        <v>0</v>
      </c>
      <c r="AO222" s="1">
        <f>'Individual Measurements'!AJ223</f>
        <v>0</v>
      </c>
      <c r="AP222" s="1">
        <f>'Individual Measurements'!AK223</f>
        <v>0</v>
      </c>
      <c r="AQ222" s="1">
        <f>'Individual Measurements'!AL223</f>
        <v>0</v>
      </c>
    </row>
    <row r="223" spans="1:43" ht="15.75" customHeight="1">
      <c r="A223" s="1" t="s">
        <v>847</v>
      </c>
      <c r="B223" s="1" t="s">
        <v>848</v>
      </c>
      <c r="C223" s="1" t="s">
        <v>309</v>
      </c>
      <c r="D223" s="5" t="s">
        <v>122</v>
      </c>
      <c r="E223" s="1" t="s">
        <v>394</v>
      </c>
      <c r="F223" s="6" t="s">
        <v>48</v>
      </c>
      <c r="G223" s="1" t="s">
        <v>849</v>
      </c>
      <c r="H223" s="7" t="str">
        <f t="shared" si="0"/>
        <v>NL x OI</v>
      </c>
      <c r="I223" s="1" t="s">
        <v>79</v>
      </c>
      <c r="J223" s="1" t="s">
        <v>51</v>
      </c>
      <c r="P223" s="1">
        <v>3</v>
      </c>
      <c r="Q223" s="1">
        <v>73</v>
      </c>
      <c r="R223" s="1">
        <f>'Plot Info'!E276</f>
        <v>0</v>
      </c>
      <c r="S223" s="8">
        <v>44354</v>
      </c>
      <c r="T223" s="8">
        <v>44355</v>
      </c>
      <c r="U223" s="1">
        <f>'Plot Info'!H223</f>
        <v>0</v>
      </c>
      <c r="V223" s="1">
        <f>'Plot Info'!I276</f>
        <v>0</v>
      </c>
      <c r="W223" s="2" t="s">
        <v>58</v>
      </c>
      <c r="X223" s="1">
        <f>'Plot Info'!K223</f>
        <v>0</v>
      </c>
      <c r="Y223" s="1">
        <f>'Plot Info'!L223</f>
        <v>0</v>
      </c>
      <c r="Z223" s="1">
        <f>'Plot Info'!M223</f>
        <v>0</v>
      </c>
      <c r="AA223" s="3" t="e">
        <f t="shared" si="3"/>
        <v>#DIV/0!</v>
      </c>
      <c r="AB223" s="3">
        <f>VLOOKUP(A223,'Sub Sample'!A:U,21,FALSE)</f>
        <v>0</v>
      </c>
      <c r="AC223" s="1" t="e">
        <f t="shared" si="2"/>
        <v>#DIV/0!</v>
      </c>
      <c r="AD223" s="10">
        <f>VLOOKUP(A223,'Sub Sample'!A:Z,26,FALSE)</f>
        <v>0</v>
      </c>
      <c r="AE223" s="3" t="e">
        <f>'Individual Measurements'!U224</f>
        <v>#DIV/0!</v>
      </c>
      <c r="AF223" s="3" t="e">
        <f>'Individual Measurements'!V224</f>
        <v>#DIV/0!</v>
      </c>
      <c r="AG223" s="3" t="e">
        <f>'Individual Measurements'!W224</f>
        <v>#DIV/0!</v>
      </c>
      <c r="AH223" s="3" t="e">
        <f>'Individual Measurements'!X224</f>
        <v>#DIV/0!</v>
      </c>
      <c r="AI223" s="3" t="e">
        <f>'Individual Measurements'!Y224</f>
        <v>#DIV/0!</v>
      </c>
      <c r="AJ223" s="1">
        <f>'Individual Measurements'!AE224</f>
        <v>0</v>
      </c>
      <c r="AK223" s="1">
        <f>'Individual Measurements'!AF224</f>
        <v>0</v>
      </c>
      <c r="AL223" s="1">
        <f>'Individual Measurements'!AG224</f>
        <v>0</v>
      </c>
      <c r="AM223" s="1">
        <f>'Individual Measurements'!AH224</f>
        <v>0</v>
      </c>
      <c r="AN223" s="1">
        <f>'Individual Measurements'!AI224</f>
        <v>0</v>
      </c>
      <c r="AO223" s="1">
        <f>'Individual Measurements'!AJ224</f>
        <v>0</v>
      </c>
      <c r="AP223" s="1">
        <f>'Individual Measurements'!AK224</f>
        <v>0</v>
      </c>
      <c r="AQ223" s="1">
        <f>'Individual Measurements'!AL224</f>
        <v>0</v>
      </c>
    </row>
    <row r="224" spans="1:43" ht="15.75" customHeight="1">
      <c r="A224" s="1" t="s">
        <v>850</v>
      </c>
      <c r="B224" s="1" t="s">
        <v>851</v>
      </c>
      <c r="C224" s="1" t="s">
        <v>91</v>
      </c>
      <c r="D224" s="5" t="s">
        <v>48</v>
      </c>
      <c r="E224" s="1" t="s">
        <v>130</v>
      </c>
      <c r="F224" s="6" t="s">
        <v>46</v>
      </c>
      <c r="G224" s="1" t="s">
        <v>852</v>
      </c>
      <c r="H224" s="7" t="str">
        <f t="shared" si="0"/>
        <v>OI x JS</v>
      </c>
      <c r="I224" s="1" t="s">
        <v>50</v>
      </c>
      <c r="J224" s="1" t="s">
        <v>51</v>
      </c>
      <c r="P224" s="1">
        <v>3</v>
      </c>
      <c r="Q224" s="1">
        <v>74</v>
      </c>
      <c r="R224" s="1">
        <f>'Plot Info'!E277</f>
        <v>0</v>
      </c>
      <c r="S224" s="8">
        <v>44354</v>
      </c>
      <c r="T224" s="8">
        <v>44355</v>
      </c>
      <c r="U224" s="1">
        <f>'Plot Info'!H224</f>
        <v>0</v>
      </c>
      <c r="V224" s="1">
        <f>'Plot Info'!I277</f>
        <v>0</v>
      </c>
      <c r="W224" s="2" t="s">
        <v>58</v>
      </c>
      <c r="X224" s="1">
        <f>'Plot Info'!K224</f>
        <v>0</v>
      </c>
      <c r="Y224" s="1">
        <f>'Plot Info'!L224</f>
        <v>0</v>
      </c>
      <c r="Z224" s="1">
        <f>'Plot Info'!M224</f>
        <v>0</v>
      </c>
      <c r="AA224" s="3" t="e">
        <f t="shared" si="3"/>
        <v>#DIV/0!</v>
      </c>
      <c r="AB224" s="3">
        <f>VLOOKUP(A224,'Sub Sample'!A:U,21,FALSE)</f>
        <v>0</v>
      </c>
      <c r="AC224" s="1" t="e">
        <f t="shared" si="2"/>
        <v>#DIV/0!</v>
      </c>
      <c r="AD224" s="10">
        <f>VLOOKUP(A224,'Sub Sample'!A:Z,26,FALSE)</f>
        <v>0</v>
      </c>
      <c r="AE224" s="3" t="e">
        <f>'Individual Measurements'!U225</f>
        <v>#DIV/0!</v>
      </c>
      <c r="AF224" s="3" t="e">
        <f>'Individual Measurements'!V225</f>
        <v>#DIV/0!</v>
      </c>
      <c r="AG224" s="3" t="e">
        <f>'Individual Measurements'!W225</f>
        <v>#DIV/0!</v>
      </c>
      <c r="AH224" s="3" t="e">
        <f>'Individual Measurements'!X225</f>
        <v>#DIV/0!</v>
      </c>
      <c r="AI224" s="3" t="e">
        <f>'Individual Measurements'!Y225</f>
        <v>#DIV/0!</v>
      </c>
      <c r="AJ224" s="1">
        <f>'Individual Measurements'!AE225</f>
        <v>0</v>
      </c>
      <c r="AK224" s="1">
        <f>'Individual Measurements'!AF225</f>
        <v>0</v>
      </c>
      <c r="AL224" s="1">
        <f>'Individual Measurements'!AG225</f>
        <v>0</v>
      </c>
      <c r="AM224" s="1">
        <f>'Individual Measurements'!AH225</f>
        <v>0</v>
      </c>
      <c r="AN224" s="1">
        <f>'Individual Measurements'!AI225</f>
        <v>0</v>
      </c>
      <c r="AO224" s="1">
        <f>'Individual Measurements'!AJ225</f>
        <v>0</v>
      </c>
      <c r="AP224" s="1">
        <f>'Individual Measurements'!AK225</f>
        <v>0</v>
      </c>
      <c r="AQ224" s="1">
        <f>'Individual Measurements'!AL225</f>
        <v>0</v>
      </c>
    </row>
    <row r="225" spans="1:43" ht="15.75" customHeight="1">
      <c r="A225" s="1" t="s">
        <v>853</v>
      </c>
      <c r="B225" s="1" t="s">
        <v>854</v>
      </c>
      <c r="C225" s="1" t="s">
        <v>61</v>
      </c>
      <c r="D225" s="5" t="s">
        <v>62</v>
      </c>
      <c r="E225" s="1" t="s">
        <v>63</v>
      </c>
      <c r="F225" s="6" t="s">
        <v>64</v>
      </c>
      <c r="G225" s="1" t="s">
        <v>65</v>
      </c>
      <c r="H225" s="7" t="str">
        <f t="shared" si="0"/>
        <v>CB x LD</v>
      </c>
      <c r="I225" s="1" t="s">
        <v>348</v>
      </c>
      <c r="J225" s="1" t="s">
        <v>51</v>
      </c>
      <c r="P225" s="1">
        <v>4</v>
      </c>
      <c r="Q225" s="1">
        <v>1</v>
      </c>
      <c r="R225" s="1">
        <f>'Plot Info'!E278</f>
        <v>0</v>
      </c>
      <c r="S225" s="8">
        <v>44354</v>
      </c>
      <c r="T225" s="8">
        <v>44355</v>
      </c>
      <c r="U225" s="9">
        <f>'Plot Info'!H225</f>
        <v>0.66388888888888886</v>
      </c>
      <c r="V225" s="1">
        <f>'Plot Info'!I278</f>
        <v>0</v>
      </c>
      <c r="W225" s="2" t="s">
        <v>52</v>
      </c>
      <c r="X225" s="1">
        <f>'Plot Info'!K225</f>
        <v>3</v>
      </c>
      <c r="Y225" s="1">
        <f>'Plot Info'!L225</f>
        <v>11.37</v>
      </c>
      <c r="Z225" s="1">
        <f>'Plot Info'!M225</f>
        <v>0.85</v>
      </c>
      <c r="AA225" s="3">
        <f t="shared" si="3"/>
        <v>13.376470588235293</v>
      </c>
      <c r="AB225" s="3">
        <f>VLOOKUP(A225,'Sub Sample'!A:U,21,FALSE)</f>
        <v>10.699506177485405</v>
      </c>
      <c r="AC225" s="1">
        <f t="shared" si="2"/>
        <v>1.4312162969177535</v>
      </c>
      <c r="AD225" s="10">
        <f>VLOOKUP(A225,'Sub Sample'!A:Z,26,FALSE)</f>
        <v>212.5</v>
      </c>
      <c r="AE225" s="3">
        <f>'Individual Measurements'!U226</f>
        <v>185.06</v>
      </c>
      <c r="AF225" s="3">
        <f>'Individual Measurements'!V226</f>
        <v>15.14</v>
      </c>
      <c r="AG225" s="3">
        <f>'Individual Measurements'!W226</f>
        <v>0.80400000000000005</v>
      </c>
      <c r="AH225" s="3">
        <f>'Individual Measurements'!X226</f>
        <v>48.92</v>
      </c>
      <c r="AI225" s="3">
        <f>'Individual Measurements'!Y226</f>
        <v>6.3639999999999999</v>
      </c>
      <c r="AJ225" s="1">
        <f>'Individual Measurements'!AE226</f>
        <v>0</v>
      </c>
      <c r="AK225" s="1">
        <f>'Individual Measurements'!AF226</f>
        <v>0</v>
      </c>
      <c r="AL225" s="1">
        <f>'Individual Measurements'!AG226</f>
        <v>0</v>
      </c>
      <c r="AM225" s="1">
        <f>'Individual Measurements'!AH226</f>
        <v>5</v>
      </c>
      <c r="AN225" s="1">
        <f>'Individual Measurements'!AI226</f>
        <v>5</v>
      </c>
      <c r="AO225" s="1">
        <f>'Individual Measurements'!AJ226</f>
        <v>0</v>
      </c>
      <c r="AP225" s="1">
        <f>'Individual Measurements'!AK226</f>
        <v>1</v>
      </c>
      <c r="AQ225" s="1">
        <f>'Individual Measurements'!AL226</f>
        <v>4</v>
      </c>
    </row>
    <row r="226" spans="1:43" ht="15.75" customHeight="1">
      <c r="A226" s="1" t="s">
        <v>855</v>
      </c>
      <c r="B226" s="1" t="s">
        <v>856</v>
      </c>
      <c r="C226" s="1" t="s">
        <v>187</v>
      </c>
      <c r="D226" s="5" t="s">
        <v>76</v>
      </c>
      <c r="E226" s="1" t="s">
        <v>305</v>
      </c>
      <c r="F226" s="6" t="s">
        <v>48</v>
      </c>
      <c r="G226" s="1" t="s">
        <v>538</v>
      </c>
      <c r="H226" s="7" t="str">
        <f t="shared" si="0"/>
        <v>CC x OI</v>
      </c>
      <c r="I226" s="1" t="s">
        <v>348</v>
      </c>
      <c r="J226" s="1" t="s">
        <v>51</v>
      </c>
      <c r="P226" s="1">
        <v>4</v>
      </c>
      <c r="Q226" s="1">
        <v>2</v>
      </c>
      <c r="R226" s="1">
        <f>'Plot Info'!E30</f>
        <v>0</v>
      </c>
      <c r="S226" s="8">
        <v>44354</v>
      </c>
      <c r="T226" s="8">
        <v>44355</v>
      </c>
      <c r="U226" s="9">
        <f>'Plot Info'!H226</f>
        <v>0.66597222222222219</v>
      </c>
      <c r="V226" s="1">
        <f>'Plot Info'!I30</f>
        <v>0</v>
      </c>
      <c r="W226" s="2" t="s">
        <v>52</v>
      </c>
      <c r="X226" s="1">
        <f>'Plot Info'!K226</f>
        <v>3</v>
      </c>
      <c r="Y226" s="1">
        <f>'Plot Info'!L226</f>
        <v>9.6999999999999993</v>
      </c>
      <c r="Z226" s="1">
        <f>'Plot Info'!M226</f>
        <v>0.82499999999999996</v>
      </c>
      <c r="AA226" s="3">
        <f t="shared" si="3"/>
        <v>11.757575757575758</v>
      </c>
      <c r="AB226" s="3">
        <f>VLOOKUP(A226,'Sub Sample'!A:U,21,FALSE)</f>
        <v>9.619413407821229</v>
      </c>
      <c r="AC226" s="1">
        <f t="shared" si="2"/>
        <v>1.1310098188589808</v>
      </c>
      <c r="AD226" s="10">
        <f>VLOOKUP(A226,'Sub Sample'!A:Z,26,FALSE)</f>
        <v>143.75</v>
      </c>
      <c r="AE226" s="3">
        <f>'Individual Measurements'!U227</f>
        <v>146.30000000000001</v>
      </c>
      <c r="AF226" s="3">
        <f>'Individual Measurements'!V227</f>
        <v>14.440000000000001</v>
      </c>
      <c r="AG226" s="3">
        <f>'Individual Measurements'!W227</f>
        <v>1.1359999999999999</v>
      </c>
      <c r="AH226" s="3">
        <f>'Individual Measurements'!X227</f>
        <v>23.419999999999998</v>
      </c>
      <c r="AI226" s="3">
        <f>'Individual Measurements'!Y227</f>
        <v>5.3120000000000003</v>
      </c>
      <c r="AJ226" s="1">
        <f>'Individual Measurements'!AE227</f>
        <v>0</v>
      </c>
      <c r="AK226" s="1">
        <f>'Individual Measurements'!AF227</f>
        <v>0</v>
      </c>
      <c r="AL226" s="1">
        <f>'Individual Measurements'!AG227</f>
        <v>0</v>
      </c>
      <c r="AM226" s="1">
        <f>'Individual Measurements'!AH227</f>
        <v>5</v>
      </c>
      <c r="AN226" s="1">
        <f>'Individual Measurements'!AI227</f>
        <v>5</v>
      </c>
      <c r="AO226" s="1">
        <f>'Individual Measurements'!AJ227</f>
        <v>0</v>
      </c>
      <c r="AP226" s="1">
        <f>'Individual Measurements'!AK227</f>
        <v>0</v>
      </c>
      <c r="AQ226" s="1">
        <f>'Individual Measurements'!AL227</f>
        <v>5</v>
      </c>
    </row>
    <row r="227" spans="1:43" ht="15.75" customHeight="1">
      <c r="A227" s="1" t="s">
        <v>857</v>
      </c>
      <c r="B227" s="1" t="s">
        <v>858</v>
      </c>
      <c r="C227" s="1" t="s">
        <v>839</v>
      </c>
      <c r="D227" s="5" t="s">
        <v>76</v>
      </c>
      <c r="E227" s="1" t="s">
        <v>305</v>
      </c>
      <c r="F227" s="6" t="s">
        <v>48</v>
      </c>
      <c r="G227" s="1" t="s">
        <v>859</v>
      </c>
      <c r="H227" s="7" t="str">
        <f t="shared" si="0"/>
        <v>CC x OI</v>
      </c>
      <c r="I227" s="1" t="s">
        <v>50</v>
      </c>
      <c r="J227" s="1" t="s">
        <v>51</v>
      </c>
      <c r="P227" s="1">
        <v>4</v>
      </c>
      <c r="Q227" s="1">
        <v>3</v>
      </c>
      <c r="R227" s="1">
        <f>'Plot Info'!E279</f>
        <v>0</v>
      </c>
      <c r="S227" s="8">
        <v>44354</v>
      </c>
      <c r="T227" s="8">
        <v>44355</v>
      </c>
      <c r="U227" s="9">
        <f>'Plot Info'!H227</f>
        <v>0.66874999999999996</v>
      </c>
      <c r="V227" s="1">
        <f>'Plot Info'!I279</f>
        <v>0</v>
      </c>
      <c r="W227" s="2" t="s">
        <v>52</v>
      </c>
      <c r="X227" s="1">
        <f>'Plot Info'!K227</f>
        <v>3</v>
      </c>
      <c r="Y227" s="1">
        <f>'Plot Info'!L227</f>
        <v>5.77</v>
      </c>
      <c r="Z227" s="1">
        <f>'Plot Info'!M227</f>
        <v>0.84</v>
      </c>
      <c r="AA227" s="3">
        <f t="shared" si="3"/>
        <v>6.8690476190476186</v>
      </c>
      <c r="AB227" s="3">
        <f>VLOOKUP(A227,'Sub Sample'!A:U,21,FALSE)</f>
        <v>9.9303615840655226</v>
      </c>
      <c r="AC227" s="1">
        <f t="shared" si="2"/>
        <v>0.6821212659530721</v>
      </c>
      <c r="AD227" s="10">
        <f>VLOOKUP(A227,'Sub Sample'!A:Z,26,FALSE)</f>
        <v>150</v>
      </c>
      <c r="AE227" s="3">
        <f>'Individual Measurements'!U228</f>
        <v>76.8</v>
      </c>
      <c r="AF227" s="3">
        <f>'Individual Measurements'!V228</f>
        <v>12.900000000000002</v>
      </c>
      <c r="AG227" s="3">
        <f>'Individual Measurements'!W228</f>
        <v>1.0859999999999999</v>
      </c>
      <c r="AH227" s="3">
        <f>'Individual Measurements'!X228</f>
        <v>16.339999999999996</v>
      </c>
      <c r="AI227" s="3">
        <f>'Individual Measurements'!Y228</f>
        <v>5.8599999999999994</v>
      </c>
      <c r="AJ227" s="1">
        <f>'Individual Measurements'!AE228</f>
        <v>0</v>
      </c>
      <c r="AK227" s="1">
        <f>'Individual Measurements'!AF228</f>
        <v>0</v>
      </c>
      <c r="AL227" s="1">
        <f>'Individual Measurements'!AG228</f>
        <v>0</v>
      </c>
      <c r="AM227" s="1">
        <f>'Individual Measurements'!AH228</f>
        <v>5</v>
      </c>
      <c r="AN227" s="1">
        <f>'Individual Measurements'!AI228</f>
        <v>5</v>
      </c>
      <c r="AO227" s="1">
        <f>'Individual Measurements'!AJ228</f>
        <v>0</v>
      </c>
      <c r="AP227" s="1">
        <f>'Individual Measurements'!AK228</f>
        <v>1</v>
      </c>
      <c r="AQ227" s="1">
        <f>'Individual Measurements'!AL228</f>
        <v>4</v>
      </c>
    </row>
    <row r="228" spans="1:43" ht="15.75" customHeight="1">
      <c r="A228" s="1" t="s">
        <v>860</v>
      </c>
      <c r="B228" s="1" t="s">
        <v>861</v>
      </c>
      <c r="C228" s="1" t="s">
        <v>195</v>
      </c>
      <c r="D228" s="5" t="s">
        <v>76</v>
      </c>
      <c r="E228" s="1" t="s">
        <v>862</v>
      </c>
      <c r="F228" s="6" t="s">
        <v>62</v>
      </c>
      <c r="G228" s="1" t="s">
        <v>863</v>
      </c>
      <c r="H228" s="7" t="str">
        <f t="shared" si="0"/>
        <v>CC x CB</v>
      </c>
      <c r="I228" s="1" t="s">
        <v>348</v>
      </c>
      <c r="J228" s="1" t="s">
        <v>51</v>
      </c>
      <c r="P228" s="1">
        <v>4</v>
      </c>
      <c r="Q228" s="1">
        <v>4</v>
      </c>
      <c r="R228" s="1">
        <f>'Plot Info'!E281</f>
        <v>0</v>
      </c>
      <c r="S228" s="8">
        <v>44354</v>
      </c>
      <c r="T228" s="8">
        <v>44355</v>
      </c>
      <c r="U228" s="9">
        <f>'Plot Info'!H228</f>
        <v>0.67152777777777772</v>
      </c>
      <c r="V228" s="1">
        <f>'Plot Info'!I281</f>
        <v>0</v>
      </c>
      <c r="W228" s="2" t="s">
        <v>52</v>
      </c>
      <c r="X228" s="1">
        <f>'Plot Info'!K228</f>
        <v>2</v>
      </c>
      <c r="Y228" s="1">
        <f>'Plot Info'!L228</f>
        <v>4.0999999999999996</v>
      </c>
      <c r="Z228" s="1">
        <f>'Plot Info'!M228</f>
        <v>0.87</v>
      </c>
      <c r="AA228" s="3">
        <f t="shared" si="3"/>
        <v>4.7126436781609193</v>
      </c>
      <c r="AB228" s="3">
        <f>VLOOKUP(A228,'Sub Sample'!A:U,21,FALSE)</f>
        <v>10.244984242937548</v>
      </c>
      <c r="AC228" s="1">
        <f t="shared" si="2"/>
        <v>0.48280960225337866</v>
      </c>
      <c r="AD228" s="10">
        <f>VLOOKUP(A228,'Sub Sample'!A:Z,26,FALSE)</f>
        <v>168.75</v>
      </c>
      <c r="AE228" s="3">
        <f>'Individual Measurements'!U229</f>
        <v>55.519999999999996</v>
      </c>
      <c r="AF228" s="3">
        <f>'Individual Measurements'!V229</f>
        <v>12.78</v>
      </c>
      <c r="AG228" s="3">
        <f>'Individual Measurements'!W229</f>
        <v>0.434</v>
      </c>
      <c r="AH228" s="3">
        <f>'Individual Measurements'!X229</f>
        <v>3.7199999999999998</v>
      </c>
      <c r="AI228" s="3">
        <f>'Individual Measurements'!Y229</f>
        <v>2.5880000000000001</v>
      </c>
      <c r="AJ228" s="1">
        <f>'Individual Measurements'!AE229</f>
        <v>0</v>
      </c>
      <c r="AK228" s="1">
        <f>'Individual Measurements'!AF229</f>
        <v>0</v>
      </c>
      <c r="AL228" s="1">
        <f>'Individual Measurements'!AG229</f>
        <v>0</v>
      </c>
      <c r="AM228" s="1">
        <f>'Individual Measurements'!AH229</f>
        <v>5</v>
      </c>
      <c r="AN228" s="1">
        <f>'Individual Measurements'!AI229</f>
        <v>5</v>
      </c>
      <c r="AO228" s="1">
        <f>'Individual Measurements'!AJ229</f>
        <v>0</v>
      </c>
      <c r="AP228" s="1">
        <f>'Individual Measurements'!AK229</f>
        <v>0</v>
      </c>
      <c r="AQ228" s="1">
        <f>'Individual Measurements'!AL229</f>
        <v>5</v>
      </c>
    </row>
    <row r="229" spans="1:43" ht="15.75" customHeight="1">
      <c r="A229" s="1" t="s">
        <v>864</v>
      </c>
      <c r="B229" s="1" t="s">
        <v>865</v>
      </c>
      <c r="C229" s="1" t="s">
        <v>134</v>
      </c>
      <c r="D229" s="11" t="s">
        <v>70</v>
      </c>
      <c r="E229" s="1" t="s">
        <v>71</v>
      </c>
      <c r="F229" s="6" t="s">
        <v>48</v>
      </c>
      <c r="G229" s="1" t="s">
        <v>866</v>
      </c>
      <c r="H229" s="7" t="str">
        <f t="shared" si="0"/>
        <v>UCONN x OI</v>
      </c>
      <c r="I229" s="1" t="s">
        <v>50</v>
      </c>
      <c r="J229" s="1" t="s">
        <v>51</v>
      </c>
      <c r="P229" s="1">
        <v>4</v>
      </c>
      <c r="Q229" s="1">
        <v>5</v>
      </c>
      <c r="R229" s="1">
        <f>'Plot Info'!E282</f>
        <v>0</v>
      </c>
      <c r="S229" s="8">
        <v>44354</v>
      </c>
      <c r="T229" s="8">
        <v>44355</v>
      </c>
      <c r="U229" s="9">
        <f>'Plot Info'!H229</f>
        <v>0.67569444444444449</v>
      </c>
      <c r="V229" s="1">
        <f>'Plot Info'!I282</f>
        <v>0</v>
      </c>
      <c r="W229" s="2" t="s">
        <v>52</v>
      </c>
      <c r="X229" s="1">
        <f>'Plot Info'!K229</f>
        <v>1</v>
      </c>
      <c r="Y229" s="1">
        <f>'Plot Info'!L229</f>
        <v>1.59</v>
      </c>
      <c r="Z229" s="1">
        <f>'Plot Info'!M229</f>
        <v>0.84099999999999997</v>
      </c>
      <c r="AA229" s="3">
        <f t="shared" si="3"/>
        <v>1.8906064209274676</v>
      </c>
      <c r="AB229" s="3">
        <f>VLOOKUP(A229,'Sub Sample'!A:U,21,FALSE)</f>
        <v>10.147431173127629</v>
      </c>
      <c r="AC229" s="1">
        <f t="shared" si="2"/>
        <v>0.1918479853183464</v>
      </c>
      <c r="AD229" s="10">
        <f>VLOOKUP(A229,'Sub Sample'!A:Z,26,FALSE)</f>
        <v>37.5</v>
      </c>
      <c r="AE229" s="3">
        <f>'Individual Measurements'!U230</f>
        <v>103.22</v>
      </c>
      <c r="AF229" s="3">
        <f>'Individual Measurements'!V230</f>
        <v>17.22</v>
      </c>
      <c r="AG229" s="3">
        <f>'Individual Measurements'!W230</f>
        <v>0.65999999999999992</v>
      </c>
      <c r="AH229" s="3">
        <f>'Individual Measurements'!X230</f>
        <v>10.4</v>
      </c>
      <c r="AI229" s="3">
        <f>'Individual Measurements'!Y230</f>
        <v>4.734</v>
      </c>
      <c r="AJ229" s="1">
        <f>'Individual Measurements'!AE230</f>
        <v>0</v>
      </c>
      <c r="AK229" s="1">
        <f>'Individual Measurements'!AF230</f>
        <v>0</v>
      </c>
      <c r="AL229" s="1">
        <f>'Individual Measurements'!AG230</f>
        <v>3</v>
      </c>
      <c r="AM229" s="1">
        <f>'Individual Measurements'!AH230</f>
        <v>2</v>
      </c>
      <c r="AN229" s="1">
        <f>'Individual Measurements'!AI230</f>
        <v>0</v>
      </c>
      <c r="AO229" s="1">
        <f>'Individual Measurements'!AJ230</f>
        <v>5</v>
      </c>
      <c r="AP229" s="1">
        <f>'Individual Measurements'!AK230</f>
        <v>2</v>
      </c>
      <c r="AQ229" s="1">
        <f>'Individual Measurements'!AL230</f>
        <v>3</v>
      </c>
    </row>
    <row r="230" spans="1:43" ht="15.75" customHeight="1">
      <c r="A230" s="1" t="s">
        <v>867</v>
      </c>
      <c r="B230" s="1" t="s">
        <v>868</v>
      </c>
      <c r="C230" s="1" t="s">
        <v>448</v>
      </c>
      <c r="D230" s="5" t="s">
        <v>46</v>
      </c>
      <c r="E230" s="1" t="s">
        <v>243</v>
      </c>
      <c r="F230" s="6" t="s">
        <v>76</v>
      </c>
      <c r="G230" s="1" t="s">
        <v>869</v>
      </c>
      <c r="H230" s="7" t="str">
        <f t="shared" si="0"/>
        <v>JS x CC</v>
      </c>
      <c r="I230" s="1" t="s">
        <v>79</v>
      </c>
      <c r="J230" s="1" t="s">
        <v>51</v>
      </c>
      <c r="P230" s="1">
        <v>4</v>
      </c>
      <c r="Q230" s="1">
        <v>6</v>
      </c>
      <c r="R230" s="1">
        <f>'Plot Info'!E283</f>
        <v>0</v>
      </c>
      <c r="S230" s="8">
        <v>44354</v>
      </c>
      <c r="T230" s="8">
        <v>44355</v>
      </c>
      <c r="U230" s="9">
        <f>'Plot Info'!H230</f>
        <v>0.67777777777777781</v>
      </c>
      <c r="V230" s="1">
        <f>'Plot Info'!I283</f>
        <v>0</v>
      </c>
      <c r="W230" s="2" t="s">
        <v>52</v>
      </c>
      <c r="X230" s="1">
        <f>'Plot Info'!K230</f>
        <v>3</v>
      </c>
      <c r="Y230" s="1">
        <f>'Plot Info'!L230</f>
        <v>10.46</v>
      </c>
      <c r="Z230" s="1">
        <f>'Plot Info'!M230</f>
        <v>0.9</v>
      </c>
      <c r="AA230" s="3">
        <f t="shared" si="3"/>
        <v>11.622222222222224</v>
      </c>
      <c r="AB230" s="3">
        <f>VLOOKUP(A230,'Sub Sample'!A:U,21,FALSE)</f>
        <v>10.745846588900672</v>
      </c>
      <c r="AC230" s="1">
        <f t="shared" si="2"/>
        <v>1.2489061702211226</v>
      </c>
      <c r="AD230" s="10">
        <f>VLOOKUP(A230,'Sub Sample'!A:Z,26,FALSE)</f>
        <v>162.5</v>
      </c>
      <c r="AE230" s="3">
        <f>'Individual Measurements'!U231</f>
        <v>102.43999999999998</v>
      </c>
      <c r="AF230" s="3">
        <f>'Individual Measurements'!V231</f>
        <v>25</v>
      </c>
      <c r="AG230" s="3">
        <f>'Individual Measurements'!W231</f>
        <v>1.1579999999999999</v>
      </c>
      <c r="AH230" s="3">
        <f>'Individual Measurements'!X231</f>
        <v>17.84</v>
      </c>
      <c r="AI230" s="3">
        <f>'Individual Measurements'!Y231</f>
        <v>5.1219999999999999</v>
      </c>
      <c r="AJ230" s="1">
        <f>'Individual Measurements'!AE231</f>
        <v>0</v>
      </c>
      <c r="AK230" s="1">
        <f>'Individual Measurements'!AF231</f>
        <v>0</v>
      </c>
      <c r="AL230" s="1">
        <f>'Individual Measurements'!AG231</f>
        <v>0</v>
      </c>
      <c r="AM230" s="1">
        <f>'Individual Measurements'!AH231</f>
        <v>5</v>
      </c>
      <c r="AN230" s="1">
        <f>'Individual Measurements'!AI231</f>
        <v>5</v>
      </c>
      <c r="AO230" s="1">
        <f>'Individual Measurements'!AJ231</f>
        <v>0</v>
      </c>
      <c r="AP230" s="1">
        <f>'Individual Measurements'!AK231</f>
        <v>1</v>
      </c>
      <c r="AQ230" s="1">
        <f>'Individual Measurements'!AL231</f>
        <v>4</v>
      </c>
    </row>
    <row r="231" spans="1:43" ht="15.75" customHeight="1">
      <c r="A231" s="1" t="s">
        <v>870</v>
      </c>
      <c r="B231" s="1" t="s">
        <v>871</v>
      </c>
      <c r="C231" s="1" t="s">
        <v>187</v>
      </c>
      <c r="D231" s="5" t="s">
        <v>76</v>
      </c>
      <c r="E231" s="1" t="s">
        <v>305</v>
      </c>
      <c r="F231" s="6" t="s">
        <v>48</v>
      </c>
      <c r="G231" s="1" t="s">
        <v>538</v>
      </c>
      <c r="H231" s="7" t="str">
        <f t="shared" si="0"/>
        <v>CC x OI</v>
      </c>
      <c r="I231" s="1" t="s">
        <v>66</v>
      </c>
      <c r="J231" s="1" t="s">
        <v>51</v>
      </c>
      <c r="P231" s="1">
        <v>4</v>
      </c>
      <c r="Q231" s="1">
        <v>7</v>
      </c>
      <c r="R231" s="1">
        <f>'Plot Info'!E284</f>
        <v>0</v>
      </c>
      <c r="S231" s="8">
        <v>44354</v>
      </c>
      <c r="T231" s="8">
        <v>44355</v>
      </c>
      <c r="U231" s="1">
        <f>'Plot Info'!H231</f>
        <v>0</v>
      </c>
      <c r="V231" s="1">
        <f>'Plot Info'!I284</f>
        <v>0</v>
      </c>
      <c r="W231" s="2" t="s">
        <v>58</v>
      </c>
      <c r="X231" s="1">
        <f>'Plot Info'!K231</f>
        <v>0</v>
      </c>
      <c r="Y231" s="1">
        <f>'Plot Info'!L231</f>
        <v>0</v>
      </c>
      <c r="Z231" s="1">
        <f>'Plot Info'!M231</f>
        <v>0</v>
      </c>
      <c r="AA231" s="3" t="e">
        <f t="shared" si="3"/>
        <v>#DIV/0!</v>
      </c>
      <c r="AB231" s="3">
        <f>VLOOKUP(A231,'Sub Sample'!A:U,21,FALSE)</f>
        <v>0</v>
      </c>
      <c r="AC231" s="1" t="e">
        <f t="shared" si="2"/>
        <v>#DIV/0!</v>
      </c>
      <c r="AD231" s="10">
        <f>VLOOKUP(A231,'Sub Sample'!A:Z,26,FALSE)</f>
        <v>0</v>
      </c>
      <c r="AE231" s="3" t="e">
        <f>'Individual Measurements'!U232</f>
        <v>#DIV/0!</v>
      </c>
      <c r="AF231" s="3" t="e">
        <f>'Individual Measurements'!V232</f>
        <v>#DIV/0!</v>
      </c>
      <c r="AG231" s="3" t="e">
        <f>'Individual Measurements'!W232</f>
        <v>#DIV/0!</v>
      </c>
      <c r="AH231" s="3" t="e">
        <f>'Individual Measurements'!X232</f>
        <v>#DIV/0!</v>
      </c>
      <c r="AI231" s="3" t="e">
        <f>'Individual Measurements'!Y232</f>
        <v>#DIV/0!</v>
      </c>
      <c r="AJ231" s="1">
        <f>'Individual Measurements'!AE232</f>
        <v>0</v>
      </c>
      <c r="AK231" s="1">
        <f>'Individual Measurements'!AF232</f>
        <v>0</v>
      </c>
      <c r="AL231" s="1">
        <f>'Individual Measurements'!AG232</f>
        <v>0</v>
      </c>
      <c r="AM231" s="1">
        <f>'Individual Measurements'!AH232</f>
        <v>0</v>
      </c>
      <c r="AN231" s="1">
        <f>'Individual Measurements'!AI232</f>
        <v>0</v>
      </c>
      <c r="AO231" s="1">
        <f>'Individual Measurements'!AJ232</f>
        <v>0</v>
      </c>
      <c r="AP231" s="1">
        <f>'Individual Measurements'!AK232</f>
        <v>0</v>
      </c>
      <c r="AQ231" s="1">
        <f>'Individual Measurements'!AL232</f>
        <v>0</v>
      </c>
    </row>
    <row r="232" spans="1:43" ht="15.75" customHeight="1">
      <c r="A232" s="1" t="s">
        <v>872</v>
      </c>
      <c r="B232" s="1" t="s">
        <v>873</v>
      </c>
      <c r="C232" s="1" t="s">
        <v>434</v>
      </c>
      <c r="D232" s="11" t="s">
        <v>70</v>
      </c>
      <c r="E232" s="1" t="s">
        <v>135</v>
      </c>
      <c r="F232" s="6" t="s">
        <v>64</v>
      </c>
      <c r="G232" s="1" t="s">
        <v>874</v>
      </c>
      <c r="H232" s="7" t="str">
        <f t="shared" si="0"/>
        <v>UCONN x LD</v>
      </c>
      <c r="I232" s="1" t="s">
        <v>50</v>
      </c>
      <c r="J232" s="1" t="s">
        <v>51</v>
      </c>
      <c r="P232" s="1">
        <v>4</v>
      </c>
      <c r="Q232" s="1">
        <v>8</v>
      </c>
      <c r="R232" s="1">
        <f>'Plot Info'!E285</f>
        <v>0</v>
      </c>
      <c r="S232" s="8">
        <v>44354</v>
      </c>
      <c r="T232" s="8">
        <v>44355</v>
      </c>
      <c r="U232" s="1">
        <f>'Plot Info'!H232</f>
        <v>0</v>
      </c>
      <c r="V232" s="1">
        <f>'Plot Info'!I285</f>
        <v>0</v>
      </c>
      <c r="W232" s="2" t="s">
        <v>58</v>
      </c>
      <c r="X232" s="1">
        <f>'Plot Info'!K232</f>
        <v>0</v>
      </c>
      <c r="Y232" s="1">
        <f>'Plot Info'!L232</f>
        <v>0</v>
      </c>
      <c r="Z232" s="1">
        <f>'Plot Info'!M232</f>
        <v>0</v>
      </c>
      <c r="AA232" s="3" t="e">
        <f t="shared" si="3"/>
        <v>#DIV/0!</v>
      </c>
      <c r="AB232" s="3">
        <f>VLOOKUP(A232,'Sub Sample'!A:U,21,FALSE)</f>
        <v>0</v>
      </c>
      <c r="AC232" s="1" t="e">
        <f t="shared" si="2"/>
        <v>#DIV/0!</v>
      </c>
      <c r="AD232" s="10">
        <f>VLOOKUP(A232,'Sub Sample'!A:Z,26,FALSE)</f>
        <v>0</v>
      </c>
      <c r="AE232" s="3" t="e">
        <f>'Individual Measurements'!U233</f>
        <v>#DIV/0!</v>
      </c>
      <c r="AF232" s="3" t="e">
        <f>'Individual Measurements'!V233</f>
        <v>#DIV/0!</v>
      </c>
      <c r="AG232" s="3" t="e">
        <f>'Individual Measurements'!W233</f>
        <v>#DIV/0!</v>
      </c>
      <c r="AH232" s="3" t="e">
        <f>'Individual Measurements'!X233</f>
        <v>#DIV/0!</v>
      </c>
      <c r="AI232" s="3" t="e">
        <f>'Individual Measurements'!Y233</f>
        <v>#DIV/0!</v>
      </c>
      <c r="AJ232" s="1">
        <f>'Individual Measurements'!AE233</f>
        <v>0</v>
      </c>
      <c r="AK232" s="1">
        <f>'Individual Measurements'!AF233</f>
        <v>0</v>
      </c>
      <c r="AL232" s="1">
        <f>'Individual Measurements'!AG233</f>
        <v>0</v>
      </c>
      <c r="AM232" s="1">
        <f>'Individual Measurements'!AH233</f>
        <v>0</v>
      </c>
      <c r="AN232" s="1">
        <f>'Individual Measurements'!AI233</f>
        <v>0</v>
      </c>
      <c r="AO232" s="1">
        <f>'Individual Measurements'!AJ233</f>
        <v>0</v>
      </c>
      <c r="AP232" s="1">
        <f>'Individual Measurements'!AK233</f>
        <v>0</v>
      </c>
      <c r="AQ232" s="1">
        <f>'Individual Measurements'!AL233</f>
        <v>0</v>
      </c>
    </row>
    <row r="233" spans="1:43" ht="15.75" customHeight="1">
      <c r="A233" s="1" t="s">
        <v>875</v>
      </c>
      <c r="B233" s="1" t="s">
        <v>876</v>
      </c>
      <c r="C233" s="1" t="s">
        <v>429</v>
      </c>
      <c r="D233" s="5" t="s">
        <v>145</v>
      </c>
      <c r="E233" s="1" t="s">
        <v>394</v>
      </c>
      <c r="F233" s="6" t="s">
        <v>48</v>
      </c>
      <c r="G233" s="1" t="s">
        <v>877</v>
      </c>
      <c r="H233" s="7" t="str">
        <f t="shared" si="0"/>
        <v>NC x OI</v>
      </c>
      <c r="I233" s="1" t="s">
        <v>79</v>
      </c>
      <c r="J233" s="1" t="s">
        <v>51</v>
      </c>
      <c r="P233" s="1">
        <v>4</v>
      </c>
      <c r="Q233" s="1">
        <v>9</v>
      </c>
      <c r="R233" s="1">
        <f>'Plot Info'!E286</f>
        <v>0</v>
      </c>
      <c r="S233" s="8">
        <v>44354</v>
      </c>
      <c r="T233" s="8">
        <v>44355</v>
      </c>
      <c r="U233" s="1">
        <f>'Plot Info'!H233</f>
        <v>0</v>
      </c>
      <c r="V233" s="1">
        <f>'Plot Info'!I286</f>
        <v>0</v>
      </c>
      <c r="W233" s="2" t="s">
        <v>58</v>
      </c>
      <c r="X233" s="1">
        <f>'Plot Info'!K233</f>
        <v>0</v>
      </c>
      <c r="Y233" s="1">
        <f>'Plot Info'!L233</f>
        <v>0</v>
      </c>
      <c r="Z233" s="1">
        <f>'Plot Info'!M233</f>
        <v>0</v>
      </c>
      <c r="AA233" s="3" t="e">
        <f t="shared" si="3"/>
        <v>#DIV/0!</v>
      </c>
      <c r="AB233" s="3">
        <f>VLOOKUP(A233,'Sub Sample'!A:U,21,FALSE)</f>
        <v>0</v>
      </c>
      <c r="AC233" s="1" t="e">
        <f t="shared" si="2"/>
        <v>#DIV/0!</v>
      </c>
      <c r="AD233" s="10">
        <f>VLOOKUP(A233,'Sub Sample'!A:Z,26,FALSE)</f>
        <v>0</v>
      </c>
      <c r="AE233" s="3" t="e">
        <f>'Individual Measurements'!U234</f>
        <v>#DIV/0!</v>
      </c>
      <c r="AF233" s="3" t="e">
        <f>'Individual Measurements'!V234</f>
        <v>#DIV/0!</v>
      </c>
      <c r="AG233" s="3" t="e">
        <f>'Individual Measurements'!W234</f>
        <v>#DIV/0!</v>
      </c>
      <c r="AH233" s="3" t="e">
        <f>'Individual Measurements'!X234</f>
        <v>#DIV/0!</v>
      </c>
      <c r="AI233" s="3" t="e">
        <f>'Individual Measurements'!Y234</f>
        <v>#DIV/0!</v>
      </c>
      <c r="AJ233" s="1">
        <f>'Individual Measurements'!AE234</f>
        <v>0</v>
      </c>
      <c r="AK233" s="1">
        <f>'Individual Measurements'!AF234</f>
        <v>0</v>
      </c>
      <c r="AL233" s="1">
        <f>'Individual Measurements'!AG234</f>
        <v>0</v>
      </c>
      <c r="AM233" s="1">
        <f>'Individual Measurements'!AH234</f>
        <v>0</v>
      </c>
      <c r="AN233" s="1">
        <f>'Individual Measurements'!AI234</f>
        <v>0</v>
      </c>
      <c r="AO233" s="1">
        <f>'Individual Measurements'!AJ234</f>
        <v>0</v>
      </c>
      <c r="AP233" s="1">
        <f>'Individual Measurements'!AK234</f>
        <v>0</v>
      </c>
      <c r="AQ233" s="1">
        <f>'Individual Measurements'!AL234</f>
        <v>0</v>
      </c>
    </row>
    <row r="234" spans="1:43" ht="15.75" customHeight="1">
      <c r="A234" s="1" t="s">
        <v>878</v>
      </c>
      <c r="B234" s="1" t="s">
        <v>879</v>
      </c>
      <c r="C234" s="1" t="s">
        <v>195</v>
      </c>
      <c r="D234" s="5" t="s">
        <v>76</v>
      </c>
      <c r="E234" s="1" t="s">
        <v>862</v>
      </c>
      <c r="F234" s="6" t="s">
        <v>62</v>
      </c>
      <c r="G234" s="1" t="s">
        <v>863</v>
      </c>
      <c r="H234" s="7" t="str">
        <f t="shared" si="0"/>
        <v>CC x CB</v>
      </c>
      <c r="I234" s="1" t="s">
        <v>66</v>
      </c>
      <c r="J234" s="1" t="s">
        <v>51</v>
      </c>
      <c r="P234" s="1">
        <v>4</v>
      </c>
      <c r="Q234" s="1">
        <v>10</v>
      </c>
      <c r="R234" s="1">
        <f>'Plot Info'!E287</f>
        <v>0</v>
      </c>
      <c r="S234" s="8">
        <v>44354</v>
      </c>
      <c r="T234" s="8">
        <v>44355</v>
      </c>
      <c r="U234" s="9">
        <f>'Plot Info'!H234</f>
        <v>0.67986111111111114</v>
      </c>
      <c r="V234" s="1">
        <f>'Plot Info'!I287</f>
        <v>0</v>
      </c>
      <c r="W234" s="2" t="s">
        <v>52</v>
      </c>
      <c r="X234" s="1">
        <f>'Plot Info'!K234</f>
        <v>2</v>
      </c>
      <c r="Y234" s="1">
        <f>'Plot Info'!L234</f>
        <v>6.47</v>
      </c>
      <c r="Z234" s="1">
        <f>'Plot Info'!M234</f>
        <v>0.86099999999999999</v>
      </c>
      <c r="AA234" s="3">
        <f t="shared" si="3"/>
        <v>7.5145180023228804</v>
      </c>
      <c r="AB234" s="3">
        <f>VLOOKUP(A234,'Sub Sample'!A:U,21,FALSE)</f>
        <v>10.419375992661413</v>
      </c>
      <c r="AC234" s="1">
        <f t="shared" si="2"/>
        <v>0.78296588469825024</v>
      </c>
      <c r="AD234" s="10">
        <f>VLOOKUP(A234,'Sub Sample'!A:Z,26,FALSE)</f>
        <v>87.5</v>
      </c>
      <c r="AE234" s="3">
        <f>'Individual Measurements'!U235</f>
        <v>110.52000000000001</v>
      </c>
      <c r="AF234" s="3">
        <f>'Individual Measurements'!V235</f>
        <v>15.76</v>
      </c>
      <c r="AG234" s="3">
        <f>'Individual Measurements'!W235</f>
        <v>0.72800000000000009</v>
      </c>
      <c r="AH234" s="3">
        <f>'Individual Measurements'!X235</f>
        <v>3.9000000000000004</v>
      </c>
      <c r="AI234" s="3">
        <f>'Individual Measurements'!Y235</f>
        <v>3.1174999999999997</v>
      </c>
      <c r="AJ234" s="1">
        <f>'Individual Measurements'!AE235</f>
        <v>0</v>
      </c>
      <c r="AK234" s="1">
        <f>'Individual Measurements'!AF235</f>
        <v>0</v>
      </c>
      <c r="AL234" s="1">
        <f>'Individual Measurements'!AG235</f>
        <v>0</v>
      </c>
      <c r="AM234" s="1">
        <f>'Individual Measurements'!AH235</f>
        <v>5</v>
      </c>
      <c r="AN234" s="1">
        <f>'Individual Measurements'!AI235</f>
        <v>5</v>
      </c>
      <c r="AO234" s="1">
        <f>'Individual Measurements'!AJ235</f>
        <v>0</v>
      </c>
      <c r="AP234" s="1">
        <f>'Individual Measurements'!AK235</f>
        <v>2</v>
      </c>
      <c r="AQ234" s="1">
        <f>'Individual Measurements'!AL235</f>
        <v>3</v>
      </c>
    </row>
    <row r="235" spans="1:43" ht="15.75" customHeight="1">
      <c r="A235" s="1" t="s">
        <v>880</v>
      </c>
      <c r="B235" s="1" t="s">
        <v>881</v>
      </c>
      <c r="C235" s="1" t="s">
        <v>691</v>
      </c>
      <c r="D235" s="5" t="s">
        <v>70</v>
      </c>
      <c r="E235" s="1" t="s">
        <v>691</v>
      </c>
      <c r="F235" s="6" t="s">
        <v>70</v>
      </c>
      <c r="G235" s="1" t="s">
        <v>692</v>
      </c>
      <c r="H235" s="7" t="str">
        <f t="shared" si="0"/>
        <v>UCONN x UCONN</v>
      </c>
      <c r="I235" s="1">
        <v>4000</v>
      </c>
      <c r="J235" s="1" t="s">
        <v>51</v>
      </c>
      <c r="P235" s="1">
        <v>4</v>
      </c>
      <c r="Q235" s="1">
        <v>11</v>
      </c>
      <c r="R235" s="1">
        <f>'Plot Info'!E288</f>
        <v>0</v>
      </c>
      <c r="S235" s="8">
        <v>44354</v>
      </c>
      <c r="T235" s="8">
        <v>44355</v>
      </c>
      <c r="U235" s="1">
        <f>'Plot Info'!H235</f>
        <v>0</v>
      </c>
      <c r="V235" s="1">
        <f>'Plot Info'!I288</f>
        <v>0</v>
      </c>
      <c r="W235" s="2" t="s">
        <v>58</v>
      </c>
      <c r="X235" s="1">
        <f>'Plot Info'!K235</f>
        <v>0</v>
      </c>
      <c r="Y235" s="1">
        <f>'Plot Info'!L235</f>
        <v>0</v>
      </c>
      <c r="Z235" s="1">
        <f>'Plot Info'!M235</f>
        <v>0</v>
      </c>
      <c r="AA235" s="3" t="e">
        <f t="shared" si="3"/>
        <v>#DIV/0!</v>
      </c>
      <c r="AB235" s="3">
        <f>VLOOKUP(A235,'Sub Sample'!A:U,21,FALSE)</f>
        <v>0</v>
      </c>
      <c r="AC235" s="1" t="e">
        <f t="shared" si="2"/>
        <v>#DIV/0!</v>
      </c>
      <c r="AD235" s="10">
        <f>VLOOKUP(A235,'Sub Sample'!A:Z,26,FALSE)</f>
        <v>0</v>
      </c>
      <c r="AE235" s="3" t="e">
        <f>'Individual Measurements'!U236</f>
        <v>#DIV/0!</v>
      </c>
      <c r="AF235" s="3" t="e">
        <f>'Individual Measurements'!V236</f>
        <v>#DIV/0!</v>
      </c>
      <c r="AG235" s="3" t="e">
        <f>'Individual Measurements'!W236</f>
        <v>#DIV/0!</v>
      </c>
      <c r="AH235" s="3" t="e">
        <f>'Individual Measurements'!X236</f>
        <v>#DIV/0!</v>
      </c>
      <c r="AI235" s="3" t="e">
        <f>'Individual Measurements'!Y236</f>
        <v>#DIV/0!</v>
      </c>
      <c r="AJ235" s="1">
        <f>'Individual Measurements'!AE236</f>
        <v>0</v>
      </c>
      <c r="AK235" s="1">
        <f>'Individual Measurements'!AF236</f>
        <v>0</v>
      </c>
      <c r="AL235" s="1">
        <f>'Individual Measurements'!AG236</f>
        <v>0</v>
      </c>
      <c r="AM235" s="1">
        <f>'Individual Measurements'!AH236</f>
        <v>0</v>
      </c>
      <c r="AN235" s="1">
        <f>'Individual Measurements'!AI236</f>
        <v>0</v>
      </c>
      <c r="AO235" s="1">
        <f>'Individual Measurements'!AJ236</f>
        <v>0</v>
      </c>
      <c r="AP235" s="1">
        <f>'Individual Measurements'!AK236</f>
        <v>0</v>
      </c>
      <c r="AQ235" s="1">
        <f>'Individual Measurements'!AL236</f>
        <v>0</v>
      </c>
    </row>
    <row r="236" spans="1:43" ht="15.75" customHeight="1">
      <c r="A236" s="1" t="s">
        <v>882</v>
      </c>
      <c r="B236" s="1" t="s">
        <v>883</v>
      </c>
      <c r="C236" s="1" t="s">
        <v>91</v>
      </c>
      <c r="D236" s="5" t="s">
        <v>48</v>
      </c>
      <c r="E236" s="1" t="s">
        <v>135</v>
      </c>
      <c r="F236" s="6" t="s">
        <v>64</v>
      </c>
      <c r="G236" s="1" t="s">
        <v>415</v>
      </c>
      <c r="H236" s="7" t="str">
        <f t="shared" si="0"/>
        <v>OI x LD</v>
      </c>
      <c r="I236" s="1" t="s">
        <v>66</v>
      </c>
      <c r="J236" s="1" t="s">
        <v>51</v>
      </c>
      <c r="P236" s="1">
        <v>4</v>
      </c>
      <c r="Q236" s="1">
        <v>12</v>
      </c>
      <c r="R236" s="1">
        <f>'Plot Info'!E289</f>
        <v>0</v>
      </c>
      <c r="S236" s="8">
        <v>44354</v>
      </c>
      <c r="T236" s="8">
        <v>44355</v>
      </c>
      <c r="U236" s="1">
        <f>'Plot Info'!H236</f>
        <v>0</v>
      </c>
      <c r="V236" s="1">
        <f>'Plot Info'!I289</f>
        <v>0</v>
      </c>
      <c r="W236" s="2" t="s">
        <v>58</v>
      </c>
      <c r="X236" s="1">
        <f>'Plot Info'!K236</f>
        <v>0</v>
      </c>
      <c r="Y236" s="1">
        <f>'Plot Info'!L236</f>
        <v>0</v>
      </c>
      <c r="Z236" s="1">
        <f>'Plot Info'!M236</f>
        <v>0</v>
      </c>
      <c r="AA236" s="3" t="e">
        <f t="shared" si="3"/>
        <v>#DIV/0!</v>
      </c>
      <c r="AB236" s="3">
        <f>VLOOKUP(A236,'Sub Sample'!A:U,21,FALSE)</f>
        <v>0</v>
      </c>
      <c r="AC236" s="1" t="e">
        <f t="shared" si="2"/>
        <v>#DIV/0!</v>
      </c>
      <c r="AD236" s="10">
        <f>VLOOKUP(A236,'Sub Sample'!A:Z,26,FALSE)</f>
        <v>0</v>
      </c>
      <c r="AE236" s="3" t="e">
        <f>'Individual Measurements'!U237</f>
        <v>#DIV/0!</v>
      </c>
      <c r="AF236" s="3" t="e">
        <f>'Individual Measurements'!V237</f>
        <v>#DIV/0!</v>
      </c>
      <c r="AG236" s="3" t="e">
        <f>'Individual Measurements'!W237</f>
        <v>#DIV/0!</v>
      </c>
      <c r="AH236" s="3" t="e">
        <f>'Individual Measurements'!X237</f>
        <v>#DIV/0!</v>
      </c>
      <c r="AI236" s="3" t="e">
        <f>'Individual Measurements'!Y237</f>
        <v>#DIV/0!</v>
      </c>
      <c r="AJ236" s="1">
        <f>'Individual Measurements'!AE237</f>
        <v>0</v>
      </c>
      <c r="AK236" s="1">
        <f>'Individual Measurements'!AF237</f>
        <v>0</v>
      </c>
      <c r="AL236" s="1">
        <f>'Individual Measurements'!AG237</f>
        <v>0</v>
      </c>
      <c r="AM236" s="1">
        <f>'Individual Measurements'!AH237</f>
        <v>0</v>
      </c>
      <c r="AN236" s="1">
        <f>'Individual Measurements'!AI237</f>
        <v>0</v>
      </c>
      <c r="AO236" s="1">
        <f>'Individual Measurements'!AJ237</f>
        <v>0</v>
      </c>
      <c r="AP236" s="1">
        <f>'Individual Measurements'!AK237</f>
        <v>0</v>
      </c>
      <c r="AQ236" s="1">
        <f>'Individual Measurements'!AL237</f>
        <v>0</v>
      </c>
    </row>
    <row r="237" spans="1:43" ht="15.75" customHeight="1">
      <c r="A237" s="1" t="s">
        <v>311</v>
      </c>
      <c r="B237" s="1" t="s">
        <v>311</v>
      </c>
      <c r="C237" s="1" t="s">
        <v>218</v>
      </c>
      <c r="D237" s="5" t="s">
        <v>155</v>
      </c>
      <c r="E237" s="1" t="s">
        <v>154</v>
      </c>
      <c r="F237" s="6" t="s">
        <v>155</v>
      </c>
      <c r="G237" s="1" t="s">
        <v>312</v>
      </c>
      <c r="H237" s="7" t="str">
        <f t="shared" si="0"/>
        <v>ME1 x ME1</v>
      </c>
      <c r="I237" s="1" t="s">
        <v>884</v>
      </c>
      <c r="J237" s="1" t="s">
        <v>51</v>
      </c>
      <c r="P237" s="1">
        <v>4</v>
      </c>
      <c r="Q237" s="1">
        <v>13</v>
      </c>
      <c r="R237" s="1">
        <f>'Plot Info'!E61</f>
        <v>0</v>
      </c>
      <c r="S237" s="8">
        <v>44354</v>
      </c>
      <c r="T237" s="8">
        <v>44355</v>
      </c>
      <c r="U237" s="1">
        <f>'Plot Info'!H237</f>
        <v>0</v>
      </c>
      <c r="V237" s="1">
        <f>'Plot Info'!I61</f>
        <v>0</v>
      </c>
      <c r="W237" s="2" t="s">
        <v>58</v>
      </c>
      <c r="X237" s="1">
        <f>'Plot Info'!K237</f>
        <v>0</v>
      </c>
      <c r="Y237" s="1">
        <f>'Plot Info'!L237</f>
        <v>0</v>
      </c>
      <c r="Z237" s="1">
        <f>'Plot Info'!M237</f>
        <v>0</v>
      </c>
      <c r="AA237" s="3" t="e">
        <f t="shared" si="3"/>
        <v>#DIV/0!</v>
      </c>
      <c r="AB237" s="3">
        <f>VLOOKUP(A237,'Sub Sample'!A:U,21,FALSE)</f>
        <v>0</v>
      </c>
      <c r="AC237" s="1" t="e">
        <f t="shared" si="2"/>
        <v>#DIV/0!</v>
      </c>
      <c r="AD237" s="10">
        <f>VLOOKUP(A237,'Sub Sample'!A:Z,26,FALSE)</f>
        <v>0</v>
      </c>
      <c r="AE237" s="3" t="e">
        <f>'Individual Measurements'!U238</f>
        <v>#DIV/0!</v>
      </c>
      <c r="AF237" s="3" t="e">
        <f>'Individual Measurements'!V238</f>
        <v>#DIV/0!</v>
      </c>
      <c r="AG237" s="3" t="e">
        <f>'Individual Measurements'!W238</f>
        <v>#DIV/0!</v>
      </c>
      <c r="AH237" s="3" t="e">
        <f>'Individual Measurements'!X238</f>
        <v>#DIV/0!</v>
      </c>
      <c r="AI237" s="3" t="e">
        <f>'Individual Measurements'!Y238</f>
        <v>#DIV/0!</v>
      </c>
      <c r="AJ237" s="1">
        <f>'Individual Measurements'!AE238</f>
        <v>0</v>
      </c>
      <c r="AK237" s="1">
        <f>'Individual Measurements'!AF238</f>
        <v>0</v>
      </c>
      <c r="AL237" s="1">
        <f>'Individual Measurements'!AG238</f>
        <v>0</v>
      </c>
      <c r="AM237" s="1">
        <f>'Individual Measurements'!AH238</f>
        <v>0</v>
      </c>
      <c r="AN237" s="1">
        <f>'Individual Measurements'!AI238</f>
        <v>0</v>
      </c>
      <c r="AO237" s="1">
        <f>'Individual Measurements'!AJ238</f>
        <v>0</v>
      </c>
      <c r="AP237" s="1">
        <f>'Individual Measurements'!AK238</f>
        <v>0</v>
      </c>
      <c r="AQ237" s="1">
        <f>'Individual Measurements'!AL238</f>
        <v>0</v>
      </c>
    </row>
    <row r="238" spans="1:43" ht="15.75" customHeight="1">
      <c r="A238" s="1" t="s">
        <v>885</v>
      </c>
      <c r="B238" s="1" t="s">
        <v>886</v>
      </c>
      <c r="C238" s="1" t="s">
        <v>825</v>
      </c>
      <c r="D238" s="5" t="s">
        <v>62</v>
      </c>
      <c r="E238" s="1" t="s">
        <v>887</v>
      </c>
      <c r="F238" s="6" t="s">
        <v>122</v>
      </c>
      <c r="G238" s="1" t="s">
        <v>888</v>
      </c>
      <c r="H238" s="7" t="str">
        <f t="shared" si="0"/>
        <v>CB x NL</v>
      </c>
      <c r="I238" s="1" t="s">
        <v>126</v>
      </c>
      <c r="J238" s="1" t="s">
        <v>51</v>
      </c>
      <c r="P238" s="1">
        <v>4</v>
      </c>
      <c r="Q238" s="1">
        <v>14</v>
      </c>
      <c r="R238" s="1">
        <f>'Plot Info'!E31</f>
        <v>0</v>
      </c>
      <c r="S238" s="8">
        <v>44354</v>
      </c>
      <c r="T238" s="8">
        <v>44355</v>
      </c>
      <c r="U238" s="9">
        <f>'Plot Info'!H238</f>
        <v>0.68194444444444446</v>
      </c>
      <c r="V238" s="1">
        <f>'Plot Info'!I31</f>
        <v>0</v>
      </c>
      <c r="W238" s="2" t="s">
        <v>52</v>
      </c>
      <c r="X238" s="1">
        <f>'Plot Info'!K238</f>
        <v>2</v>
      </c>
      <c r="Y238" s="1">
        <f>'Plot Info'!L238</f>
        <v>9.68</v>
      </c>
      <c r="Z238" s="1">
        <f>'Plot Info'!M238</f>
        <v>0.83</v>
      </c>
      <c r="AA238" s="3">
        <f t="shared" si="3"/>
        <v>11.662650602409638</v>
      </c>
      <c r="AB238" s="3">
        <f>VLOOKUP(A238,'Sub Sample'!A:U,21,FALSE)</f>
        <v>12.570614682293343</v>
      </c>
      <c r="AC238" s="1">
        <f t="shared" si="2"/>
        <v>1.466066868971079</v>
      </c>
      <c r="AD238" s="10">
        <f>VLOOKUP(A238,'Sub Sample'!A:Z,26,FALSE)</f>
        <v>106.25</v>
      </c>
      <c r="AE238" s="3">
        <f>'Individual Measurements'!U239</f>
        <v>204.8</v>
      </c>
      <c r="AF238" s="3">
        <f>'Individual Measurements'!V239</f>
        <v>9.5400000000000009</v>
      </c>
      <c r="AG238" s="3">
        <f>'Individual Measurements'!W239</f>
        <v>0.79800000000000004</v>
      </c>
      <c r="AH238" s="3">
        <f>'Individual Measurements'!X239</f>
        <v>9.8600000000000012</v>
      </c>
      <c r="AI238" s="3">
        <f>'Individual Measurements'!Y239</f>
        <v>3.9140000000000001</v>
      </c>
      <c r="AJ238" s="1">
        <f>'Individual Measurements'!AE239</f>
        <v>0</v>
      </c>
      <c r="AK238" s="1">
        <f>'Individual Measurements'!AF239</f>
        <v>0</v>
      </c>
      <c r="AL238" s="1">
        <f>'Individual Measurements'!AG239</f>
        <v>0</v>
      </c>
      <c r="AM238" s="1">
        <f>'Individual Measurements'!AH239</f>
        <v>5</v>
      </c>
      <c r="AN238" s="1">
        <f>'Individual Measurements'!AI239</f>
        <v>5</v>
      </c>
      <c r="AO238" s="1">
        <f>'Individual Measurements'!AJ239</f>
        <v>0</v>
      </c>
      <c r="AP238" s="1">
        <f>'Individual Measurements'!AK239</f>
        <v>0</v>
      </c>
      <c r="AQ238" s="1">
        <f>'Individual Measurements'!AL239</f>
        <v>5</v>
      </c>
    </row>
    <row r="239" spans="1:43" ht="15.75" customHeight="1">
      <c r="A239" s="1" t="s">
        <v>889</v>
      </c>
      <c r="B239" s="1" t="s">
        <v>890</v>
      </c>
      <c r="C239" s="1" t="s">
        <v>759</v>
      </c>
      <c r="D239" s="5" t="s">
        <v>70</v>
      </c>
      <c r="E239" s="1" t="s">
        <v>759</v>
      </c>
      <c r="F239" s="6" t="s">
        <v>70</v>
      </c>
      <c r="G239" s="1" t="s">
        <v>760</v>
      </c>
      <c r="H239" s="7" t="str">
        <f t="shared" si="0"/>
        <v>UCONN x UCONN</v>
      </c>
      <c r="I239" s="1">
        <v>4000</v>
      </c>
      <c r="J239" s="1" t="s">
        <v>51</v>
      </c>
      <c r="P239" s="1">
        <v>4</v>
      </c>
      <c r="Q239" s="1">
        <v>15</v>
      </c>
      <c r="R239" s="1">
        <f>'Plot Info'!E290</f>
        <v>0</v>
      </c>
      <c r="S239" s="8">
        <v>44354</v>
      </c>
      <c r="T239" s="8">
        <v>44355</v>
      </c>
      <c r="U239" s="1">
        <f>'Plot Info'!H239</f>
        <v>0</v>
      </c>
      <c r="V239" s="1">
        <f>'Plot Info'!I290</f>
        <v>0</v>
      </c>
      <c r="W239" s="2" t="s">
        <v>58</v>
      </c>
      <c r="X239" s="1">
        <f>'Plot Info'!K239</f>
        <v>0</v>
      </c>
      <c r="Y239" s="1">
        <f>'Plot Info'!L239</f>
        <v>0</v>
      </c>
      <c r="Z239" s="1">
        <f>'Plot Info'!M239</f>
        <v>0</v>
      </c>
      <c r="AA239" s="3" t="e">
        <f t="shared" si="3"/>
        <v>#DIV/0!</v>
      </c>
      <c r="AB239" s="3">
        <f>VLOOKUP(A239,'Sub Sample'!A:U,21,FALSE)</f>
        <v>0</v>
      </c>
      <c r="AC239" s="1" t="e">
        <f t="shared" si="2"/>
        <v>#DIV/0!</v>
      </c>
      <c r="AD239" s="10">
        <f>VLOOKUP(A239,'Sub Sample'!A:Z,26,FALSE)</f>
        <v>0</v>
      </c>
      <c r="AE239" s="3" t="e">
        <f>'Individual Measurements'!U240</f>
        <v>#DIV/0!</v>
      </c>
      <c r="AF239" s="3" t="e">
        <f>'Individual Measurements'!V240</f>
        <v>#DIV/0!</v>
      </c>
      <c r="AG239" s="3" t="e">
        <f>'Individual Measurements'!W240</f>
        <v>#DIV/0!</v>
      </c>
      <c r="AH239" s="3" t="e">
        <f>'Individual Measurements'!X240</f>
        <v>#DIV/0!</v>
      </c>
      <c r="AI239" s="3" t="e">
        <f>'Individual Measurements'!Y240</f>
        <v>#DIV/0!</v>
      </c>
      <c r="AJ239" s="1">
        <f>'Individual Measurements'!AE240</f>
        <v>0</v>
      </c>
      <c r="AK239" s="1">
        <f>'Individual Measurements'!AF240</f>
        <v>0</v>
      </c>
      <c r="AL239" s="1">
        <f>'Individual Measurements'!AG240</f>
        <v>0</v>
      </c>
      <c r="AM239" s="1">
        <f>'Individual Measurements'!AH240</f>
        <v>0</v>
      </c>
      <c r="AN239" s="1">
        <f>'Individual Measurements'!AI240</f>
        <v>0</v>
      </c>
      <c r="AO239" s="1">
        <f>'Individual Measurements'!AJ240</f>
        <v>0</v>
      </c>
      <c r="AP239" s="1">
        <f>'Individual Measurements'!AK240</f>
        <v>0</v>
      </c>
      <c r="AQ239" s="1">
        <f>'Individual Measurements'!AL240</f>
        <v>0</v>
      </c>
    </row>
    <row r="240" spans="1:43" ht="15.75" customHeight="1">
      <c r="A240" s="1" t="s">
        <v>891</v>
      </c>
      <c r="B240" s="1" t="s">
        <v>892</v>
      </c>
      <c r="C240" s="1" t="s">
        <v>187</v>
      </c>
      <c r="D240" s="5" t="s">
        <v>76</v>
      </c>
      <c r="E240" s="1" t="s">
        <v>305</v>
      </c>
      <c r="F240" s="6" t="s">
        <v>48</v>
      </c>
      <c r="G240" s="1" t="s">
        <v>538</v>
      </c>
      <c r="H240" s="7" t="str">
        <f t="shared" si="0"/>
        <v>CC x OI</v>
      </c>
      <c r="I240" s="1" t="s">
        <v>110</v>
      </c>
      <c r="J240" s="1" t="s">
        <v>51</v>
      </c>
      <c r="P240" s="1">
        <v>4</v>
      </c>
      <c r="Q240" s="1">
        <v>16</v>
      </c>
      <c r="R240" s="1">
        <f>'Plot Info'!E291</f>
        <v>0</v>
      </c>
      <c r="S240" s="8">
        <v>44354</v>
      </c>
      <c r="T240" s="8">
        <v>44355</v>
      </c>
      <c r="U240" s="1">
        <f>'Plot Info'!H240</f>
        <v>0</v>
      </c>
      <c r="V240" s="1">
        <f>'Plot Info'!I291</f>
        <v>0</v>
      </c>
      <c r="W240" s="2" t="s">
        <v>58</v>
      </c>
      <c r="X240" s="1">
        <f>'Plot Info'!K240</f>
        <v>0</v>
      </c>
      <c r="Y240" s="1">
        <f>'Plot Info'!L240</f>
        <v>0</v>
      </c>
      <c r="Z240" s="1">
        <f>'Plot Info'!M240</f>
        <v>0</v>
      </c>
      <c r="AA240" s="3" t="e">
        <f t="shared" si="3"/>
        <v>#DIV/0!</v>
      </c>
      <c r="AB240" s="3">
        <f>VLOOKUP(A240,'Sub Sample'!A:U,21,FALSE)</f>
        <v>0</v>
      </c>
      <c r="AC240" s="1" t="e">
        <f t="shared" si="2"/>
        <v>#DIV/0!</v>
      </c>
      <c r="AD240" s="10">
        <f>VLOOKUP(A240,'Sub Sample'!A:Z,26,FALSE)</f>
        <v>0</v>
      </c>
      <c r="AE240" s="3" t="e">
        <f>'Individual Measurements'!U241</f>
        <v>#DIV/0!</v>
      </c>
      <c r="AF240" s="3" t="e">
        <f>'Individual Measurements'!V241</f>
        <v>#DIV/0!</v>
      </c>
      <c r="AG240" s="3" t="e">
        <f>'Individual Measurements'!W241</f>
        <v>#DIV/0!</v>
      </c>
      <c r="AH240" s="3" t="e">
        <f>'Individual Measurements'!X241</f>
        <v>#DIV/0!</v>
      </c>
      <c r="AI240" s="3" t="e">
        <f>'Individual Measurements'!Y241</f>
        <v>#DIV/0!</v>
      </c>
      <c r="AJ240" s="1">
        <f>'Individual Measurements'!AE241</f>
        <v>0</v>
      </c>
      <c r="AK240" s="1">
        <f>'Individual Measurements'!AF241</f>
        <v>0</v>
      </c>
      <c r="AL240" s="1">
        <f>'Individual Measurements'!AG241</f>
        <v>0</v>
      </c>
      <c r="AM240" s="1">
        <f>'Individual Measurements'!AH241</f>
        <v>0</v>
      </c>
      <c r="AN240" s="1">
        <f>'Individual Measurements'!AI241</f>
        <v>0</v>
      </c>
      <c r="AO240" s="1">
        <f>'Individual Measurements'!AJ241</f>
        <v>0</v>
      </c>
      <c r="AP240" s="1">
        <f>'Individual Measurements'!AK241</f>
        <v>0</v>
      </c>
      <c r="AQ240" s="1">
        <f>'Individual Measurements'!AL241</f>
        <v>0</v>
      </c>
    </row>
    <row r="241" spans="1:43" ht="15.75" customHeight="1">
      <c r="A241" s="1" t="s">
        <v>893</v>
      </c>
      <c r="B241" s="1" t="s">
        <v>894</v>
      </c>
      <c r="C241" s="1" t="s">
        <v>345</v>
      </c>
      <c r="D241" s="5" t="s">
        <v>76</v>
      </c>
      <c r="E241" s="1" t="s">
        <v>346</v>
      </c>
      <c r="F241" s="6" t="s">
        <v>124</v>
      </c>
      <c r="G241" s="1" t="s">
        <v>347</v>
      </c>
      <c r="H241" s="7" t="str">
        <f t="shared" si="0"/>
        <v>CC x OD</v>
      </c>
      <c r="I241" s="1" t="s">
        <v>110</v>
      </c>
      <c r="J241" s="1" t="s">
        <v>51</v>
      </c>
      <c r="P241" s="1">
        <v>4</v>
      </c>
      <c r="Q241" s="1">
        <v>17</v>
      </c>
      <c r="R241" s="1">
        <f>'Plot Info'!E292</f>
        <v>0</v>
      </c>
      <c r="S241" s="8">
        <v>44354</v>
      </c>
      <c r="T241" s="8">
        <v>44355</v>
      </c>
      <c r="U241" s="1">
        <f>'Plot Info'!H241</f>
        <v>0</v>
      </c>
      <c r="V241" s="1">
        <f>'Plot Info'!I292</f>
        <v>0</v>
      </c>
      <c r="W241" s="2" t="s">
        <v>58</v>
      </c>
      <c r="X241" s="1">
        <f>'Plot Info'!K241</f>
        <v>0</v>
      </c>
      <c r="Y241" s="1">
        <f>'Plot Info'!L241</f>
        <v>0</v>
      </c>
      <c r="Z241" s="1">
        <f>'Plot Info'!M241</f>
        <v>0</v>
      </c>
      <c r="AA241" s="3" t="e">
        <f t="shared" si="3"/>
        <v>#DIV/0!</v>
      </c>
      <c r="AB241" s="3">
        <f>VLOOKUP(A241,'Sub Sample'!A:U,21,FALSE)</f>
        <v>0</v>
      </c>
      <c r="AC241" s="1" t="e">
        <f t="shared" si="2"/>
        <v>#DIV/0!</v>
      </c>
      <c r="AD241" s="10">
        <f>VLOOKUP(A241,'Sub Sample'!A:Z,26,FALSE)</f>
        <v>0</v>
      </c>
      <c r="AE241" s="3" t="e">
        <f>'Individual Measurements'!U242</f>
        <v>#DIV/0!</v>
      </c>
      <c r="AF241" s="3" t="e">
        <f>'Individual Measurements'!V242</f>
        <v>#DIV/0!</v>
      </c>
      <c r="AG241" s="3" t="e">
        <f>'Individual Measurements'!W242</f>
        <v>#DIV/0!</v>
      </c>
      <c r="AH241" s="3" t="e">
        <f>'Individual Measurements'!X242</f>
        <v>#DIV/0!</v>
      </c>
      <c r="AI241" s="3" t="e">
        <f>'Individual Measurements'!Y242</f>
        <v>#DIV/0!</v>
      </c>
      <c r="AJ241" s="1">
        <f>'Individual Measurements'!AE242</f>
        <v>0</v>
      </c>
      <c r="AK241" s="1">
        <f>'Individual Measurements'!AF242</f>
        <v>0</v>
      </c>
      <c r="AL241" s="1">
        <f>'Individual Measurements'!AG242</f>
        <v>0</v>
      </c>
      <c r="AM241" s="1">
        <f>'Individual Measurements'!AH242</f>
        <v>0</v>
      </c>
      <c r="AN241" s="1">
        <f>'Individual Measurements'!AI242</f>
        <v>0</v>
      </c>
      <c r="AO241" s="1">
        <f>'Individual Measurements'!AJ242</f>
        <v>0</v>
      </c>
      <c r="AP241" s="1">
        <f>'Individual Measurements'!AK242</f>
        <v>0</v>
      </c>
      <c r="AQ241" s="1">
        <f>'Individual Measurements'!AL242</f>
        <v>0</v>
      </c>
    </row>
    <row r="242" spans="1:43" ht="15.75" customHeight="1">
      <c r="A242" s="1" t="s">
        <v>895</v>
      </c>
      <c r="B242" s="1" t="s">
        <v>896</v>
      </c>
      <c r="C242" s="1" t="s">
        <v>897</v>
      </c>
      <c r="D242" s="11" t="s">
        <v>70</v>
      </c>
      <c r="E242" s="1" t="s">
        <v>71</v>
      </c>
      <c r="F242" s="6" t="s">
        <v>48</v>
      </c>
      <c r="G242" s="1" t="s">
        <v>898</v>
      </c>
      <c r="H242" s="7" t="str">
        <f t="shared" si="0"/>
        <v>UCONN x OI</v>
      </c>
      <c r="I242" s="1" t="s">
        <v>50</v>
      </c>
      <c r="J242" s="1" t="s">
        <v>51</v>
      </c>
      <c r="P242" s="1">
        <v>4</v>
      </c>
      <c r="Q242" s="1">
        <v>18</v>
      </c>
      <c r="R242" s="1">
        <f>'Plot Info'!E294</f>
        <v>0</v>
      </c>
      <c r="S242" s="8">
        <v>44354</v>
      </c>
      <c r="T242" s="8">
        <v>44355</v>
      </c>
      <c r="U242" s="9">
        <f>'Plot Info'!H242</f>
        <v>0.68541666666666667</v>
      </c>
      <c r="V242" s="1">
        <f>'Plot Info'!I294</f>
        <v>0</v>
      </c>
      <c r="W242" s="2" t="s">
        <v>52</v>
      </c>
      <c r="X242" s="1">
        <f>'Plot Info'!K242</f>
        <v>2</v>
      </c>
      <c r="Y242" s="1">
        <f>'Plot Info'!L242</f>
        <v>6.4</v>
      </c>
      <c r="Z242" s="1">
        <f>'Plot Info'!M242</f>
        <v>0.82199999999999995</v>
      </c>
      <c r="AA242" s="3">
        <f t="shared" si="3"/>
        <v>7.7858880778588819</v>
      </c>
      <c r="AB242" s="3">
        <f>VLOOKUP(A242,'Sub Sample'!A:U,21,FALSE)</f>
        <v>15.515528486890418</v>
      </c>
      <c r="AC242" s="1">
        <f t="shared" si="2"/>
        <v>1.2080216826775996</v>
      </c>
      <c r="AD242" s="10">
        <f>VLOOKUP(A242,'Sub Sample'!A:Z,26,FALSE)</f>
        <v>50</v>
      </c>
      <c r="AE242" s="3">
        <f>'Individual Measurements'!U243</f>
        <v>156.71999999999997</v>
      </c>
      <c r="AF242" s="3">
        <f>'Individual Measurements'!V243</f>
        <v>17.260000000000002</v>
      </c>
      <c r="AG242" s="3">
        <f>'Individual Measurements'!W243</f>
        <v>0.71200000000000008</v>
      </c>
      <c r="AH242" s="3">
        <f>'Individual Measurements'!X243</f>
        <v>16.100000000000001</v>
      </c>
      <c r="AI242" s="3">
        <f>'Individual Measurements'!Y243</f>
        <v>4.2519999999999998</v>
      </c>
      <c r="AJ242" s="1">
        <f>'Individual Measurements'!AE243</f>
        <v>0</v>
      </c>
      <c r="AK242" s="1">
        <f>'Individual Measurements'!AF243</f>
        <v>0</v>
      </c>
      <c r="AL242" s="1">
        <f>'Individual Measurements'!AG243</f>
        <v>0</v>
      </c>
      <c r="AM242" s="1">
        <f>'Individual Measurements'!AH243</f>
        <v>5</v>
      </c>
      <c r="AN242" s="1">
        <f>'Individual Measurements'!AI243</f>
        <v>5</v>
      </c>
      <c r="AO242" s="1">
        <f>'Individual Measurements'!AJ243</f>
        <v>0</v>
      </c>
      <c r="AP242" s="1">
        <f>'Individual Measurements'!AK243</f>
        <v>2</v>
      </c>
      <c r="AQ242" s="1">
        <f>'Individual Measurements'!AL243</f>
        <v>3</v>
      </c>
    </row>
    <row r="243" spans="1:43" ht="15.75" customHeight="1">
      <c r="A243" s="1" t="s">
        <v>899</v>
      </c>
      <c r="B243" s="1" t="s">
        <v>900</v>
      </c>
      <c r="C243" s="1" t="s">
        <v>309</v>
      </c>
      <c r="D243" s="5" t="s">
        <v>122</v>
      </c>
      <c r="E243" s="1" t="s">
        <v>150</v>
      </c>
      <c r="F243" s="6" t="s">
        <v>48</v>
      </c>
      <c r="G243" s="1" t="s">
        <v>901</v>
      </c>
      <c r="H243" s="7" t="str">
        <f t="shared" si="0"/>
        <v>NL x OI</v>
      </c>
      <c r="I243" s="1" t="s">
        <v>79</v>
      </c>
      <c r="J243" s="1" t="s">
        <v>51</v>
      </c>
      <c r="P243" s="1">
        <v>4</v>
      </c>
      <c r="Q243" s="1">
        <v>19</v>
      </c>
      <c r="R243" s="1">
        <f>'Plot Info'!E295</f>
        <v>0</v>
      </c>
      <c r="S243" s="8">
        <v>44354</v>
      </c>
      <c r="T243" s="8">
        <v>44355</v>
      </c>
      <c r="U243" s="1">
        <f>'Plot Info'!H243</f>
        <v>0</v>
      </c>
      <c r="V243" s="1">
        <f>'Plot Info'!I295</f>
        <v>0</v>
      </c>
      <c r="W243" s="2" t="s">
        <v>58</v>
      </c>
      <c r="X243" s="1">
        <f>'Plot Info'!K243</f>
        <v>0</v>
      </c>
      <c r="Y243" s="1">
        <f>'Plot Info'!L243</f>
        <v>0</v>
      </c>
      <c r="Z243" s="1">
        <f>'Plot Info'!M243</f>
        <v>0</v>
      </c>
      <c r="AA243" s="3" t="e">
        <f t="shared" si="3"/>
        <v>#DIV/0!</v>
      </c>
      <c r="AB243" s="3">
        <f>VLOOKUP(A243,'Sub Sample'!A:U,21,FALSE)</f>
        <v>0</v>
      </c>
      <c r="AC243" s="1" t="e">
        <f t="shared" si="2"/>
        <v>#DIV/0!</v>
      </c>
      <c r="AD243" s="10">
        <f>VLOOKUP(A243,'Sub Sample'!A:Z,26,FALSE)</f>
        <v>0</v>
      </c>
      <c r="AE243" s="3" t="e">
        <f>'Individual Measurements'!U244</f>
        <v>#DIV/0!</v>
      </c>
      <c r="AF243" s="3" t="e">
        <f>'Individual Measurements'!V244</f>
        <v>#DIV/0!</v>
      </c>
      <c r="AG243" s="3" t="e">
        <f>'Individual Measurements'!W244</f>
        <v>#DIV/0!</v>
      </c>
      <c r="AH243" s="3" t="e">
        <f>'Individual Measurements'!X244</f>
        <v>#DIV/0!</v>
      </c>
      <c r="AI243" s="3" t="e">
        <f>'Individual Measurements'!Y244</f>
        <v>#DIV/0!</v>
      </c>
      <c r="AJ243" s="1">
        <f>'Individual Measurements'!AE244</f>
        <v>0</v>
      </c>
      <c r="AK243" s="1">
        <f>'Individual Measurements'!AF244</f>
        <v>0</v>
      </c>
      <c r="AL243" s="1">
        <f>'Individual Measurements'!AG244</f>
        <v>0</v>
      </c>
      <c r="AM243" s="1">
        <f>'Individual Measurements'!AH244</f>
        <v>0</v>
      </c>
      <c r="AN243" s="1">
        <f>'Individual Measurements'!AI244</f>
        <v>0</v>
      </c>
      <c r="AO243" s="1">
        <f>'Individual Measurements'!AJ244</f>
        <v>0</v>
      </c>
      <c r="AP243" s="1">
        <f>'Individual Measurements'!AK244</f>
        <v>0</v>
      </c>
      <c r="AQ243" s="1">
        <f>'Individual Measurements'!AL244</f>
        <v>0</v>
      </c>
    </row>
    <row r="244" spans="1:43" ht="15.75" customHeight="1">
      <c r="A244" s="1" t="s">
        <v>902</v>
      </c>
      <c r="B244" s="1" t="s">
        <v>903</v>
      </c>
      <c r="C244" s="1" t="s">
        <v>904</v>
      </c>
      <c r="D244" s="5" t="s">
        <v>62</v>
      </c>
      <c r="E244" s="1" t="s">
        <v>744</v>
      </c>
      <c r="F244" s="6" t="s">
        <v>122</v>
      </c>
      <c r="G244" s="1" t="s">
        <v>905</v>
      </c>
      <c r="H244" s="7" t="str">
        <f t="shared" si="0"/>
        <v>CB x NL</v>
      </c>
      <c r="I244" s="1" t="s">
        <v>478</v>
      </c>
      <c r="J244" s="1" t="s">
        <v>51</v>
      </c>
      <c r="P244" s="1">
        <v>4</v>
      </c>
      <c r="Q244" s="1">
        <v>20</v>
      </c>
      <c r="R244" s="1">
        <f>'Plot Info'!E296</f>
        <v>0</v>
      </c>
      <c r="S244" s="8">
        <v>44354</v>
      </c>
      <c r="T244" s="8">
        <v>44355</v>
      </c>
      <c r="U244" s="1">
        <f>'Plot Info'!H244</f>
        <v>0</v>
      </c>
      <c r="V244" s="1">
        <f>'Plot Info'!I296</f>
        <v>0</v>
      </c>
      <c r="W244" s="2" t="s">
        <v>58</v>
      </c>
      <c r="X244" s="1">
        <f>'Plot Info'!K244</f>
        <v>0</v>
      </c>
      <c r="Y244" s="1">
        <f>'Plot Info'!L244</f>
        <v>0</v>
      </c>
      <c r="Z244" s="1">
        <f>'Plot Info'!M244</f>
        <v>0</v>
      </c>
      <c r="AA244" s="3" t="e">
        <f t="shared" si="3"/>
        <v>#DIV/0!</v>
      </c>
      <c r="AB244" s="3">
        <f>VLOOKUP(A244,'Sub Sample'!A:U,21,FALSE)</f>
        <v>0</v>
      </c>
      <c r="AC244" s="1" t="e">
        <f t="shared" si="2"/>
        <v>#DIV/0!</v>
      </c>
      <c r="AD244" s="10">
        <f>VLOOKUP(A244,'Sub Sample'!A:Z,26,FALSE)</f>
        <v>0</v>
      </c>
      <c r="AE244" s="3" t="e">
        <f>'Individual Measurements'!U245</f>
        <v>#DIV/0!</v>
      </c>
      <c r="AF244" s="3" t="e">
        <f>'Individual Measurements'!V245</f>
        <v>#DIV/0!</v>
      </c>
      <c r="AG244" s="3" t="e">
        <f>'Individual Measurements'!W245</f>
        <v>#DIV/0!</v>
      </c>
      <c r="AH244" s="3" t="e">
        <f>'Individual Measurements'!X245</f>
        <v>#DIV/0!</v>
      </c>
      <c r="AI244" s="3" t="e">
        <f>'Individual Measurements'!Y245</f>
        <v>#DIV/0!</v>
      </c>
      <c r="AJ244" s="1">
        <f>'Individual Measurements'!AE245</f>
        <v>0</v>
      </c>
      <c r="AK244" s="1">
        <f>'Individual Measurements'!AF245</f>
        <v>0</v>
      </c>
      <c r="AL244" s="1">
        <f>'Individual Measurements'!AG245</f>
        <v>0</v>
      </c>
      <c r="AM244" s="1">
        <f>'Individual Measurements'!AH245</f>
        <v>0</v>
      </c>
      <c r="AN244" s="1">
        <f>'Individual Measurements'!AI245</f>
        <v>0</v>
      </c>
      <c r="AO244" s="1">
        <f>'Individual Measurements'!AJ245</f>
        <v>0</v>
      </c>
      <c r="AP244" s="1">
        <f>'Individual Measurements'!AK245</f>
        <v>0</v>
      </c>
      <c r="AQ244" s="1">
        <f>'Individual Measurements'!AL245</f>
        <v>0</v>
      </c>
    </row>
    <row r="245" spans="1:43" ht="15.75" customHeight="1">
      <c r="A245" s="1" t="s">
        <v>906</v>
      </c>
      <c r="B245" s="1" t="s">
        <v>907</v>
      </c>
      <c r="C245" s="1" t="s">
        <v>296</v>
      </c>
      <c r="D245" s="5" t="s">
        <v>46</v>
      </c>
      <c r="E245" s="1" t="s">
        <v>363</v>
      </c>
      <c r="F245" s="6" t="s">
        <v>76</v>
      </c>
      <c r="G245" s="1" t="s">
        <v>908</v>
      </c>
      <c r="H245" s="7" t="str">
        <f t="shared" si="0"/>
        <v>JS x CC</v>
      </c>
      <c r="I245" s="1" t="s">
        <v>79</v>
      </c>
      <c r="J245" s="1" t="s">
        <v>51</v>
      </c>
      <c r="P245" s="1">
        <v>4</v>
      </c>
      <c r="Q245" s="1">
        <v>21</v>
      </c>
      <c r="R245" s="1">
        <f>'Plot Info'!E297</f>
        <v>0</v>
      </c>
      <c r="S245" s="8">
        <v>44354</v>
      </c>
      <c r="T245" s="8">
        <v>44355</v>
      </c>
      <c r="U245" s="1">
        <f>'Plot Info'!H245</f>
        <v>0</v>
      </c>
      <c r="V245" s="1">
        <f>'Plot Info'!I297</f>
        <v>0</v>
      </c>
      <c r="W245" s="2" t="s">
        <v>58</v>
      </c>
      <c r="X245" s="1">
        <f>'Plot Info'!K245</f>
        <v>0</v>
      </c>
      <c r="Y245" s="1">
        <f>'Plot Info'!L245</f>
        <v>0</v>
      </c>
      <c r="Z245" s="1">
        <f>'Plot Info'!M245</f>
        <v>0</v>
      </c>
      <c r="AA245" s="3" t="e">
        <f t="shared" si="3"/>
        <v>#DIV/0!</v>
      </c>
      <c r="AB245" s="3">
        <f>VLOOKUP(A245,'Sub Sample'!A:U,21,FALSE)</f>
        <v>0</v>
      </c>
      <c r="AC245" s="1" t="e">
        <f t="shared" si="2"/>
        <v>#DIV/0!</v>
      </c>
      <c r="AD245" s="10">
        <f>VLOOKUP(A245,'Sub Sample'!A:Z,26,FALSE)</f>
        <v>0</v>
      </c>
      <c r="AE245" s="3" t="e">
        <f>'Individual Measurements'!U246</f>
        <v>#DIV/0!</v>
      </c>
      <c r="AF245" s="3" t="e">
        <f>'Individual Measurements'!V246</f>
        <v>#DIV/0!</v>
      </c>
      <c r="AG245" s="3" t="e">
        <f>'Individual Measurements'!W246</f>
        <v>#DIV/0!</v>
      </c>
      <c r="AH245" s="3" t="e">
        <f>'Individual Measurements'!X246</f>
        <v>#DIV/0!</v>
      </c>
      <c r="AI245" s="3" t="e">
        <f>'Individual Measurements'!Y246</f>
        <v>#DIV/0!</v>
      </c>
      <c r="AJ245" s="1">
        <f>'Individual Measurements'!AE246</f>
        <v>0</v>
      </c>
      <c r="AK245" s="1">
        <f>'Individual Measurements'!AF246</f>
        <v>0</v>
      </c>
      <c r="AL245" s="1">
        <f>'Individual Measurements'!AG246</f>
        <v>0</v>
      </c>
      <c r="AM245" s="1">
        <f>'Individual Measurements'!AH246</f>
        <v>0</v>
      </c>
      <c r="AN245" s="1">
        <f>'Individual Measurements'!AI246</f>
        <v>0</v>
      </c>
      <c r="AO245" s="1">
        <f>'Individual Measurements'!AJ246</f>
        <v>0</v>
      </c>
      <c r="AP245" s="1">
        <f>'Individual Measurements'!AK246</f>
        <v>0</v>
      </c>
      <c r="AQ245" s="1">
        <f>'Individual Measurements'!AL246</f>
        <v>0</v>
      </c>
    </row>
    <row r="246" spans="1:43" ht="15.75" customHeight="1">
      <c r="A246" s="1" t="s">
        <v>909</v>
      </c>
      <c r="B246" s="1" t="s">
        <v>910</v>
      </c>
      <c r="C246" s="1" t="s">
        <v>202</v>
      </c>
      <c r="D246" s="5" t="s">
        <v>124</v>
      </c>
      <c r="E246" s="1" t="s">
        <v>911</v>
      </c>
      <c r="F246" s="6" t="s">
        <v>122</v>
      </c>
      <c r="G246" s="1" t="s">
        <v>912</v>
      </c>
      <c r="H246" s="7" t="str">
        <f t="shared" si="0"/>
        <v>OD x NL</v>
      </c>
      <c r="I246" s="1" t="s">
        <v>126</v>
      </c>
      <c r="J246" s="1" t="s">
        <v>51</v>
      </c>
      <c r="P246" s="1">
        <v>4</v>
      </c>
      <c r="Q246" s="1">
        <v>22</v>
      </c>
      <c r="R246" s="1">
        <f>'Plot Info'!E298</f>
        <v>0</v>
      </c>
      <c r="S246" s="8">
        <v>44354</v>
      </c>
      <c r="T246" s="8">
        <v>44355</v>
      </c>
      <c r="U246" s="1">
        <f>'Plot Info'!H246</f>
        <v>0</v>
      </c>
      <c r="V246" s="1">
        <f>'Plot Info'!I298</f>
        <v>0</v>
      </c>
      <c r="W246" s="2" t="s">
        <v>58</v>
      </c>
      <c r="X246" s="1">
        <f>'Plot Info'!K246</f>
        <v>0</v>
      </c>
      <c r="Y246" s="1">
        <f>'Plot Info'!L246</f>
        <v>0</v>
      </c>
      <c r="Z246" s="1">
        <f>'Plot Info'!M246</f>
        <v>0</v>
      </c>
      <c r="AA246" s="3" t="e">
        <f t="shared" si="3"/>
        <v>#DIV/0!</v>
      </c>
      <c r="AB246" s="3">
        <f>VLOOKUP(A246,'Sub Sample'!A:U,21,FALSE)</f>
        <v>0</v>
      </c>
      <c r="AC246" s="1" t="e">
        <f t="shared" si="2"/>
        <v>#DIV/0!</v>
      </c>
      <c r="AD246" s="10">
        <f>VLOOKUP(A246,'Sub Sample'!A:Z,26,FALSE)</f>
        <v>0</v>
      </c>
      <c r="AE246" s="3" t="e">
        <f>'Individual Measurements'!U247</f>
        <v>#DIV/0!</v>
      </c>
      <c r="AF246" s="3" t="e">
        <f>'Individual Measurements'!V247</f>
        <v>#DIV/0!</v>
      </c>
      <c r="AG246" s="3" t="e">
        <f>'Individual Measurements'!W247</f>
        <v>#DIV/0!</v>
      </c>
      <c r="AH246" s="3" t="e">
        <f>'Individual Measurements'!X247</f>
        <v>#DIV/0!</v>
      </c>
      <c r="AI246" s="3" t="e">
        <f>'Individual Measurements'!Y247</f>
        <v>#DIV/0!</v>
      </c>
      <c r="AJ246" s="1">
        <f>'Individual Measurements'!AE247</f>
        <v>0</v>
      </c>
      <c r="AK246" s="1">
        <f>'Individual Measurements'!AF247</f>
        <v>0</v>
      </c>
      <c r="AL246" s="1">
        <f>'Individual Measurements'!AG247</f>
        <v>0</v>
      </c>
      <c r="AM246" s="1">
        <f>'Individual Measurements'!AH247</f>
        <v>0</v>
      </c>
      <c r="AN246" s="1">
        <f>'Individual Measurements'!AI247</f>
        <v>0</v>
      </c>
      <c r="AO246" s="1">
        <f>'Individual Measurements'!AJ247</f>
        <v>0</v>
      </c>
      <c r="AP246" s="1">
        <f>'Individual Measurements'!AK247</f>
        <v>0</v>
      </c>
      <c r="AQ246" s="1">
        <f>'Individual Measurements'!AL247</f>
        <v>0</v>
      </c>
    </row>
    <row r="247" spans="1:43" ht="15.75" customHeight="1">
      <c r="A247" s="1" t="s">
        <v>152</v>
      </c>
      <c r="B247" s="1" t="s">
        <v>152</v>
      </c>
      <c r="C247" s="1" t="s">
        <v>153</v>
      </c>
      <c r="D247" s="5" t="s">
        <v>48</v>
      </c>
      <c r="E247" s="1" t="s">
        <v>154</v>
      </c>
      <c r="F247" s="6" t="s">
        <v>155</v>
      </c>
      <c r="G247" s="1" t="s">
        <v>156</v>
      </c>
      <c r="H247" s="7" t="str">
        <f t="shared" si="0"/>
        <v>OI x ME1</v>
      </c>
      <c r="I247" s="1" t="s">
        <v>913</v>
      </c>
      <c r="J247" s="1" t="s">
        <v>51</v>
      </c>
      <c r="P247" s="1">
        <v>4</v>
      </c>
      <c r="Q247" s="1">
        <v>23</v>
      </c>
      <c r="R247" s="1">
        <f>'Plot Info'!E76</f>
        <v>0</v>
      </c>
      <c r="S247" s="8">
        <v>44354</v>
      </c>
      <c r="T247" s="8">
        <v>44355</v>
      </c>
      <c r="U247" s="1">
        <f>'Plot Info'!H247</f>
        <v>0</v>
      </c>
      <c r="V247" s="1">
        <f>'Plot Info'!I76</f>
        <v>0</v>
      </c>
      <c r="W247" s="2" t="s">
        <v>58</v>
      </c>
      <c r="X247" s="1">
        <f>'Plot Info'!K247</f>
        <v>0</v>
      </c>
      <c r="Y247" s="1">
        <f>'Plot Info'!L247</f>
        <v>0</v>
      </c>
      <c r="Z247" s="1">
        <f>'Plot Info'!M247</f>
        <v>0</v>
      </c>
      <c r="AA247" s="3" t="e">
        <f t="shared" si="3"/>
        <v>#DIV/0!</v>
      </c>
      <c r="AB247" s="3">
        <f>VLOOKUP(A247,'Sub Sample'!A:U,21,FALSE)</f>
        <v>0</v>
      </c>
      <c r="AC247" s="1" t="e">
        <f t="shared" si="2"/>
        <v>#DIV/0!</v>
      </c>
      <c r="AD247" s="10">
        <f>VLOOKUP(A247,'Sub Sample'!A:Z,26,FALSE)</f>
        <v>0</v>
      </c>
      <c r="AE247" s="3" t="e">
        <f>'Individual Measurements'!U248</f>
        <v>#DIV/0!</v>
      </c>
      <c r="AF247" s="3" t="e">
        <f>'Individual Measurements'!V248</f>
        <v>#DIV/0!</v>
      </c>
      <c r="AG247" s="3" t="e">
        <f>'Individual Measurements'!W248</f>
        <v>#DIV/0!</v>
      </c>
      <c r="AH247" s="3" t="e">
        <f>'Individual Measurements'!X248</f>
        <v>#DIV/0!</v>
      </c>
      <c r="AI247" s="3" t="e">
        <f>'Individual Measurements'!Y248</f>
        <v>#DIV/0!</v>
      </c>
      <c r="AJ247" s="1">
        <f>'Individual Measurements'!AE248</f>
        <v>0</v>
      </c>
      <c r="AK247" s="1">
        <f>'Individual Measurements'!AF248</f>
        <v>0</v>
      </c>
      <c r="AL247" s="1">
        <f>'Individual Measurements'!AG248</f>
        <v>0</v>
      </c>
      <c r="AM247" s="1">
        <f>'Individual Measurements'!AH248</f>
        <v>0</v>
      </c>
      <c r="AN247" s="1">
        <f>'Individual Measurements'!AI248</f>
        <v>0</v>
      </c>
      <c r="AO247" s="1">
        <f>'Individual Measurements'!AJ248</f>
        <v>0</v>
      </c>
      <c r="AP247" s="1">
        <f>'Individual Measurements'!AK248</f>
        <v>0</v>
      </c>
      <c r="AQ247" s="1">
        <f>'Individual Measurements'!AL248</f>
        <v>0</v>
      </c>
    </row>
    <row r="248" spans="1:43" ht="15.75" customHeight="1">
      <c r="A248" s="1" t="s">
        <v>914</v>
      </c>
      <c r="B248" s="1" t="s">
        <v>915</v>
      </c>
      <c r="C248" s="1" t="s">
        <v>456</v>
      </c>
      <c r="D248" s="5" t="s">
        <v>46</v>
      </c>
      <c r="E248" s="1" t="s">
        <v>698</v>
      </c>
      <c r="F248" s="6" t="s">
        <v>46</v>
      </c>
      <c r="G248" s="1" t="s">
        <v>916</v>
      </c>
      <c r="H248" s="7" t="str">
        <f t="shared" si="0"/>
        <v>JS x JS</v>
      </c>
      <c r="I248" s="1" t="s">
        <v>333</v>
      </c>
      <c r="J248" s="1" t="s">
        <v>51</v>
      </c>
      <c r="P248" s="1">
        <v>4</v>
      </c>
      <c r="Q248" s="1">
        <v>24</v>
      </c>
      <c r="R248" s="1">
        <f>'Plot Info'!E299</f>
        <v>0</v>
      </c>
      <c r="S248" s="8">
        <v>44354</v>
      </c>
      <c r="T248" s="8">
        <v>44355</v>
      </c>
      <c r="U248" s="9">
        <f>'Plot Info'!H248</f>
        <v>0.60486111111111107</v>
      </c>
      <c r="V248" s="1">
        <f>'Plot Info'!I299</f>
        <v>0</v>
      </c>
      <c r="W248" s="2" t="s">
        <v>52</v>
      </c>
      <c r="X248" s="1">
        <f>'Plot Info'!K248</f>
        <v>3</v>
      </c>
      <c r="Y248" s="1">
        <f>'Plot Info'!L248</f>
        <v>7.02</v>
      </c>
      <c r="Z248" s="1">
        <f>'Plot Info'!M248</f>
        <v>0.78</v>
      </c>
      <c r="AA248" s="3">
        <f t="shared" si="3"/>
        <v>9</v>
      </c>
      <c r="AB248" s="3">
        <f>VLOOKUP(A248,'Sub Sample'!A:U,21,FALSE)</f>
        <v>11.020256889894391</v>
      </c>
      <c r="AC248" s="1">
        <f t="shared" si="2"/>
        <v>0.99182312009049511</v>
      </c>
      <c r="AD248" s="10">
        <f>VLOOKUP(A248,'Sub Sample'!A:Z,26,FALSE)</f>
        <v>306.25</v>
      </c>
      <c r="AE248" s="3">
        <f>'Individual Measurements'!U249</f>
        <v>104.96000000000001</v>
      </c>
      <c r="AF248" s="3">
        <f>'Individual Measurements'!V249</f>
        <v>14.64</v>
      </c>
      <c r="AG248" s="3">
        <f>'Individual Measurements'!W249</f>
        <v>1.1860000000000002</v>
      </c>
      <c r="AH248" s="3">
        <f>'Individual Measurements'!X249</f>
        <v>17.22</v>
      </c>
      <c r="AI248" s="3">
        <f>'Individual Measurements'!Y249</f>
        <v>5.6520000000000001</v>
      </c>
      <c r="AJ248" s="1">
        <f>'Individual Measurements'!AE249</f>
        <v>0</v>
      </c>
      <c r="AK248" s="1">
        <f>'Individual Measurements'!AF249</f>
        <v>0</v>
      </c>
      <c r="AL248" s="1">
        <f>'Individual Measurements'!AG249</f>
        <v>0</v>
      </c>
      <c r="AM248" s="1">
        <f>'Individual Measurements'!AH249</f>
        <v>5</v>
      </c>
      <c r="AN248" s="1">
        <f>'Individual Measurements'!AI249</f>
        <v>0</v>
      </c>
      <c r="AO248" s="1">
        <f>'Individual Measurements'!AJ249</f>
        <v>5</v>
      </c>
      <c r="AP248" s="1">
        <f>'Individual Measurements'!AK249</f>
        <v>0</v>
      </c>
      <c r="AQ248" s="1">
        <f>'Individual Measurements'!AL249</f>
        <v>5</v>
      </c>
    </row>
    <row r="249" spans="1:43" ht="15.75" customHeight="1">
      <c r="A249" s="1" t="s">
        <v>917</v>
      </c>
      <c r="B249" s="1" t="s">
        <v>918</v>
      </c>
      <c r="C249" s="1" t="s">
        <v>532</v>
      </c>
      <c r="D249" s="5" t="s">
        <v>122</v>
      </c>
      <c r="E249" s="1" t="s">
        <v>150</v>
      </c>
      <c r="F249" s="6" t="s">
        <v>48</v>
      </c>
      <c r="G249" s="1" t="s">
        <v>919</v>
      </c>
      <c r="H249" s="7" t="str">
        <f t="shared" si="0"/>
        <v>NL x OI</v>
      </c>
      <c r="I249" s="1" t="s">
        <v>79</v>
      </c>
      <c r="J249" s="1" t="s">
        <v>51</v>
      </c>
      <c r="P249" s="1">
        <v>4</v>
      </c>
      <c r="Q249" s="1">
        <v>25</v>
      </c>
      <c r="R249" s="1">
        <f>'Plot Info'!E300</f>
        <v>0</v>
      </c>
      <c r="S249" s="8">
        <v>44354</v>
      </c>
      <c r="T249" s="8">
        <v>44355</v>
      </c>
      <c r="U249" s="1">
        <f>'Plot Info'!H249</f>
        <v>0</v>
      </c>
      <c r="V249" s="1">
        <f>'Plot Info'!I300</f>
        <v>0</v>
      </c>
      <c r="W249" s="2" t="s">
        <v>58</v>
      </c>
      <c r="X249" s="1">
        <f>'Plot Info'!K249</f>
        <v>0</v>
      </c>
      <c r="Y249" s="1">
        <f>'Plot Info'!L249</f>
        <v>0</v>
      </c>
      <c r="Z249" s="1">
        <f>'Plot Info'!M249</f>
        <v>0</v>
      </c>
      <c r="AA249" s="3" t="e">
        <f t="shared" si="3"/>
        <v>#DIV/0!</v>
      </c>
      <c r="AB249" s="3">
        <f>VLOOKUP(A249,'Sub Sample'!A:U,21,FALSE)</f>
        <v>0</v>
      </c>
      <c r="AC249" s="1" t="e">
        <f t="shared" si="2"/>
        <v>#DIV/0!</v>
      </c>
      <c r="AD249" s="10">
        <f>VLOOKUP(A249,'Sub Sample'!A:Z,26,FALSE)</f>
        <v>0</v>
      </c>
      <c r="AE249" s="3" t="e">
        <f>'Individual Measurements'!U250</f>
        <v>#DIV/0!</v>
      </c>
      <c r="AF249" s="3" t="e">
        <f>'Individual Measurements'!V250</f>
        <v>#DIV/0!</v>
      </c>
      <c r="AG249" s="3" t="e">
        <f>'Individual Measurements'!W250</f>
        <v>#DIV/0!</v>
      </c>
      <c r="AH249" s="3" t="e">
        <f>'Individual Measurements'!X250</f>
        <v>#DIV/0!</v>
      </c>
      <c r="AI249" s="3" t="e">
        <f>'Individual Measurements'!Y250</f>
        <v>#DIV/0!</v>
      </c>
      <c r="AJ249" s="1">
        <f>'Individual Measurements'!AE250</f>
        <v>0</v>
      </c>
      <c r="AK249" s="1">
        <f>'Individual Measurements'!AF250</f>
        <v>0</v>
      </c>
      <c r="AL249" s="1">
        <f>'Individual Measurements'!AG250</f>
        <v>0</v>
      </c>
      <c r="AM249" s="1">
        <f>'Individual Measurements'!AH250</f>
        <v>0</v>
      </c>
      <c r="AN249" s="1">
        <f>'Individual Measurements'!AI250</f>
        <v>0</v>
      </c>
      <c r="AO249" s="1">
        <f>'Individual Measurements'!AJ250</f>
        <v>0</v>
      </c>
      <c r="AP249" s="1">
        <f>'Individual Measurements'!AK250</f>
        <v>0</v>
      </c>
      <c r="AQ249" s="1">
        <f>'Individual Measurements'!AL250</f>
        <v>0</v>
      </c>
    </row>
    <row r="250" spans="1:43" ht="15.75" customHeight="1">
      <c r="A250" s="1" t="s">
        <v>920</v>
      </c>
      <c r="B250" s="1" t="s">
        <v>921</v>
      </c>
      <c r="C250" s="1" t="s">
        <v>807</v>
      </c>
      <c r="D250" s="5" t="s">
        <v>70</v>
      </c>
      <c r="E250" s="1" t="s">
        <v>807</v>
      </c>
      <c r="F250" s="6" t="s">
        <v>70</v>
      </c>
      <c r="G250" s="1" t="s">
        <v>808</v>
      </c>
      <c r="H250" s="7" t="str">
        <f t="shared" si="0"/>
        <v>UCONN x UCONN</v>
      </c>
      <c r="I250" s="1">
        <v>4000</v>
      </c>
      <c r="J250" s="1" t="s">
        <v>51</v>
      </c>
      <c r="P250" s="1">
        <v>4</v>
      </c>
      <c r="Q250" s="1">
        <v>26</v>
      </c>
      <c r="R250" s="1">
        <f>'Plot Info'!E32</f>
        <v>0</v>
      </c>
      <c r="S250" s="8">
        <v>44354</v>
      </c>
      <c r="T250" s="8">
        <v>44355</v>
      </c>
      <c r="U250" s="1">
        <f>'Plot Info'!H250</f>
        <v>0</v>
      </c>
      <c r="V250" s="1">
        <f>'Plot Info'!I32</f>
        <v>0</v>
      </c>
      <c r="W250" s="2" t="s">
        <v>58</v>
      </c>
      <c r="X250" s="1">
        <f>'Plot Info'!K250</f>
        <v>0</v>
      </c>
      <c r="Y250" s="1">
        <f>'Plot Info'!L250</f>
        <v>0</v>
      </c>
      <c r="Z250" s="1">
        <f>'Plot Info'!M250</f>
        <v>0</v>
      </c>
      <c r="AA250" s="3" t="e">
        <f t="shared" si="3"/>
        <v>#DIV/0!</v>
      </c>
      <c r="AB250" s="3">
        <f>VLOOKUP(A250,'Sub Sample'!A:U,21,FALSE)</f>
        <v>0</v>
      </c>
      <c r="AC250" s="1" t="e">
        <f t="shared" si="2"/>
        <v>#DIV/0!</v>
      </c>
      <c r="AD250" s="10">
        <f>VLOOKUP(A250,'Sub Sample'!A:Z,26,FALSE)</f>
        <v>0</v>
      </c>
      <c r="AE250" s="3" t="e">
        <f>'Individual Measurements'!U251</f>
        <v>#DIV/0!</v>
      </c>
      <c r="AF250" s="3" t="e">
        <f>'Individual Measurements'!V251</f>
        <v>#DIV/0!</v>
      </c>
      <c r="AG250" s="3" t="e">
        <f>'Individual Measurements'!W251</f>
        <v>#DIV/0!</v>
      </c>
      <c r="AH250" s="3" t="e">
        <f>'Individual Measurements'!X251</f>
        <v>#DIV/0!</v>
      </c>
      <c r="AI250" s="3" t="e">
        <f>'Individual Measurements'!Y251</f>
        <v>#DIV/0!</v>
      </c>
      <c r="AJ250" s="1">
        <f>'Individual Measurements'!AE251</f>
        <v>0</v>
      </c>
      <c r="AK250" s="1">
        <f>'Individual Measurements'!AF251</f>
        <v>0</v>
      </c>
      <c r="AL250" s="1">
        <f>'Individual Measurements'!AG251</f>
        <v>0</v>
      </c>
      <c r="AM250" s="1">
        <f>'Individual Measurements'!AH251</f>
        <v>0</v>
      </c>
      <c r="AN250" s="1">
        <f>'Individual Measurements'!AI251</f>
        <v>0</v>
      </c>
      <c r="AO250" s="1">
        <f>'Individual Measurements'!AJ251</f>
        <v>0</v>
      </c>
      <c r="AP250" s="1">
        <f>'Individual Measurements'!AK251</f>
        <v>0</v>
      </c>
      <c r="AQ250" s="1">
        <f>'Individual Measurements'!AL251</f>
        <v>0</v>
      </c>
    </row>
    <row r="251" spans="1:43" ht="15.75" customHeight="1">
      <c r="A251" s="1" t="s">
        <v>922</v>
      </c>
      <c r="B251" s="1" t="s">
        <v>923</v>
      </c>
      <c r="C251" s="1" t="s">
        <v>691</v>
      </c>
      <c r="D251" s="5" t="s">
        <v>70</v>
      </c>
      <c r="E251" s="1" t="s">
        <v>691</v>
      </c>
      <c r="F251" s="6" t="s">
        <v>70</v>
      </c>
      <c r="G251" s="1" t="s">
        <v>692</v>
      </c>
      <c r="H251" s="7" t="str">
        <f t="shared" si="0"/>
        <v>UCONN x UCONN</v>
      </c>
      <c r="I251" s="1">
        <v>4000</v>
      </c>
      <c r="J251" s="1" t="s">
        <v>51</v>
      </c>
      <c r="P251" s="1">
        <v>4</v>
      </c>
      <c r="Q251" s="1">
        <v>27</v>
      </c>
      <c r="R251" s="1">
        <f>'Plot Info'!E301</f>
        <v>0</v>
      </c>
      <c r="S251" s="8">
        <v>44354</v>
      </c>
      <c r="T251" s="8">
        <v>44355</v>
      </c>
      <c r="U251" s="1">
        <f>'Plot Info'!H251</f>
        <v>0</v>
      </c>
      <c r="V251" s="1">
        <f>'Plot Info'!I301</f>
        <v>0</v>
      </c>
      <c r="W251" s="2" t="s">
        <v>58</v>
      </c>
      <c r="X251" s="1">
        <f>'Plot Info'!K251</f>
        <v>0</v>
      </c>
      <c r="Y251" s="1">
        <f>'Plot Info'!L251</f>
        <v>0</v>
      </c>
      <c r="Z251" s="1">
        <f>'Plot Info'!M251</f>
        <v>0</v>
      </c>
      <c r="AA251" s="3" t="e">
        <f t="shared" si="3"/>
        <v>#DIV/0!</v>
      </c>
      <c r="AB251" s="3">
        <f>VLOOKUP(A251,'Sub Sample'!A:U,21,FALSE)</f>
        <v>0</v>
      </c>
      <c r="AC251" s="1" t="e">
        <f t="shared" si="2"/>
        <v>#DIV/0!</v>
      </c>
      <c r="AD251" s="10">
        <f>VLOOKUP(A251,'Sub Sample'!A:Z,26,FALSE)</f>
        <v>0</v>
      </c>
      <c r="AE251" s="3" t="e">
        <f>'Individual Measurements'!U252</f>
        <v>#DIV/0!</v>
      </c>
      <c r="AF251" s="3" t="e">
        <f>'Individual Measurements'!V252</f>
        <v>#DIV/0!</v>
      </c>
      <c r="AG251" s="3" t="e">
        <f>'Individual Measurements'!W252</f>
        <v>#DIV/0!</v>
      </c>
      <c r="AH251" s="3" t="e">
        <f>'Individual Measurements'!X252</f>
        <v>#DIV/0!</v>
      </c>
      <c r="AI251" s="3" t="e">
        <f>'Individual Measurements'!Y252</f>
        <v>#DIV/0!</v>
      </c>
      <c r="AJ251" s="1">
        <f>'Individual Measurements'!AE252</f>
        <v>0</v>
      </c>
      <c r="AK251" s="1">
        <f>'Individual Measurements'!AF252</f>
        <v>0</v>
      </c>
      <c r="AL251" s="1">
        <f>'Individual Measurements'!AG252</f>
        <v>0</v>
      </c>
      <c r="AM251" s="1">
        <f>'Individual Measurements'!AH252</f>
        <v>0</v>
      </c>
      <c r="AN251" s="1">
        <f>'Individual Measurements'!AI252</f>
        <v>0</v>
      </c>
      <c r="AO251" s="1">
        <f>'Individual Measurements'!AJ252</f>
        <v>0</v>
      </c>
      <c r="AP251" s="1">
        <f>'Individual Measurements'!AK252</f>
        <v>0</v>
      </c>
      <c r="AQ251" s="1">
        <f>'Individual Measurements'!AL252</f>
        <v>0</v>
      </c>
    </row>
    <row r="252" spans="1:43" ht="15.75" customHeight="1">
      <c r="A252" s="1" t="s">
        <v>924</v>
      </c>
      <c r="B252" s="1" t="s">
        <v>925</v>
      </c>
      <c r="C252" s="1" t="s">
        <v>207</v>
      </c>
      <c r="D252" s="5" t="s">
        <v>46</v>
      </c>
      <c r="E252" s="1" t="s">
        <v>55</v>
      </c>
      <c r="F252" s="6" t="s">
        <v>56</v>
      </c>
      <c r="G252" s="1" t="s">
        <v>926</v>
      </c>
      <c r="H252" s="7" t="str">
        <f t="shared" si="0"/>
        <v>JS x SF</v>
      </c>
      <c r="I252" s="1" t="s">
        <v>50</v>
      </c>
      <c r="J252" s="1" t="s">
        <v>51</v>
      </c>
      <c r="P252" s="1">
        <v>4</v>
      </c>
      <c r="Q252" s="1">
        <v>28</v>
      </c>
      <c r="R252" s="1">
        <f>'Plot Info'!E302</f>
        <v>0</v>
      </c>
      <c r="S252" s="8">
        <v>44354</v>
      </c>
      <c r="T252" s="8">
        <v>44355</v>
      </c>
      <c r="U252" s="1">
        <f>'Plot Info'!H252</f>
        <v>0</v>
      </c>
      <c r="V252" s="1">
        <f>'Plot Info'!I302</f>
        <v>0</v>
      </c>
      <c r="W252" s="2" t="s">
        <v>58</v>
      </c>
      <c r="X252" s="1">
        <f>'Plot Info'!K252</f>
        <v>0</v>
      </c>
      <c r="Y252" s="1">
        <f>'Plot Info'!L252</f>
        <v>0</v>
      </c>
      <c r="Z252" s="1">
        <f>'Plot Info'!M252</f>
        <v>0</v>
      </c>
      <c r="AA252" s="3" t="e">
        <f t="shared" si="3"/>
        <v>#DIV/0!</v>
      </c>
      <c r="AB252" s="3">
        <f>VLOOKUP(A252,'Sub Sample'!A:U,21,FALSE)</f>
        <v>0</v>
      </c>
      <c r="AC252" s="1" t="e">
        <f t="shared" si="2"/>
        <v>#DIV/0!</v>
      </c>
      <c r="AD252" s="10">
        <f>VLOOKUP(A252,'Sub Sample'!A:Z,26,FALSE)</f>
        <v>0</v>
      </c>
      <c r="AE252" s="3" t="e">
        <f>'Individual Measurements'!U253</f>
        <v>#DIV/0!</v>
      </c>
      <c r="AF252" s="3" t="e">
        <f>'Individual Measurements'!V253</f>
        <v>#DIV/0!</v>
      </c>
      <c r="AG252" s="3" t="e">
        <f>'Individual Measurements'!W253</f>
        <v>#DIV/0!</v>
      </c>
      <c r="AH252" s="3" t="e">
        <f>'Individual Measurements'!X253</f>
        <v>#DIV/0!</v>
      </c>
      <c r="AI252" s="3" t="e">
        <f>'Individual Measurements'!Y253</f>
        <v>#DIV/0!</v>
      </c>
      <c r="AJ252" s="1">
        <f>'Individual Measurements'!AE253</f>
        <v>0</v>
      </c>
      <c r="AK252" s="1">
        <f>'Individual Measurements'!AF253</f>
        <v>0</v>
      </c>
      <c r="AL252" s="1">
        <f>'Individual Measurements'!AG253</f>
        <v>0</v>
      </c>
      <c r="AM252" s="1">
        <f>'Individual Measurements'!AH253</f>
        <v>0</v>
      </c>
      <c r="AN252" s="1">
        <f>'Individual Measurements'!AI253</f>
        <v>0</v>
      </c>
      <c r="AO252" s="1">
        <f>'Individual Measurements'!AJ253</f>
        <v>0</v>
      </c>
      <c r="AP252" s="1">
        <f>'Individual Measurements'!AK253</f>
        <v>0</v>
      </c>
      <c r="AQ252" s="1">
        <f>'Individual Measurements'!AL253</f>
        <v>0</v>
      </c>
    </row>
    <row r="253" spans="1:43" ht="15.75" customHeight="1">
      <c r="A253" s="1" t="s">
        <v>927</v>
      </c>
      <c r="B253" s="1" t="s">
        <v>928</v>
      </c>
      <c r="C253" s="1" t="s">
        <v>792</v>
      </c>
      <c r="D253" s="5" t="s">
        <v>76</v>
      </c>
      <c r="E253" s="1" t="s">
        <v>150</v>
      </c>
      <c r="F253" s="6" t="s">
        <v>48</v>
      </c>
      <c r="G253" s="1" t="s">
        <v>929</v>
      </c>
      <c r="H253" s="7" t="str">
        <f t="shared" si="0"/>
        <v>CC x OI</v>
      </c>
      <c r="I253" s="1" t="s">
        <v>79</v>
      </c>
      <c r="J253" s="1" t="s">
        <v>51</v>
      </c>
      <c r="P253" s="1">
        <v>4</v>
      </c>
      <c r="Q253" s="1">
        <v>29</v>
      </c>
      <c r="R253" s="1">
        <f>'Plot Info'!E303</f>
        <v>0</v>
      </c>
      <c r="S253" s="8">
        <v>44354</v>
      </c>
      <c r="T253" s="8">
        <v>44355</v>
      </c>
      <c r="U253" s="1">
        <f>'Plot Info'!H253</f>
        <v>0</v>
      </c>
      <c r="V253" s="1">
        <f>'Plot Info'!I303</f>
        <v>0</v>
      </c>
      <c r="W253" s="2" t="s">
        <v>58</v>
      </c>
      <c r="X253" s="1">
        <f>'Plot Info'!K253</f>
        <v>0</v>
      </c>
      <c r="Y253" s="1">
        <f>'Plot Info'!L253</f>
        <v>0</v>
      </c>
      <c r="Z253" s="1">
        <f>'Plot Info'!M253</f>
        <v>0</v>
      </c>
      <c r="AA253" s="3" t="e">
        <f t="shared" si="3"/>
        <v>#DIV/0!</v>
      </c>
      <c r="AB253" s="3">
        <f>VLOOKUP(A253,'Sub Sample'!A:U,21,FALSE)</f>
        <v>0</v>
      </c>
      <c r="AC253" s="1" t="e">
        <f t="shared" si="2"/>
        <v>#DIV/0!</v>
      </c>
      <c r="AD253" s="10">
        <f>VLOOKUP(A253,'Sub Sample'!A:Z,26,FALSE)</f>
        <v>0</v>
      </c>
      <c r="AE253" s="3" t="e">
        <f>'Individual Measurements'!U254</f>
        <v>#DIV/0!</v>
      </c>
      <c r="AF253" s="3" t="e">
        <f>'Individual Measurements'!V254</f>
        <v>#DIV/0!</v>
      </c>
      <c r="AG253" s="3" t="e">
        <f>'Individual Measurements'!W254</f>
        <v>#DIV/0!</v>
      </c>
      <c r="AH253" s="3" t="e">
        <f>'Individual Measurements'!X254</f>
        <v>#DIV/0!</v>
      </c>
      <c r="AI253" s="3" t="e">
        <f>'Individual Measurements'!Y254</f>
        <v>#DIV/0!</v>
      </c>
      <c r="AJ253" s="1">
        <f>'Individual Measurements'!AE254</f>
        <v>0</v>
      </c>
      <c r="AK253" s="1">
        <f>'Individual Measurements'!AF254</f>
        <v>0</v>
      </c>
      <c r="AL253" s="1">
        <f>'Individual Measurements'!AG254</f>
        <v>0</v>
      </c>
      <c r="AM253" s="1">
        <f>'Individual Measurements'!AH254</f>
        <v>0</v>
      </c>
      <c r="AN253" s="1">
        <f>'Individual Measurements'!AI254</f>
        <v>0</v>
      </c>
      <c r="AO253" s="1">
        <f>'Individual Measurements'!AJ254</f>
        <v>0</v>
      </c>
      <c r="AP253" s="1">
        <f>'Individual Measurements'!AK254</f>
        <v>0</v>
      </c>
      <c r="AQ253" s="1">
        <f>'Individual Measurements'!AL254</f>
        <v>0</v>
      </c>
    </row>
    <row r="254" spans="1:43" ht="15.75" customHeight="1">
      <c r="A254" s="1" t="s">
        <v>930</v>
      </c>
      <c r="B254" s="1" t="s">
        <v>931</v>
      </c>
      <c r="C254" s="1" t="s">
        <v>195</v>
      </c>
      <c r="D254" s="5" t="s">
        <v>76</v>
      </c>
      <c r="E254" s="1" t="s">
        <v>862</v>
      </c>
      <c r="F254" s="6" t="s">
        <v>62</v>
      </c>
      <c r="G254" s="1" t="s">
        <v>863</v>
      </c>
      <c r="H254" s="7" t="str">
        <f t="shared" si="0"/>
        <v>CC x CB</v>
      </c>
      <c r="I254" s="1" t="s">
        <v>110</v>
      </c>
      <c r="J254" s="1" t="s">
        <v>51</v>
      </c>
      <c r="P254" s="1">
        <v>4</v>
      </c>
      <c r="Q254" s="1">
        <v>30</v>
      </c>
      <c r="R254" s="1">
        <f>'Plot Info'!E305</f>
        <v>0</v>
      </c>
      <c r="S254" s="8">
        <v>44354</v>
      </c>
      <c r="T254" s="8">
        <v>44355</v>
      </c>
      <c r="U254" s="1">
        <f>'Plot Info'!H254</f>
        <v>0</v>
      </c>
      <c r="V254" s="1">
        <f>'Plot Info'!I305</f>
        <v>0</v>
      </c>
      <c r="W254" s="2" t="s">
        <v>58</v>
      </c>
      <c r="X254" s="1">
        <f>'Plot Info'!K254</f>
        <v>0</v>
      </c>
      <c r="Y254" s="1">
        <f>'Plot Info'!L254</f>
        <v>0</v>
      </c>
      <c r="Z254" s="1">
        <f>'Plot Info'!M254</f>
        <v>0</v>
      </c>
      <c r="AA254" s="3" t="e">
        <f t="shared" si="3"/>
        <v>#DIV/0!</v>
      </c>
      <c r="AB254" s="3">
        <f>VLOOKUP(A254,'Sub Sample'!A:U,21,FALSE)</f>
        <v>0</v>
      </c>
      <c r="AC254" s="1" t="e">
        <f t="shared" si="2"/>
        <v>#DIV/0!</v>
      </c>
      <c r="AD254" s="10">
        <f>VLOOKUP(A254,'Sub Sample'!A:Z,26,FALSE)</f>
        <v>0</v>
      </c>
      <c r="AE254" s="3" t="e">
        <f>'Individual Measurements'!U255</f>
        <v>#DIV/0!</v>
      </c>
      <c r="AF254" s="3" t="e">
        <f>'Individual Measurements'!V255</f>
        <v>#DIV/0!</v>
      </c>
      <c r="AG254" s="3" t="e">
        <f>'Individual Measurements'!W255</f>
        <v>#DIV/0!</v>
      </c>
      <c r="AH254" s="3" t="e">
        <f>'Individual Measurements'!X255</f>
        <v>#DIV/0!</v>
      </c>
      <c r="AI254" s="3" t="e">
        <f>'Individual Measurements'!Y255</f>
        <v>#DIV/0!</v>
      </c>
      <c r="AJ254" s="1">
        <f>'Individual Measurements'!AE255</f>
        <v>0</v>
      </c>
      <c r="AK254" s="1">
        <f>'Individual Measurements'!AF255</f>
        <v>0</v>
      </c>
      <c r="AL254" s="1">
        <f>'Individual Measurements'!AG255</f>
        <v>0</v>
      </c>
      <c r="AM254" s="1">
        <f>'Individual Measurements'!AH255</f>
        <v>0</v>
      </c>
      <c r="AN254" s="1">
        <f>'Individual Measurements'!AI255</f>
        <v>0</v>
      </c>
      <c r="AO254" s="1">
        <f>'Individual Measurements'!AJ255</f>
        <v>0</v>
      </c>
      <c r="AP254" s="1">
        <f>'Individual Measurements'!AK255</f>
        <v>0</v>
      </c>
      <c r="AQ254" s="1">
        <f>'Individual Measurements'!AL255</f>
        <v>0</v>
      </c>
    </row>
    <row r="255" spans="1:43" ht="15.75" customHeight="1">
      <c r="A255" s="1" t="s">
        <v>932</v>
      </c>
      <c r="B255" s="1" t="s">
        <v>933</v>
      </c>
      <c r="C255" s="1" t="s">
        <v>268</v>
      </c>
      <c r="D255" s="11" t="s">
        <v>70</v>
      </c>
      <c r="E255" s="1" t="s">
        <v>934</v>
      </c>
      <c r="F255" s="6" t="s">
        <v>48</v>
      </c>
      <c r="G255" s="1" t="s">
        <v>935</v>
      </c>
      <c r="H255" s="7" t="str">
        <f t="shared" si="0"/>
        <v>UCONN x OI</v>
      </c>
      <c r="I255" s="1" t="s">
        <v>50</v>
      </c>
      <c r="J255" s="1" t="s">
        <v>51</v>
      </c>
      <c r="P255" s="1">
        <v>4</v>
      </c>
      <c r="Q255" s="1">
        <v>31</v>
      </c>
      <c r="R255" s="1">
        <f>'Plot Info'!E306</f>
        <v>0</v>
      </c>
      <c r="S255" s="8">
        <v>44354</v>
      </c>
      <c r="T255" s="8">
        <v>44355</v>
      </c>
      <c r="U255" s="1">
        <f>'Plot Info'!H255</f>
        <v>0</v>
      </c>
      <c r="V255" s="1">
        <f>'Plot Info'!I306</f>
        <v>0</v>
      </c>
      <c r="W255" s="2" t="s">
        <v>58</v>
      </c>
      <c r="X255" s="1">
        <f>'Plot Info'!K255</f>
        <v>0</v>
      </c>
      <c r="Y255" s="1">
        <f>'Plot Info'!L255</f>
        <v>0</v>
      </c>
      <c r="Z255" s="1">
        <f>'Plot Info'!M255</f>
        <v>0</v>
      </c>
      <c r="AA255" s="3" t="e">
        <f t="shared" si="3"/>
        <v>#DIV/0!</v>
      </c>
      <c r="AB255" s="3">
        <f>VLOOKUP(A255,'Sub Sample'!A:U,21,FALSE)</f>
        <v>0</v>
      </c>
      <c r="AC255" s="1" t="e">
        <f t="shared" si="2"/>
        <v>#DIV/0!</v>
      </c>
      <c r="AD255" s="10">
        <f>VLOOKUP(A255,'Sub Sample'!A:Z,26,FALSE)</f>
        <v>0</v>
      </c>
      <c r="AE255" s="3" t="e">
        <f>'Individual Measurements'!U256</f>
        <v>#DIV/0!</v>
      </c>
      <c r="AF255" s="3" t="e">
        <f>'Individual Measurements'!V256</f>
        <v>#DIV/0!</v>
      </c>
      <c r="AG255" s="3" t="e">
        <f>'Individual Measurements'!W256</f>
        <v>#DIV/0!</v>
      </c>
      <c r="AH255" s="3" t="e">
        <f>'Individual Measurements'!X256</f>
        <v>#DIV/0!</v>
      </c>
      <c r="AI255" s="3" t="e">
        <f>'Individual Measurements'!Y256</f>
        <v>#DIV/0!</v>
      </c>
      <c r="AJ255" s="1">
        <f>'Individual Measurements'!AE256</f>
        <v>0</v>
      </c>
      <c r="AK255" s="1">
        <f>'Individual Measurements'!AF256</f>
        <v>0</v>
      </c>
      <c r="AL255" s="1">
        <f>'Individual Measurements'!AG256</f>
        <v>0</v>
      </c>
      <c r="AM255" s="1">
        <f>'Individual Measurements'!AH256</f>
        <v>0</v>
      </c>
      <c r="AN255" s="1">
        <f>'Individual Measurements'!AI256</f>
        <v>0</v>
      </c>
      <c r="AO255" s="1">
        <f>'Individual Measurements'!AJ256</f>
        <v>0</v>
      </c>
      <c r="AP255" s="1">
        <f>'Individual Measurements'!AK256</f>
        <v>0</v>
      </c>
      <c r="AQ255" s="1">
        <f>'Individual Measurements'!AL256</f>
        <v>0</v>
      </c>
    </row>
    <row r="256" spans="1:43" ht="15.75" customHeight="1">
      <c r="A256" s="1" t="s">
        <v>936</v>
      </c>
      <c r="B256" s="1" t="s">
        <v>937</v>
      </c>
      <c r="C256" s="1" t="s">
        <v>116</v>
      </c>
      <c r="D256" s="5" t="s">
        <v>76</v>
      </c>
      <c r="E256" s="1" t="s">
        <v>394</v>
      </c>
      <c r="F256" s="6" t="s">
        <v>48</v>
      </c>
      <c r="G256" s="1" t="s">
        <v>938</v>
      </c>
      <c r="H256" s="7" t="str">
        <f t="shared" si="0"/>
        <v>CC x OI</v>
      </c>
      <c r="I256" s="1" t="s">
        <v>79</v>
      </c>
      <c r="J256" s="1" t="s">
        <v>51</v>
      </c>
      <c r="P256" s="1">
        <v>4</v>
      </c>
      <c r="Q256" s="1">
        <v>32</v>
      </c>
      <c r="R256" s="1">
        <f>'Plot Info'!E307</f>
        <v>0</v>
      </c>
      <c r="S256" s="8">
        <v>44354</v>
      </c>
      <c r="T256" s="8">
        <v>44355</v>
      </c>
      <c r="U256" s="9">
        <f>'Plot Info'!H256</f>
        <v>0.68958333333333333</v>
      </c>
      <c r="V256" s="1">
        <f>'Plot Info'!I307</f>
        <v>0</v>
      </c>
      <c r="W256" s="2" t="s">
        <v>52</v>
      </c>
      <c r="X256" s="1">
        <f>'Plot Info'!K256</f>
        <v>2</v>
      </c>
      <c r="Y256" s="1">
        <f>'Plot Info'!L256</f>
        <v>7.51</v>
      </c>
      <c r="Z256" s="1">
        <f>'Plot Info'!M256</f>
        <v>0.90500000000000003</v>
      </c>
      <c r="AA256" s="3">
        <f t="shared" si="3"/>
        <v>8.2983425414364635</v>
      </c>
      <c r="AB256" s="3">
        <f>VLOOKUP(A256,'Sub Sample'!A:U,21,FALSE)</f>
        <v>10.305585286472555</v>
      </c>
      <c r="AC256" s="1">
        <f t="shared" si="2"/>
        <v>0.85519276797136878</v>
      </c>
      <c r="AD256" s="10">
        <f>VLOOKUP(A256,'Sub Sample'!A:Z,26,FALSE)</f>
        <v>150</v>
      </c>
      <c r="AE256" s="3">
        <f>'Individual Measurements'!U257</f>
        <v>185.16000000000003</v>
      </c>
      <c r="AF256" s="3">
        <f>'Individual Measurements'!V257</f>
        <v>15.440000000000001</v>
      </c>
      <c r="AG256" s="3">
        <f>'Individual Measurements'!W257</f>
        <v>0.84199999999999997</v>
      </c>
      <c r="AH256" s="3">
        <f>'Individual Measurements'!X257</f>
        <v>6.4600000000000009</v>
      </c>
      <c r="AI256" s="3">
        <f>'Individual Measurements'!Y257</f>
        <v>3.754</v>
      </c>
      <c r="AJ256" s="1">
        <f>'Individual Measurements'!AE257</f>
        <v>0</v>
      </c>
      <c r="AK256" s="1">
        <f>'Individual Measurements'!AF257</f>
        <v>0</v>
      </c>
      <c r="AL256" s="1">
        <f>'Individual Measurements'!AG257</f>
        <v>2</v>
      </c>
      <c r="AM256" s="1">
        <f>'Individual Measurements'!AH257</f>
        <v>3</v>
      </c>
      <c r="AN256" s="1">
        <f>'Individual Measurements'!AI257</f>
        <v>5</v>
      </c>
      <c r="AO256" s="1">
        <f>'Individual Measurements'!AJ257</f>
        <v>0</v>
      </c>
      <c r="AP256" s="1">
        <f>'Individual Measurements'!AK257</f>
        <v>3</v>
      </c>
      <c r="AQ256" s="1">
        <f>'Individual Measurements'!AL257</f>
        <v>2</v>
      </c>
    </row>
    <row r="257" spans="1:43" ht="15.75" customHeight="1">
      <c r="A257" s="1" t="s">
        <v>939</v>
      </c>
      <c r="B257" s="1" t="s">
        <v>940</v>
      </c>
      <c r="C257" s="1" t="s">
        <v>247</v>
      </c>
      <c r="D257" s="5" t="s">
        <v>70</v>
      </c>
      <c r="E257" s="1" t="s">
        <v>247</v>
      </c>
      <c r="F257" s="6" t="s">
        <v>70</v>
      </c>
      <c r="G257" s="1" t="s">
        <v>248</v>
      </c>
      <c r="H257" s="7" t="str">
        <f t="shared" si="0"/>
        <v>UCONN x UCONN</v>
      </c>
      <c r="I257" s="1">
        <v>4000</v>
      </c>
      <c r="J257" s="1" t="s">
        <v>51</v>
      </c>
      <c r="P257" s="1">
        <v>4</v>
      </c>
      <c r="Q257" s="1">
        <v>33</v>
      </c>
      <c r="R257" s="1">
        <f>'Plot Info'!E308</f>
        <v>0</v>
      </c>
      <c r="S257" s="8">
        <v>44354</v>
      </c>
      <c r="T257" s="8">
        <v>44355</v>
      </c>
      <c r="U257" s="1">
        <f>'Plot Info'!H257</f>
        <v>0</v>
      </c>
      <c r="V257" s="1">
        <f>'Plot Info'!I308</f>
        <v>0</v>
      </c>
      <c r="W257" s="2" t="s">
        <v>58</v>
      </c>
      <c r="X257" s="1">
        <f>'Plot Info'!K257</f>
        <v>0</v>
      </c>
      <c r="Y257" s="1">
        <f>'Plot Info'!L257</f>
        <v>0</v>
      </c>
      <c r="Z257" s="1">
        <f>'Plot Info'!M257</f>
        <v>0</v>
      </c>
      <c r="AA257" s="3" t="e">
        <f t="shared" si="3"/>
        <v>#DIV/0!</v>
      </c>
      <c r="AB257" s="3">
        <f>VLOOKUP(A257,'Sub Sample'!A:U,21,FALSE)</f>
        <v>0</v>
      </c>
      <c r="AC257" s="1" t="e">
        <f t="shared" si="2"/>
        <v>#DIV/0!</v>
      </c>
      <c r="AD257" s="10">
        <f>VLOOKUP(A257,'Sub Sample'!A:Z,26,FALSE)</f>
        <v>0</v>
      </c>
      <c r="AE257" s="3" t="e">
        <f>'Individual Measurements'!U258</f>
        <v>#DIV/0!</v>
      </c>
      <c r="AF257" s="3" t="e">
        <f>'Individual Measurements'!V258</f>
        <v>#DIV/0!</v>
      </c>
      <c r="AG257" s="3" t="e">
        <f>'Individual Measurements'!W258</f>
        <v>#DIV/0!</v>
      </c>
      <c r="AH257" s="3" t="e">
        <f>'Individual Measurements'!X258</f>
        <v>#DIV/0!</v>
      </c>
      <c r="AI257" s="3" t="e">
        <f>'Individual Measurements'!Y258</f>
        <v>#DIV/0!</v>
      </c>
      <c r="AJ257" s="1">
        <f>'Individual Measurements'!AE258</f>
        <v>0</v>
      </c>
      <c r="AK257" s="1">
        <f>'Individual Measurements'!AF258</f>
        <v>0</v>
      </c>
      <c r="AL257" s="1">
        <f>'Individual Measurements'!AG258</f>
        <v>0</v>
      </c>
      <c r="AM257" s="1">
        <f>'Individual Measurements'!AH258</f>
        <v>0</v>
      </c>
      <c r="AN257" s="1">
        <f>'Individual Measurements'!AI258</f>
        <v>0</v>
      </c>
      <c r="AO257" s="1">
        <f>'Individual Measurements'!AJ258</f>
        <v>0</v>
      </c>
      <c r="AP257" s="1">
        <f>'Individual Measurements'!AK258</f>
        <v>0</v>
      </c>
      <c r="AQ257" s="1">
        <f>'Individual Measurements'!AL258</f>
        <v>0</v>
      </c>
    </row>
    <row r="258" spans="1:43" ht="15.75" customHeight="1">
      <c r="A258" s="1" t="s">
        <v>941</v>
      </c>
      <c r="B258" s="1" t="s">
        <v>942</v>
      </c>
      <c r="C258" s="1" t="s">
        <v>442</v>
      </c>
      <c r="D258" s="5" t="s">
        <v>62</v>
      </c>
      <c r="E258" s="1" t="s">
        <v>63</v>
      </c>
      <c r="F258" s="6" t="s">
        <v>64</v>
      </c>
      <c r="G258" s="1" t="s">
        <v>733</v>
      </c>
      <c r="H258" s="7" t="str">
        <f t="shared" si="0"/>
        <v>CB x LD</v>
      </c>
      <c r="I258" s="1" t="s">
        <v>79</v>
      </c>
      <c r="J258" s="1" t="s">
        <v>51</v>
      </c>
      <c r="P258" s="1">
        <v>4</v>
      </c>
      <c r="Q258" s="1">
        <v>34</v>
      </c>
      <c r="R258" s="1">
        <f>'Plot Info'!E309</f>
        <v>0</v>
      </c>
      <c r="S258" s="8">
        <v>44354</v>
      </c>
      <c r="T258" s="8">
        <v>44355</v>
      </c>
      <c r="U258" s="9">
        <f>'Plot Info'!H258</f>
        <v>0.69166666666666665</v>
      </c>
      <c r="V258" s="1">
        <f>'Plot Info'!I309</f>
        <v>0</v>
      </c>
      <c r="W258" s="2" t="s">
        <v>52</v>
      </c>
      <c r="X258" s="1">
        <f>'Plot Info'!K258</f>
        <v>2</v>
      </c>
      <c r="Y258" s="1">
        <f>'Plot Info'!L258</f>
        <v>2.64</v>
      </c>
      <c r="Z258" s="1">
        <f>'Plot Info'!M258</f>
        <v>0.83</v>
      </c>
      <c r="AA258" s="3">
        <f t="shared" si="3"/>
        <v>3.1807228915662655</v>
      </c>
      <c r="AB258" s="3">
        <f>VLOOKUP(A258,'Sub Sample'!A:U,21,FALSE)</f>
        <v>11.776920070353723</v>
      </c>
      <c r="AC258" s="1">
        <f t="shared" si="2"/>
        <v>0.37459119259920282</v>
      </c>
      <c r="AD258" s="10">
        <f>VLOOKUP(A258,'Sub Sample'!A:Z,26,FALSE)</f>
        <v>75</v>
      </c>
      <c r="AE258" s="3">
        <f>'Individual Measurements'!U259</f>
        <v>158.62000000000003</v>
      </c>
      <c r="AF258" s="3">
        <f>'Individual Measurements'!V259</f>
        <v>10.24</v>
      </c>
      <c r="AG258" s="3">
        <f>'Individual Measurements'!W259</f>
        <v>0.71399999999999997</v>
      </c>
      <c r="AH258" s="3">
        <f>'Individual Measurements'!X259</f>
        <v>8.9</v>
      </c>
      <c r="AI258" s="3">
        <f>'Individual Measurements'!Y259</f>
        <v>3.3560000000000003</v>
      </c>
      <c r="AJ258" s="1">
        <f>'Individual Measurements'!AE259</f>
        <v>0</v>
      </c>
      <c r="AK258" s="1">
        <f>'Individual Measurements'!AF259</f>
        <v>0</v>
      </c>
      <c r="AL258" s="1">
        <f>'Individual Measurements'!AG259</f>
        <v>0</v>
      </c>
      <c r="AM258" s="1">
        <f>'Individual Measurements'!AH259</f>
        <v>5</v>
      </c>
      <c r="AN258" s="1">
        <f>'Individual Measurements'!AI259</f>
        <v>5</v>
      </c>
      <c r="AO258" s="1">
        <f>'Individual Measurements'!AJ259</f>
        <v>0</v>
      </c>
      <c r="AP258" s="1">
        <f>'Individual Measurements'!AK259</f>
        <v>0</v>
      </c>
      <c r="AQ258" s="1">
        <f>'Individual Measurements'!AL259</f>
        <v>5</v>
      </c>
    </row>
    <row r="259" spans="1:43" ht="15.75" customHeight="1">
      <c r="A259" s="1" t="s">
        <v>943</v>
      </c>
      <c r="B259" s="1" t="s">
        <v>944</v>
      </c>
      <c r="C259" s="1" t="s">
        <v>499</v>
      </c>
      <c r="D259" s="5" t="s">
        <v>46</v>
      </c>
      <c r="E259" s="1" t="s">
        <v>452</v>
      </c>
      <c r="F259" s="6" t="s">
        <v>48</v>
      </c>
      <c r="G259" s="1" t="s">
        <v>945</v>
      </c>
      <c r="H259" s="7" t="str">
        <f t="shared" si="0"/>
        <v>JS x OI</v>
      </c>
      <c r="I259" s="1" t="s">
        <v>79</v>
      </c>
      <c r="J259" s="1" t="s">
        <v>51</v>
      </c>
      <c r="P259" s="1">
        <v>4</v>
      </c>
      <c r="Q259" s="1">
        <v>35</v>
      </c>
      <c r="R259" s="1">
        <f>'Plot Info'!E310</f>
        <v>0</v>
      </c>
      <c r="S259" s="8">
        <v>44354</v>
      </c>
      <c r="T259" s="8">
        <v>44355</v>
      </c>
      <c r="U259" s="1">
        <f>'Plot Info'!H259</f>
        <v>0</v>
      </c>
      <c r="V259" s="1">
        <f>'Plot Info'!I310</f>
        <v>0</v>
      </c>
      <c r="W259" s="2" t="s">
        <v>58</v>
      </c>
      <c r="X259" s="1">
        <f>'Plot Info'!K259</f>
        <v>0</v>
      </c>
      <c r="Y259" s="1">
        <f>'Plot Info'!L259</f>
        <v>0</v>
      </c>
      <c r="Z259" s="1">
        <f>'Plot Info'!M259</f>
        <v>0</v>
      </c>
      <c r="AA259" s="3" t="e">
        <f t="shared" si="3"/>
        <v>#DIV/0!</v>
      </c>
      <c r="AB259" s="3">
        <f>VLOOKUP(A259,'Sub Sample'!A:U,21,FALSE)</f>
        <v>0</v>
      </c>
      <c r="AC259" s="1" t="e">
        <f t="shared" si="2"/>
        <v>#DIV/0!</v>
      </c>
      <c r="AD259" s="10">
        <f>VLOOKUP(A259,'Sub Sample'!A:Z,26,FALSE)</f>
        <v>0</v>
      </c>
      <c r="AE259" s="3" t="e">
        <f>'Individual Measurements'!U260</f>
        <v>#DIV/0!</v>
      </c>
      <c r="AF259" s="3" t="e">
        <f>'Individual Measurements'!V260</f>
        <v>#DIV/0!</v>
      </c>
      <c r="AG259" s="3" t="e">
        <f>'Individual Measurements'!W260</f>
        <v>#DIV/0!</v>
      </c>
      <c r="AH259" s="3" t="e">
        <f>'Individual Measurements'!X260</f>
        <v>#DIV/0!</v>
      </c>
      <c r="AI259" s="3" t="e">
        <f>'Individual Measurements'!Y260</f>
        <v>#DIV/0!</v>
      </c>
      <c r="AJ259" s="1">
        <f>'Individual Measurements'!AE260</f>
        <v>0</v>
      </c>
      <c r="AK259" s="1">
        <f>'Individual Measurements'!AF260</f>
        <v>0</v>
      </c>
      <c r="AL259" s="1">
        <f>'Individual Measurements'!AG260</f>
        <v>0</v>
      </c>
      <c r="AM259" s="1">
        <f>'Individual Measurements'!AH260</f>
        <v>0</v>
      </c>
      <c r="AN259" s="1">
        <f>'Individual Measurements'!AI260</f>
        <v>0</v>
      </c>
      <c r="AO259" s="1">
        <f>'Individual Measurements'!AJ260</f>
        <v>0</v>
      </c>
      <c r="AP259" s="1">
        <f>'Individual Measurements'!AK260</f>
        <v>0</v>
      </c>
      <c r="AQ259" s="1">
        <f>'Individual Measurements'!AL260</f>
        <v>0</v>
      </c>
    </row>
    <row r="260" spans="1:43" ht="15.75" customHeight="1">
      <c r="A260" s="1" t="s">
        <v>946</v>
      </c>
      <c r="B260" s="1" t="s">
        <v>947</v>
      </c>
      <c r="C260" s="1" t="s">
        <v>499</v>
      </c>
      <c r="D260" s="5" t="s">
        <v>46</v>
      </c>
      <c r="E260" s="1" t="s">
        <v>83</v>
      </c>
      <c r="F260" s="6" t="s">
        <v>48</v>
      </c>
      <c r="G260" s="1" t="s">
        <v>948</v>
      </c>
      <c r="H260" s="7" t="str">
        <f t="shared" si="0"/>
        <v>JS x OI</v>
      </c>
      <c r="I260" s="1" t="s">
        <v>79</v>
      </c>
      <c r="J260" s="1" t="s">
        <v>51</v>
      </c>
      <c r="P260" s="1">
        <v>4</v>
      </c>
      <c r="Q260" s="1">
        <v>36</v>
      </c>
      <c r="R260" s="1">
        <f>'Plot Info'!E311</f>
        <v>0</v>
      </c>
      <c r="S260" s="8">
        <v>44354</v>
      </c>
      <c r="T260" s="8">
        <v>44355</v>
      </c>
      <c r="U260" s="1">
        <f>'Plot Info'!H260</f>
        <v>0</v>
      </c>
      <c r="V260" s="1">
        <f>'Plot Info'!I311</f>
        <v>0</v>
      </c>
      <c r="W260" s="2" t="s">
        <v>58</v>
      </c>
      <c r="X260" s="1">
        <f>'Plot Info'!K260</f>
        <v>0</v>
      </c>
      <c r="Y260" s="1">
        <f>'Plot Info'!L260</f>
        <v>0</v>
      </c>
      <c r="Z260" s="1">
        <f>'Plot Info'!M260</f>
        <v>0</v>
      </c>
      <c r="AA260" s="3" t="e">
        <f t="shared" si="3"/>
        <v>#DIV/0!</v>
      </c>
      <c r="AB260" s="3">
        <f>VLOOKUP(A260,'Sub Sample'!A:U,21,FALSE)</f>
        <v>0</v>
      </c>
      <c r="AC260" s="1" t="e">
        <f t="shared" si="2"/>
        <v>#DIV/0!</v>
      </c>
      <c r="AD260" s="10">
        <f>VLOOKUP(A260,'Sub Sample'!A:Z,26,FALSE)</f>
        <v>0</v>
      </c>
      <c r="AE260" s="3" t="e">
        <f>'Individual Measurements'!U261</f>
        <v>#DIV/0!</v>
      </c>
      <c r="AF260" s="3" t="e">
        <f>'Individual Measurements'!V261</f>
        <v>#DIV/0!</v>
      </c>
      <c r="AG260" s="3" t="e">
        <f>'Individual Measurements'!W261</f>
        <v>#DIV/0!</v>
      </c>
      <c r="AH260" s="3" t="e">
        <f>'Individual Measurements'!X261</f>
        <v>#DIV/0!</v>
      </c>
      <c r="AI260" s="3" t="e">
        <f>'Individual Measurements'!Y261</f>
        <v>#DIV/0!</v>
      </c>
      <c r="AJ260" s="1">
        <f>'Individual Measurements'!AE261</f>
        <v>0</v>
      </c>
      <c r="AK260" s="1">
        <f>'Individual Measurements'!AF261</f>
        <v>0</v>
      </c>
      <c r="AL260" s="1">
        <f>'Individual Measurements'!AG261</f>
        <v>0</v>
      </c>
      <c r="AM260" s="1">
        <f>'Individual Measurements'!AH261</f>
        <v>0</v>
      </c>
      <c r="AN260" s="1">
        <f>'Individual Measurements'!AI261</f>
        <v>0</v>
      </c>
      <c r="AO260" s="1">
        <f>'Individual Measurements'!AJ261</f>
        <v>0</v>
      </c>
      <c r="AP260" s="1">
        <f>'Individual Measurements'!AK261</f>
        <v>0</v>
      </c>
      <c r="AQ260" s="1">
        <f>'Individual Measurements'!AL261</f>
        <v>0</v>
      </c>
    </row>
    <row r="261" spans="1:43" ht="15.75" customHeight="1">
      <c r="A261" s="1" t="s">
        <v>949</v>
      </c>
      <c r="B261" s="1" t="s">
        <v>950</v>
      </c>
      <c r="C261" s="1" t="s">
        <v>748</v>
      </c>
      <c r="D261" s="5" t="s">
        <v>70</v>
      </c>
      <c r="E261" s="1" t="s">
        <v>748</v>
      </c>
      <c r="F261" s="6" t="s">
        <v>70</v>
      </c>
      <c r="G261" s="1" t="s">
        <v>749</v>
      </c>
      <c r="H261" s="7" t="str">
        <f t="shared" si="0"/>
        <v>UCONN x UCONN</v>
      </c>
      <c r="I261" s="1">
        <v>4000</v>
      </c>
      <c r="J261" s="1" t="s">
        <v>51</v>
      </c>
      <c r="P261" s="1">
        <v>4</v>
      </c>
      <c r="Q261" s="1">
        <v>37</v>
      </c>
      <c r="R261" s="1">
        <f>'Plot Info'!E33</f>
        <v>0</v>
      </c>
      <c r="S261" s="8">
        <v>44354</v>
      </c>
      <c r="T261" s="8">
        <v>44355</v>
      </c>
      <c r="U261" s="1">
        <f>'Plot Info'!H261</f>
        <v>0</v>
      </c>
      <c r="V261" s="1">
        <f>'Plot Info'!I33</f>
        <v>0</v>
      </c>
      <c r="W261" s="2" t="s">
        <v>58</v>
      </c>
      <c r="X261" s="1">
        <f>'Plot Info'!K261</f>
        <v>0</v>
      </c>
      <c r="Y261" s="1">
        <f>'Plot Info'!L261</f>
        <v>0</v>
      </c>
      <c r="Z261" s="1">
        <f>'Plot Info'!M261</f>
        <v>0</v>
      </c>
      <c r="AA261" s="3" t="e">
        <f t="shared" si="3"/>
        <v>#DIV/0!</v>
      </c>
      <c r="AB261" s="3">
        <f>VLOOKUP(A261,'Sub Sample'!A:U,21,FALSE)</f>
        <v>0</v>
      </c>
      <c r="AC261" s="1" t="e">
        <f t="shared" si="2"/>
        <v>#DIV/0!</v>
      </c>
      <c r="AD261" s="10">
        <f>VLOOKUP(A261,'Sub Sample'!A:Z,26,FALSE)</f>
        <v>0</v>
      </c>
      <c r="AE261" s="3" t="e">
        <f>'Individual Measurements'!U262</f>
        <v>#DIV/0!</v>
      </c>
      <c r="AF261" s="3" t="e">
        <f>'Individual Measurements'!V262</f>
        <v>#DIV/0!</v>
      </c>
      <c r="AG261" s="3" t="e">
        <f>'Individual Measurements'!W262</f>
        <v>#DIV/0!</v>
      </c>
      <c r="AH261" s="3" t="e">
        <f>'Individual Measurements'!X262</f>
        <v>#DIV/0!</v>
      </c>
      <c r="AI261" s="3" t="e">
        <f>'Individual Measurements'!Y262</f>
        <v>#DIV/0!</v>
      </c>
      <c r="AJ261" s="1">
        <f>'Individual Measurements'!AE262</f>
        <v>0</v>
      </c>
      <c r="AK261" s="1">
        <f>'Individual Measurements'!AF262</f>
        <v>0</v>
      </c>
      <c r="AL261" s="1">
        <f>'Individual Measurements'!AG262</f>
        <v>0</v>
      </c>
      <c r="AM261" s="1">
        <f>'Individual Measurements'!AH262</f>
        <v>0</v>
      </c>
      <c r="AN261" s="1">
        <f>'Individual Measurements'!AI262</f>
        <v>0</v>
      </c>
      <c r="AO261" s="1">
        <f>'Individual Measurements'!AJ262</f>
        <v>0</v>
      </c>
      <c r="AP261" s="1">
        <f>'Individual Measurements'!AK262</f>
        <v>0</v>
      </c>
      <c r="AQ261" s="1">
        <f>'Individual Measurements'!AL262</f>
        <v>0</v>
      </c>
    </row>
    <row r="262" spans="1:43" ht="15.75" customHeight="1">
      <c r="A262" s="1" t="s">
        <v>951</v>
      </c>
      <c r="B262" s="1" t="s">
        <v>952</v>
      </c>
      <c r="C262" s="1" t="s">
        <v>953</v>
      </c>
      <c r="D262" s="5" t="s">
        <v>70</v>
      </c>
      <c r="E262" s="1" t="s">
        <v>953</v>
      </c>
      <c r="F262" s="6" t="s">
        <v>70</v>
      </c>
      <c r="G262" s="1" t="s">
        <v>954</v>
      </c>
      <c r="H262" s="7" t="str">
        <f t="shared" si="0"/>
        <v>UCONN x UCONN</v>
      </c>
      <c r="I262" s="1">
        <v>4000</v>
      </c>
      <c r="J262" s="1" t="s">
        <v>51</v>
      </c>
      <c r="P262" s="1">
        <v>4</v>
      </c>
      <c r="Q262" s="1">
        <v>38</v>
      </c>
      <c r="R262" s="1">
        <f>'Plot Info'!E312</f>
        <v>0</v>
      </c>
      <c r="S262" s="8">
        <v>44354</v>
      </c>
      <c r="T262" s="8">
        <v>44355</v>
      </c>
      <c r="U262" s="1">
        <f>'Plot Info'!H262</f>
        <v>0</v>
      </c>
      <c r="V262" s="1">
        <f>'Plot Info'!I312</f>
        <v>0</v>
      </c>
      <c r="W262" s="2" t="s">
        <v>58</v>
      </c>
      <c r="X262" s="1">
        <f>'Plot Info'!K262</f>
        <v>0</v>
      </c>
      <c r="Y262" s="1">
        <f>'Plot Info'!L262</f>
        <v>0</v>
      </c>
      <c r="Z262" s="1">
        <f>'Plot Info'!M262</f>
        <v>0</v>
      </c>
      <c r="AA262" s="3" t="e">
        <f t="shared" si="3"/>
        <v>#DIV/0!</v>
      </c>
      <c r="AB262" s="3">
        <f>VLOOKUP(A262,'Sub Sample'!A:U,21,FALSE)</f>
        <v>0</v>
      </c>
      <c r="AC262" s="1" t="e">
        <f t="shared" si="2"/>
        <v>#DIV/0!</v>
      </c>
      <c r="AD262" s="10">
        <f>VLOOKUP(A262,'Sub Sample'!A:Z,26,FALSE)</f>
        <v>0</v>
      </c>
      <c r="AE262" s="3" t="e">
        <f>'Individual Measurements'!U263</f>
        <v>#DIV/0!</v>
      </c>
      <c r="AF262" s="3" t="e">
        <f>'Individual Measurements'!V263</f>
        <v>#DIV/0!</v>
      </c>
      <c r="AG262" s="3" t="e">
        <f>'Individual Measurements'!W263</f>
        <v>#DIV/0!</v>
      </c>
      <c r="AH262" s="3" t="e">
        <f>'Individual Measurements'!X263</f>
        <v>#DIV/0!</v>
      </c>
      <c r="AI262" s="3" t="e">
        <f>'Individual Measurements'!Y263</f>
        <v>#DIV/0!</v>
      </c>
      <c r="AJ262" s="1">
        <f>'Individual Measurements'!AE263</f>
        <v>0</v>
      </c>
      <c r="AK262" s="1">
        <f>'Individual Measurements'!AF263</f>
        <v>0</v>
      </c>
      <c r="AL262" s="1">
        <f>'Individual Measurements'!AG263</f>
        <v>0</v>
      </c>
      <c r="AM262" s="1">
        <f>'Individual Measurements'!AH263</f>
        <v>0</v>
      </c>
      <c r="AN262" s="1">
        <f>'Individual Measurements'!AI263</f>
        <v>0</v>
      </c>
      <c r="AO262" s="1">
        <f>'Individual Measurements'!AJ263</f>
        <v>0</v>
      </c>
      <c r="AP262" s="1">
        <f>'Individual Measurements'!AK263</f>
        <v>0</v>
      </c>
      <c r="AQ262" s="1">
        <f>'Individual Measurements'!AL263</f>
        <v>0</v>
      </c>
    </row>
    <row r="263" spans="1:43" ht="15.75" customHeight="1">
      <c r="A263" s="1" t="s">
        <v>955</v>
      </c>
      <c r="B263" s="1" t="s">
        <v>956</v>
      </c>
      <c r="C263" s="1" t="s">
        <v>402</v>
      </c>
      <c r="D263" s="5" t="s">
        <v>56</v>
      </c>
      <c r="E263" s="1" t="s">
        <v>957</v>
      </c>
      <c r="F263" s="6" t="s">
        <v>70</v>
      </c>
      <c r="G263" s="1" t="s">
        <v>958</v>
      </c>
      <c r="H263" s="7" t="str">
        <f t="shared" si="0"/>
        <v>SF x UCONN</v>
      </c>
      <c r="I263" s="1" t="s">
        <v>50</v>
      </c>
      <c r="J263" s="1" t="s">
        <v>51</v>
      </c>
      <c r="P263" s="1">
        <v>4</v>
      </c>
      <c r="Q263" s="1">
        <v>39</v>
      </c>
      <c r="R263" s="1">
        <f>'Plot Info'!E314</f>
        <v>0</v>
      </c>
      <c r="S263" s="8">
        <v>44354</v>
      </c>
      <c r="T263" s="8">
        <v>44355</v>
      </c>
      <c r="U263" s="9">
        <f>'Plot Info'!H263</f>
        <v>0.69444444444444442</v>
      </c>
      <c r="V263" s="1">
        <f>'Plot Info'!I314</f>
        <v>0</v>
      </c>
      <c r="W263" s="2" t="s">
        <v>52</v>
      </c>
      <c r="X263" s="1">
        <f>'Plot Info'!K263</f>
        <v>3</v>
      </c>
      <c r="Y263" s="1">
        <f>'Plot Info'!L263</f>
        <v>7.09</v>
      </c>
      <c r="Z263" s="1">
        <f>'Plot Info'!M263</f>
        <v>0.84</v>
      </c>
      <c r="AA263" s="3">
        <f t="shared" si="3"/>
        <v>8.4404761904761898</v>
      </c>
      <c r="AB263" s="3">
        <f>VLOOKUP(A263,'Sub Sample'!A:U,21,FALSE)</f>
        <v>10.617317073170732</v>
      </c>
      <c r="AC263" s="1">
        <f t="shared" si="2"/>
        <v>0.89615211962833907</v>
      </c>
      <c r="AD263" s="10">
        <f>VLOOKUP(A263,'Sub Sample'!A:Z,26,FALSE)</f>
        <v>187.5</v>
      </c>
      <c r="AE263" s="3">
        <f>'Individual Measurements'!U264</f>
        <v>93.240000000000009</v>
      </c>
      <c r="AF263" s="3">
        <f>'Individual Measurements'!V264</f>
        <v>12.28</v>
      </c>
      <c r="AG263" s="3">
        <f>'Individual Measurements'!W264</f>
        <v>0.93600000000000017</v>
      </c>
      <c r="AH263" s="3">
        <f>'Individual Measurements'!X264</f>
        <v>39.760000000000005</v>
      </c>
      <c r="AI263" s="3">
        <f>'Individual Measurements'!Y264</f>
        <v>6.56</v>
      </c>
      <c r="AJ263" s="1">
        <f>'Individual Measurements'!AE264</f>
        <v>0</v>
      </c>
      <c r="AK263" s="1">
        <f>'Individual Measurements'!AF264</f>
        <v>0</v>
      </c>
      <c r="AL263" s="1">
        <f>'Individual Measurements'!AG264</f>
        <v>1</v>
      </c>
      <c r="AM263" s="1">
        <f>'Individual Measurements'!AH264</f>
        <v>4</v>
      </c>
      <c r="AN263" s="1">
        <f>'Individual Measurements'!AI264</f>
        <v>5</v>
      </c>
      <c r="AO263" s="1">
        <f>'Individual Measurements'!AJ264</f>
        <v>0</v>
      </c>
      <c r="AP263" s="1">
        <f>'Individual Measurements'!AK264</f>
        <v>0</v>
      </c>
      <c r="AQ263" s="1">
        <f>'Individual Measurements'!AL264</f>
        <v>5</v>
      </c>
    </row>
    <row r="264" spans="1:43" ht="15.75" customHeight="1">
      <c r="A264" s="1" t="s">
        <v>959</v>
      </c>
      <c r="B264" s="1" t="s">
        <v>960</v>
      </c>
      <c r="C264" s="1" t="s">
        <v>97</v>
      </c>
      <c r="D264" s="5" t="s">
        <v>46</v>
      </c>
      <c r="E264" s="1" t="s">
        <v>297</v>
      </c>
      <c r="F264" s="6" t="s">
        <v>46</v>
      </c>
      <c r="G264" s="1" t="s">
        <v>961</v>
      </c>
      <c r="H264" s="7" t="str">
        <f t="shared" si="0"/>
        <v>JS x JS</v>
      </c>
      <c r="I264" s="1" t="s">
        <v>79</v>
      </c>
      <c r="J264" s="1" t="s">
        <v>51</v>
      </c>
      <c r="P264" s="1">
        <v>4</v>
      </c>
      <c r="Q264" s="1">
        <v>40</v>
      </c>
      <c r="R264" s="1">
        <f>'Plot Info'!E315</f>
        <v>0</v>
      </c>
      <c r="S264" s="8">
        <v>44354</v>
      </c>
      <c r="T264" s="8">
        <v>44355</v>
      </c>
      <c r="U264" s="9">
        <f>'Plot Info'!H264</f>
        <v>0.6958333333333333</v>
      </c>
      <c r="V264" s="1">
        <f>'Plot Info'!I315</f>
        <v>0</v>
      </c>
      <c r="W264" s="2" t="s">
        <v>52</v>
      </c>
      <c r="X264" s="1">
        <f>'Plot Info'!K264</f>
        <v>2</v>
      </c>
      <c r="Y264" s="1">
        <f>'Plot Info'!L264</f>
        <v>3.05</v>
      </c>
      <c r="Z264" s="1">
        <f>'Plot Info'!M264</f>
        <v>0.78100000000000003</v>
      </c>
      <c r="AA264" s="3">
        <f t="shared" si="3"/>
        <v>3.9052496798975667</v>
      </c>
      <c r="AB264" s="3">
        <f>VLOOKUP(A264,'Sub Sample'!A:U,21,FALSE)</f>
        <v>9.795168067226891</v>
      </c>
      <c r="AC264" s="1">
        <f t="shared" si="2"/>
        <v>0.38252576959080681</v>
      </c>
      <c r="AD264" s="10">
        <f>VLOOKUP(A264,'Sub Sample'!A:Z,26,FALSE)</f>
        <v>125</v>
      </c>
      <c r="AE264" s="3">
        <f>'Individual Measurements'!U265</f>
        <v>107.13999999999999</v>
      </c>
      <c r="AF264" s="3">
        <f>'Individual Measurements'!V265</f>
        <v>12.220000000000002</v>
      </c>
      <c r="AG264" s="3">
        <f>'Individual Measurements'!W265</f>
        <v>0.95199999999999996</v>
      </c>
      <c r="AH264" s="3">
        <f>'Individual Measurements'!X265</f>
        <v>19.339999999999996</v>
      </c>
      <c r="AI264" s="3">
        <f>'Individual Measurements'!Y265</f>
        <v>5.2559999999999993</v>
      </c>
      <c r="AJ264" s="1">
        <f>'Individual Measurements'!AE265</f>
        <v>0</v>
      </c>
      <c r="AK264" s="1">
        <f>'Individual Measurements'!AF265</f>
        <v>0</v>
      </c>
      <c r="AL264" s="1">
        <f>'Individual Measurements'!AG265</f>
        <v>0</v>
      </c>
      <c r="AM264" s="1">
        <f>'Individual Measurements'!AH265</f>
        <v>5</v>
      </c>
      <c r="AN264" s="1">
        <f>'Individual Measurements'!AI265</f>
        <v>5</v>
      </c>
      <c r="AO264" s="1">
        <f>'Individual Measurements'!AJ265</f>
        <v>0</v>
      </c>
      <c r="AP264" s="1">
        <f>'Individual Measurements'!AK265</f>
        <v>0</v>
      </c>
      <c r="AQ264" s="1">
        <f>'Individual Measurements'!AL265</f>
        <v>5</v>
      </c>
    </row>
    <row r="265" spans="1:43" ht="15.75" customHeight="1">
      <c r="A265" s="1" t="s">
        <v>962</v>
      </c>
      <c r="B265" s="1" t="s">
        <v>963</v>
      </c>
      <c r="C265" s="1" t="s">
        <v>330</v>
      </c>
      <c r="D265" s="5" t="s">
        <v>76</v>
      </c>
      <c r="E265" s="1" t="s">
        <v>457</v>
      </c>
      <c r="F265" s="6" t="s">
        <v>122</v>
      </c>
      <c r="G265" s="1" t="s">
        <v>964</v>
      </c>
      <c r="H265" s="7" t="str">
        <f t="shared" si="0"/>
        <v>CC x NL</v>
      </c>
      <c r="I265" s="1" t="s">
        <v>333</v>
      </c>
      <c r="J265" s="1" t="s">
        <v>51</v>
      </c>
      <c r="P265" s="1">
        <v>4</v>
      </c>
      <c r="Q265" s="1">
        <v>41</v>
      </c>
      <c r="R265" s="1">
        <f>'Plot Info'!E316</f>
        <v>0</v>
      </c>
      <c r="S265" s="8">
        <v>44354</v>
      </c>
      <c r="T265" s="8">
        <v>44355</v>
      </c>
      <c r="U265" s="1">
        <f>'Plot Info'!H265</f>
        <v>0</v>
      </c>
      <c r="V265" s="1">
        <f>'Plot Info'!I316</f>
        <v>0</v>
      </c>
      <c r="W265" s="2" t="s">
        <v>58</v>
      </c>
      <c r="X265" s="1">
        <f>'Plot Info'!K265</f>
        <v>0</v>
      </c>
      <c r="Y265" s="1">
        <f>'Plot Info'!L265</f>
        <v>0</v>
      </c>
      <c r="Z265" s="1">
        <f>'Plot Info'!M265</f>
        <v>0</v>
      </c>
      <c r="AA265" s="3" t="e">
        <f t="shared" si="3"/>
        <v>#DIV/0!</v>
      </c>
      <c r="AB265" s="3">
        <f>VLOOKUP(A265,'Sub Sample'!A:U,21,FALSE)</f>
        <v>0</v>
      </c>
      <c r="AC265" s="1" t="e">
        <f t="shared" si="2"/>
        <v>#DIV/0!</v>
      </c>
      <c r="AD265" s="10">
        <f>VLOOKUP(A265,'Sub Sample'!A:Z,26,FALSE)</f>
        <v>0</v>
      </c>
      <c r="AE265" s="3" t="e">
        <f>'Individual Measurements'!U266</f>
        <v>#DIV/0!</v>
      </c>
      <c r="AF265" s="3" t="e">
        <f>'Individual Measurements'!V266</f>
        <v>#DIV/0!</v>
      </c>
      <c r="AG265" s="3" t="e">
        <f>'Individual Measurements'!W266</f>
        <v>#DIV/0!</v>
      </c>
      <c r="AH265" s="3" t="e">
        <f>'Individual Measurements'!X266</f>
        <v>#DIV/0!</v>
      </c>
      <c r="AI265" s="3" t="e">
        <f>'Individual Measurements'!Y266</f>
        <v>#DIV/0!</v>
      </c>
      <c r="AJ265" s="1">
        <f>'Individual Measurements'!AE266</f>
        <v>0</v>
      </c>
      <c r="AK265" s="1">
        <f>'Individual Measurements'!AF266</f>
        <v>0</v>
      </c>
      <c r="AL265" s="1">
        <f>'Individual Measurements'!AG266</f>
        <v>0</v>
      </c>
      <c r="AM265" s="1">
        <f>'Individual Measurements'!AH266</f>
        <v>0</v>
      </c>
      <c r="AN265" s="1">
        <f>'Individual Measurements'!AI266</f>
        <v>0</v>
      </c>
      <c r="AO265" s="1">
        <f>'Individual Measurements'!AJ266</f>
        <v>0</v>
      </c>
      <c r="AP265" s="1">
        <f>'Individual Measurements'!AK266</f>
        <v>0</v>
      </c>
      <c r="AQ265" s="1">
        <f>'Individual Measurements'!AL266</f>
        <v>0</v>
      </c>
    </row>
    <row r="266" spans="1:43" ht="15.75" customHeight="1">
      <c r="A266" s="1" t="s">
        <v>965</v>
      </c>
      <c r="B266" s="1" t="s">
        <v>966</v>
      </c>
      <c r="C266" s="1" t="s">
        <v>729</v>
      </c>
      <c r="D266" s="5" t="s">
        <v>70</v>
      </c>
      <c r="E266" s="1" t="s">
        <v>729</v>
      </c>
      <c r="F266" s="6" t="s">
        <v>70</v>
      </c>
      <c r="G266" s="1" t="s">
        <v>730</v>
      </c>
      <c r="H266" s="7" t="str">
        <f t="shared" si="0"/>
        <v>UCONN x UCONN</v>
      </c>
      <c r="I266" s="1">
        <v>4000</v>
      </c>
      <c r="J266" s="1" t="s">
        <v>51</v>
      </c>
      <c r="P266" s="1">
        <v>4</v>
      </c>
      <c r="Q266" s="1">
        <v>42</v>
      </c>
      <c r="R266" s="1">
        <f>'Plot Info'!E317</f>
        <v>0</v>
      </c>
      <c r="S266" s="8">
        <v>44354</v>
      </c>
      <c r="T266" s="8">
        <v>44355</v>
      </c>
      <c r="U266" s="1">
        <f>'Plot Info'!H266</f>
        <v>0</v>
      </c>
      <c r="V266" s="1">
        <f>'Plot Info'!I317</f>
        <v>0</v>
      </c>
      <c r="W266" s="2" t="s">
        <v>58</v>
      </c>
      <c r="X266" s="1">
        <f>'Plot Info'!K266</f>
        <v>0</v>
      </c>
      <c r="Y266" s="1">
        <f>'Plot Info'!L266</f>
        <v>0</v>
      </c>
      <c r="Z266" s="1">
        <f>'Plot Info'!M266</f>
        <v>0</v>
      </c>
      <c r="AA266" s="3" t="e">
        <f t="shared" si="3"/>
        <v>#DIV/0!</v>
      </c>
      <c r="AB266" s="3">
        <f>VLOOKUP(A266,'Sub Sample'!A:U,21,FALSE)</f>
        <v>0</v>
      </c>
      <c r="AC266" s="1" t="e">
        <f t="shared" si="2"/>
        <v>#DIV/0!</v>
      </c>
      <c r="AD266" s="10">
        <f>VLOOKUP(A266,'Sub Sample'!A:Z,26,FALSE)</f>
        <v>0</v>
      </c>
      <c r="AE266" s="3" t="e">
        <f>'Individual Measurements'!U267</f>
        <v>#DIV/0!</v>
      </c>
      <c r="AF266" s="3" t="e">
        <f>'Individual Measurements'!V267</f>
        <v>#DIV/0!</v>
      </c>
      <c r="AG266" s="3" t="e">
        <f>'Individual Measurements'!W267</f>
        <v>#DIV/0!</v>
      </c>
      <c r="AH266" s="3" t="e">
        <f>'Individual Measurements'!X267</f>
        <v>#DIV/0!</v>
      </c>
      <c r="AI266" s="3" t="e">
        <f>'Individual Measurements'!Y267</f>
        <v>#DIV/0!</v>
      </c>
      <c r="AJ266" s="1">
        <f>'Individual Measurements'!AE267</f>
        <v>0</v>
      </c>
      <c r="AK266" s="1">
        <f>'Individual Measurements'!AF267</f>
        <v>0</v>
      </c>
      <c r="AL266" s="1">
        <f>'Individual Measurements'!AG267</f>
        <v>0</v>
      </c>
      <c r="AM266" s="1">
        <f>'Individual Measurements'!AH267</f>
        <v>0</v>
      </c>
      <c r="AN266" s="1">
        <f>'Individual Measurements'!AI267</f>
        <v>0</v>
      </c>
      <c r="AO266" s="1">
        <f>'Individual Measurements'!AJ267</f>
        <v>0</v>
      </c>
      <c r="AP266" s="1">
        <f>'Individual Measurements'!AK267</f>
        <v>0</v>
      </c>
      <c r="AQ266" s="1">
        <f>'Individual Measurements'!AL267</f>
        <v>0</v>
      </c>
    </row>
    <row r="267" spans="1:43" ht="15.75" customHeight="1">
      <c r="A267" s="1" t="s">
        <v>967</v>
      </c>
      <c r="B267" s="1" t="s">
        <v>968</v>
      </c>
      <c r="C267" s="1" t="s">
        <v>839</v>
      </c>
      <c r="D267" s="5" t="s">
        <v>76</v>
      </c>
      <c r="E267" s="1" t="s">
        <v>144</v>
      </c>
      <c r="F267" s="6" t="s">
        <v>145</v>
      </c>
      <c r="G267" s="1" t="s">
        <v>969</v>
      </c>
      <c r="H267" s="7" t="str">
        <f t="shared" si="0"/>
        <v>CC x NC</v>
      </c>
      <c r="I267" s="1" t="s">
        <v>50</v>
      </c>
      <c r="J267" s="1" t="s">
        <v>51</v>
      </c>
      <c r="P267" s="1">
        <v>4</v>
      </c>
      <c r="Q267" s="1">
        <v>43</v>
      </c>
      <c r="R267" s="1">
        <f>'Plot Info'!E318</f>
        <v>0</v>
      </c>
      <c r="S267" s="8">
        <v>44354</v>
      </c>
      <c r="T267" s="8">
        <v>44355</v>
      </c>
      <c r="U267" s="9">
        <f>'Plot Info'!H267</f>
        <v>0.69722222222222219</v>
      </c>
      <c r="V267" s="1">
        <f>'Plot Info'!I318</f>
        <v>0</v>
      </c>
      <c r="W267" s="2" t="s">
        <v>52</v>
      </c>
      <c r="X267" s="1">
        <f>'Plot Info'!K267</f>
        <v>2</v>
      </c>
      <c r="Y267" s="1">
        <f>'Plot Info'!L267</f>
        <v>2.15</v>
      </c>
      <c r="Z267" s="1">
        <f>'Plot Info'!M267</f>
        <v>0.84</v>
      </c>
      <c r="AA267" s="3">
        <f t="shared" si="3"/>
        <v>2.5595238095238093</v>
      </c>
      <c r="AB267" s="3">
        <f>VLOOKUP(A267,'Sub Sample'!A:U,21,FALSE)</f>
        <v>10.685859856769751</v>
      </c>
      <c r="AC267" s="1">
        <f t="shared" si="2"/>
        <v>0.27350712728636861</v>
      </c>
      <c r="AD267" s="10">
        <f>VLOOKUP(A267,'Sub Sample'!A:Z,26,FALSE)</f>
        <v>237.5</v>
      </c>
      <c r="AE267" s="3">
        <f>'Individual Measurements'!U268</f>
        <v>89.460000000000008</v>
      </c>
      <c r="AF267" s="3">
        <f>'Individual Measurements'!V268</f>
        <v>11.680000000000001</v>
      </c>
      <c r="AG267" s="3">
        <f>'Individual Measurements'!W268</f>
        <v>0.79399999999999993</v>
      </c>
      <c r="AH267" s="3">
        <f>'Individual Measurements'!X268</f>
        <v>8.1999999999999993</v>
      </c>
      <c r="AI267" s="3">
        <f>'Individual Measurements'!Y268</f>
        <v>3.3860000000000001</v>
      </c>
      <c r="AJ267" s="1">
        <f>'Individual Measurements'!AE268</f>
        <v>0</v>
      </c>
      <c r="AK267" s="1">
        <f>'Individual Measurements'!AF268</f>
        <v>0</v>
      </c>
      <c r="AL267" s="1">
        <f>'Individual Measurements'!AG268</f>
        <v>0</v>
      </c>
      <c r="AM267" s="1">
        <f>'Individual Measurements'!AH268</f>
        <v>5</v>
      </c>
      <c r="AN267" s="1">
        <f>'Individual Measurements'!AI268</f>
        <v>2</v>
      </c>
      <c r="AO267" s="1">
        <f>'Individual Measurements'!AJ268</f>
        <v>3</v>
      </c>
      <c r="AP267" s="1">
        <f>'Individual Measurements'!AK268</f>
        <v>1</v>
      </c>
      <c r="AQ267" s="1">
        <f>'Individual Measurements'!AL268</f>
        <v>4</v>
      </c>
    </row>
    <row r="268" spans="1:43" ht="15.75" customHeight="1">
      <c r="A268" s="1" t="s">
        <v>970</v>
      </c>
      <c r="B268" s="1" t="s">
        <v>971</v>
      </c>
      <c r="C268" s="1" t="s">
        <v>345</v>
      </c>
      <c r="D268" s="5" t="s">
        <v>76</v>
      </c>
      <c r="E268" s="1" t="s">
        <v>346</v>
      </c>
      <c r="F268" s="6" t="s">
        <v>124</v>
      </c>
      <c r="G268" s="1" t="s">
        <v>347</v>
      </c>
      <c r="H268" s="7" t="str">
        <f t="shared" si="0"/>
        <v>CC x OD</v>
      </c>
      <c r="I268" s="1" t="s">
        <v>110</v>
      </c>
      <c r="J268" s="1" t="s">
        <v>51</v>
      </c>
      <c r="P268" s="1">
        <v>4</v>
      </c>
      <c r="Q268" s="1">
        <v>44</v>
      </c>
      <c r="R268" s="1">
        <f>'Plot Info'!E319</f>
        <v>0</v>
      </c>
      <c r="S268" s="8">
        <v>44354</v>
      </c>
      <c r="T268" s="8">
        <v>44355</v>
      </c>
      <c r="U268" s="1">
        <f>'Plot Info'!H268</f>
        <v>0</v>
      </c>
      <c r="V268" s="1">
        <f>'Plot Info'!I319</f>
        <v>0</v>
      </c>
      <c r="W268" s="2" t="s">
        <v>58</v>
      </c>
      <c r="X268" s="1">
        <f>'Plot Info'!K268</f>
        <v>0</v>
      </c>
      <c r="Y268" s="1">
        <f>'Plot Info'!L268</f>
        <v>0</v>
      </c>
      <c r="Z268" s="1">
        <f>'Plot Info'!M268</f>
        <v>0</v>
      </c>
      <c r="AA268" s="3" t="e">
        <f t="shared" si="3"/>
        <v>#DIV/0!</v>
      </c>
      <c r="AB268" s="3">
        <f>VLOOKUP(A268,'Sub Sample'!A:U,21,FALSE)</f>
        <v>0</v>
      </c>
      <c r="AC268" s="1" t="e">
        <f t="shared" si="2"/>
        <v>#DIV/0!</v>
      </c>
      <c r="AD268" s="10">
        <f>VLOOKUP(A268,'Sub Sample'!A:Z,26,FALSE)</f>
        <v>0</v>
      </c>
      <c r="AE268" s="3" t="e">
        <f>'Individual Measurements'!U269</f>
        <v>#DIV/0!</v>
      </c>
      <c r="AF268" s="3" t="e">
        <f>'Individual Measurements'!V269</f>
        <v>#DIV/0!</v>
      </c>
      <c r="AG268" s="3" t="e">
        <f>'Individual Measurements'!W269</f>
        <v>#DIV/0!</v>
      </c>
      <c r="AH268" s="3" t="e">
        <f>'Individual Measurements'!X269</f>
        <v>#DIV/0!</v>
      </c>
      <c r="AI268" s="3" t="e">
        <f>'Individual Measurements'!Y269</f>
        <v>#DIV/0!</v>
      </c>
      <c r="AJ268" s="1">
        <f>'Individual Measurements'!AE269</f>
        <v>0</v>
      </c>
      <c r="AK268" s="1">
        <f>'Individual Measurements'!AF269</f>
        <v>0</v>
      </c>
      <c r="AL268" s="1">
        <f>'Individual Measurements'!AG269</f>
        <v>0</v>
      </c>
      <c r="AM268" s="1">
        <f>'Individual Measurements'!AH269</f>
        <v>0</v>
      </c>
      <c r="AN268" s="1">
        <f>'Individual Measurements'!AI269</f>
        <v>0</v>
      </c>
      <c r="AO268" s="1">
        <f>'Individual Measurements'!AJ269</f>
        <v>0</v>
      </c>
      <c r="AP268" s="1">
        <f>'Individual Measurements'!AK269</f>
        <v>0</v>
      </c>
      <c r="AQ268" s="1">
        <f>'Individual Measurements'!AL269</f>
        <v>0</v>
      </c>
    </row>
    <row r="269" spans="1:43" ht="15.75" customHeight="1">
      <c r="A269" s="1" t="s">
        <v>972</v>
      </c>
      <c r="B269" s="1" t="s">
        <v>973</v>
      </c>
      <c r="C269" s="1" t="s">
        <v>75</v>
      </c>
      <c r="D269" s="5" t="s">
        <v>76</v>
      </c>
      <c r="E269" s="1" t="s">
        <v>394</v>
      </c>
      <c r="F269" s="6" t="s">
        <v>48</v>
      </c>
      <c r="G269" s="1" t="s">
        <v>974</v>
      </c>
      <c r="H269" s="7" t="str">
        <f t="shared" si="0"/>
        <v>CC x OI</v>
      </c>
      <c r="I269" s="1" t="s">
        <v>79</v>
      </c>
      <c r="J269" s="1" t="s">
        <v>51</v>
      </c>
      <c r="P269" s="1">
        <v>4</v>
      </c>
      <c r="Q269" s="1">
        <v>45</v>
      </c>
      <c r="R269" s="1">
        <f>'Plot Info'!E320</f>
        <v>0</v>
      </c>
      <c r="S269" s="8">
        <v>44354</v>
      </c>
      <c r="T269" s="8">
        <v>44355</v>
      </c>
      <c r="U269" s="9">
        <f>'Plot Info'!H269</f>
        <v>0.69930555555555551</v>
      </c>
      <c r="V269" s="1">
        <f>'Plot Info'!I320</f>
        <v>0</v>
      </c>
      <c r="W269" s="2" t="s">
        <v>52</v>
      </c>
      <c r="X269" s="1">
        <f>'Plot Info'!K269</f>
        <v>2</v>
      </c>
      <c r="Y269" s="1">
        <f>'Plot Info'!L269</f>
        <v>11.22</v>
      </c>
      <c r="Z269" s="1">
        <f>'Plot Info'!M269</f>
        <v>0.875</v>
      </c>
      <c r="AA269" s="3">
        <f t="shared" si="3"/>
        <v>12.822857142857144</v>
      </c>
      <c r="AB269" s="3">
        <f>VLOOKUP(A269,'Sub Sample'!A:U,21,FALSE)</f>
        <v>10.779638182607185</v>
      </c>
      <c r="AC269" s="1">
        <f t="shared" si="2"/>
        <v>1.3822576046726014</v>
      </c>
      <c r="AD269" s="10">
        <f>VLOOKUP(A269,'Sub Sample'!A:Z,26,FALSE)</f>
        <v>181.25</v>
      </c>
      <c r="AE269" s="3">
        <f>'Individual Measurements'!U270</f>
        <v>206.1</v>
      </c>
      <c r="AF269" s="3">
        <f>'Individual Measurements'!V270</f>
        <v>22.34</v>
      </c>
      <c r="AG269" s="3">
        <f>'Individual Measurements'!W270</f>
        <v>1.006</v>
      </c>
      <c r="AH269" s="3">
        <f>'Individual Measurements'!X270</f>
        <v>4.46</v>
      </c>
      <c r="AI269" s="3">
        <f>'Individual Measurements'!Y270</f>
        <v>3.21</v>
      </c>
      <c r="AJ269" s="1">
        <f>'Individual Measurements'!AE270</f>
        <v>0</v>
      </c>
      <c r="AK269" s="1">
        <f>'Individual Measurements'!AF270</f>
        <v>0</v>
      </c>
      <c r="AL269" s="1">
        <f>'Individual Measurements'!AG270</f>
        <v>5</v>
      </c>
      <c r="AM269" s="1">
        <f>'Individual Measurements'!AH270</f>
        <v>0</v>
      </c>
      <c r="AN269" s="1">
        <f>'Individual Measurements'!AI270</f>
        <v>5</v>
      </c>
      <c r="AO269" s="1">
        <f>'Individual Measurements'!AJ270</f>
        <v>0</v>
      </c>
      <c r="AP269" s="1">
        <f>'Individual Measurements'!AK270</f>
        <v>5</v>
      </c>
      <c r="AQ269" s="1">
        <f>'Individual Measurements'!AL270</f>
        <v>0</v>
      </c>
    </row>
    <row r="270" spans="1:43" ht="15.75" customHeight="1">
      <c r="A270" s="1" t="s">
        <v>975</v>
      </c>
      <c r="B270" s="1" t="s">
        <v>976</v>
      </c>
      <c r="D270" s="12"/>
      <c r="F270" s="13"/>
      <c r="G270" s="1" t="s">
        <v>87</v>
      </c>
      <c r="H270" s="7" t="str">
        <f t="shared" si="0"/>
        <v xml:space="preserve"> x </v>
      </c>
      <c r="I270" s="1" t="s">
        <v>88</v>
      </c>
      <c r="J270" s="1" t="s">
        <v>51</v>
      </c>
      <c r="P270" s="1">
        <v>4</v>
      </c>
      <c r="Q270" s="1">
        <v>46</v>
      </c>
      <c r="R270" s="1">
        <f>'Plot Info'!E321</f>
        <v>0</v>
      </c>
      <c r="S270" s="8">
        <v>44354</v>
      </c>
      <c r="T270" s="8">
        <v>44355</v>
      </c>
      <c r="U270" s="1">
        <f>'Plot Info'!H270</f>
        <v>0</v>
      </c>
      <c r="V270" s="1">
        <f>'Plot Info'!I321</f>
        <v>0</v>
      </c>
      <c r="W270" s="2" t="s">
        <v>58</v>
      </c>
      <c r="X270" s="1">
        <f>'Plot Info'!K270</f>
        <v>0</v>
      </c>
      <c r="Y270" s="1">
        <f>'Plot Info'!L270</f>
        <v>0</v>
      </c>
      <c r="Z270" s="1">
        <f>'Plot Info'!M270</f>
        <v>0</v>
      </c>
      <c r="AA270" s="3" t="e">
        <f t="shared" si="3"/>
        <v>#DIV/0!</v>
      </c>
      <c r="AB270" s="3">
        <f>VLOOKUP(A270,'Sub Sample'!A:U,21,FALSE)</f>
        <v>0</v>
      </c>
      <c r="AC270" s="1" t="e">
        <f t="shared" si="2"/>
        <v>#DIV/0!</v>
      </c>
      <c r="AD270" s="10">
        <f>VLOOKUP(A270,'Sub Sample'!A:Z,26,FALSE)</f>
        <v>0</v>
      </c>
      <c r="AE270" s="3" t="e">
        <f>'Individual Measurements'!U271</f>
        <v>#DIV/0!</v>
      </c>
      <c r="AF270" s="3" t="e">
        <f>'Individual Measurements'!V271</f>
        <v>#DIV/0!</v>
      </c>
      <c r="AG270" s="3" t="e">
        <f>'Individual Measurements'!W271</f>
        <v>#DIV/0!</v>
      </c>
      <c r="AH270" s="3" t="e">
        <f>'Individual Measurements'!X271</f>
        <v>#DIV/0!</v>
      </c>
      <c r="AI270" s="3" t="e">
        <f>'Individual Measurements'!Y271</f>
        <v>#DIV/0!</v>
      </c>
      <c r="AJ270" s="1">
        <f>'Individual Measurements'!AE271</f>
        <v>0</v>
      </c>
      <c r="AK270" s="1">
        <f>'Individual Measurements'!AF271</f>
        <v>0</v>
      </c>
      <c r="AL270" s="1">
        <f>'Individual Measurements'!AG271</f>
        <v>0</v>
      </c>
      <c r="AM270" s="1">
        <f>'Individual Measurements'!AH271</f>
        <v>0</v>
      </c>
      <c r="AN270" s="1">
        <f>'Individual Measurements'!AI271</f>
        <v>0</v>
      </c>
      <c r="AO270" s="1">
        <f>'Individual Measurements'!AJ271</f>
        <v>0</v>
      </c>
      <c r="AP270" s="1">
        <f>'Individual Measurements'!AK271</f>
        <v>0</v>
      </c>
      <c r="AQ270" s="1">
        <f>'Individual Measurements'!AL271</f>
        <v>0</v>
      </c>
    </row>
    <row r="271" spans="1:43" ht="15.75" customHeight="1">
      <c r="A271" s="1" t="s">
        <v>977</v>
      </c>
      <c r="B271" s="1" t="s">
        <v>978</v>
      </c>
      <c r="C271" s="1" t="s">
        <v>979</v>
      </c>
      <c r="D271" s="5" t="s">
        <v>48</v>
      </c>
      <c r="E271" s="1" t="s">
        <v>485</v>
      </c>
      <c r="F271" s="6" t="s">
        <v>70</v>
      </c>
      <c r="G271" s="1" t="s">
        <v>980</v>
      </c>
      <c r="H271" s="7" t="str">
        <f t="shared" si="0"/>
        <v>OI x UCONN</v>
      </c>
      <c r="I271" s="1" t="s">
        <v>50</v>
      </c>
      <c r="J271" s="1" t="s">
        <v>51</v>
      </c>
      <c r="P271" s="1">
        <v>4</v>
      </c>
      <c r="Q271" s="1">
        <v>47</v>
      </c>
      <c r="R271" s="1">
        <f>'Plot Info'!E322</f>
        <v>0</v>
      </c>
      <c r="S271" s="8">
        <v>44354</v>
      </c>
      <c r="T271" s="8">
        <v>44355</v>
      </c>
      <c r="U271" s="1">
        <f>'Plot Info'!H271</f>
        <v>0</v>
      </c>
      <c r="V271" s="1">
        <f>'Plot Info'!I322</f>
        <v>0</v>
      </c>
      <c r="W271" s="2" t="s">
        <v>58</v>
      </c>
      <c r="X271" s="1">
        <f>'Plot Info'!K271</f>
        <v>0</v>
      </c>
      <c r="Y271" s="1">
        <f>'Plot Info'!L271</f>
        <v>0</v>
      </c>
      <c r="Z271" s="1">
        <f>'Plot Info'!M271</f>
        <v>0</v>
      </c>
      <c r="AA271" s="3" t="e">
        <f t="shared" si="3"/>
        <v>#DIV/0!</v>
      </c>
      <c r="AB271" s="3">
        <f>VLOOKUP(A271,'Sub Sample'!A:U,21,FALSE)</f>
        <v>0</v>
      </c>
      <c r="AC271" s="1" t="e">
        <f t="shared" si="2"/>
        <v>#DIV/0!</v>
      </c>
      <c r="AD271" s="10">
        <f>VLOOKUP(A271,'Sub Sample'!A:Z,26,FALSE)</f>
        <v>0</v>
      </c>
      <c r="AE271" s="3" t="e">
        <f>'Individual Measurements'!U272</f>
        <v>#DIV/0!</v>
      </c>
      <c r="AF271" s="3" t="e">
        <f>'Individual Measurements'!V272</f>
        <v>#DIV/0!</v>
      </c>
      <c r="AG271" s="3" t="e">
        <f>'Individual Measurements'!W272</f>
        <v>#DIV/0!</v>
      </c>
      <c r="AH271" s="3" t="e">
        <f>'Individual Measurements'!X272</f>
        <v>#DIV/0!</v>
      </c>
      <c r="AI271" s="3" t="e">
        <f>'Individual Measurements'!Y272</f>
        <v>#DIV/0!</v>
      </c>
      <c r="AJ271" s="1">
        <f>'Individual Measurements'!AE272</f>
        <v>0</v>
      </c>
      <c r="AK271" s="1">
        <f>'Individual Measurements'!AF272</f>
        <v>0</v>
      </c>
      <c r="AL271" s="1">
        <f>'Individual Measurements'!AG272</f>
        <v>0</v>
      </c>
      <c r="AM271" s="1">
        <f>'Individual Measurements'!AH272</f>
        <v>0</v>
      </c>
      <c r="AN271" s="1">
        <f>'Individual Measurements'!AI272</f>
        <v>0</v>
      </c>
      <c r="AO271" s="1">
        <f>'Individual Measurements'!AJ272</f>
        <v>0</v>
      </c>
      <c r="AP271" s="1">
        <f>'Individual Measurements'!AK272</f>
        <v>0</v>
      </c>
      <c r="AQ271" s="1">
        <f>'Individual Measurements'!AL272</f>
        <v>0</v>
      </c>
    </row>
    <row r="272" spans="1:43" ht="15.75" customHeight="1">
      <c r="A272" s="1" t="s">
        <v>981</v>
      </c>
      <c r="B272" s="1" t="s">
        <v>982</v>
      </c>
      <c r="C272" s="1" t="s">
        <v>82</v>
      </c>
      <c r="D272" s="5" t="s">
        <v>76</v>
      </c>
      <c r="E272" s="1" t="s">
        <v>983</v>
      </c>
      <c r="F272" s="6" t="s">
        <v>64</v>
      </c>
      <c r="G272" s="1" t="s">
        <v>984</v>
      </c>
      <c r="H272" s="7" t="str">
        <f t="shared" si="0"/>
        <v>CC x LD</v>
      </c>
      <c r="I272" s="1" t="s">
        <v>79</v>
      </c>
      <c r="J272" s="1" t="s">
        <v>51</v>
      </c>
      <c r="P272" s="1">
        <v>4</v>
      </c>
      <c r="Q272" s="1">
        <v>48</v>
      </c>
      <c r="R272" s="1">
        <f>'Plot Info'!E5</f>
        <v>0</v>
      </c>
      <c r="S272" s="8">
        <v>44354</v>
      </c>
      <c r="T272" s="8">
        <v>44355</v>
      </c>
      <c r="U272" s="1">
        <f>'Plot Info'!H272</f>
        <v>0</v>
      </c>
      <c r="V272" s="1">
        <f>'Plot Info'!I5</f>
        <v>0</v>
      </c>
      <c r="W272" s="2" t="s">
        <v>58</v>
      </c>
      <c r="X272" s="1">
        <f>'Plot Info'!K272</f>
        <v>0</v>
      </c>
      <c r="Y272" s="1">
        <f>'Plot Info'!L272</f>
        <v>0</v>
      </c>
      <c r="Z272" s="1">
        <f>'Plot Info'!M272</f>
        <v>0</v>
      </c>
      <c r="AA272" s="3" t="e">
        <f t="shared" si="3"/>
        <v>#DIV/0!</v>
      </c>
      <c r="AB272" s="3">
        <f>VLOOKUP(A272,'Sub Sample'!A:U,21,FALSE)</f>
        <v>0</v>
      </c>
      <c r="AC272" s="1" t="e">
        <f t="shared" si="2"/>
        <v>#DIV/0!</v>
      </c>
      <c r="AD272" s="10">
        <f>VLOOKUP(A272,'Sub Sample'!A:Z,26,FALSE)</f>
        <v>0</v>
      </c>
      <c r="AE272" s="3" t="e">
        <f>'Individual Measurements'!U273</f>
        <v>#DIV/0!</v>
      </c>
      <c r="AF272" s="3" t="e">
        <f>'Individual Measurements'!V273</f>
        <v>#DIV/0!</v>
      </c>
      <c r="AG272" s="3" t="e">
        <f>'Individual Measurements'!W273</f>
        <v>#DIV/0!</v>
      </c>
      <c r="AH272" s="3" t="e">
        <f>'Individual Measurements'!X273</f>
        <v>#DIV/0!</v>
      </c>
      <c r="AI272" s="3" t="e">
        <f>'Individual Measurements'!Y273</f>
        <v>#DIV/0!</v>
      </c>
      <c r="AJ272" s="1">
        <f>'Individual Measurements'!AE273</f>
        <v>0</v>
      </c>
      <c r="AK272" s="1">
        <f>'Individual Measurements'!AF273</f>
        <v>0</v>
      </c>
      <c r="AL272" s="1">
        <f>'Individual Measurements'!AG273</f>
        <v>0</v>
      </c>
      <c r="AM272" s="1">
        <f>'Individual Measurements'!AH273</f>
        <v>0</v>
      </c>
      <c r="AN272" s="1">
        <f>'Individual Measurements'!AI273</f>
        <v>0</v>
      </c>
      <c r="AO272" s="1">
        <f>'Individual Measurements'!AJ273</f>
        <v>0</v>
      </c>
      <c r="AP272" s="1">
        <f>'Individual Measurements'!AK273</f>
        <v>0</v>
      </c>
      <c r="AQ272" s="1">
        <f>'Individual Measurements'!AL273</f>
        <v>0</v>
      </c>
    </row>
    <row r="273" spans="1:43" ht="15.75" customHeight="1">
      <c r="A273" s="1" t="s">
        <v>985</v>
      </c>
      <c r="B273" s="1" t="s">
        <v>986</v>
      </c>
      <c r="C273" s="1" t="s">
        <v>580</v>
      </c>
      <c r="D273" s="5" t="s">
        <v>76</v>
      </c>
      <c r="E273" s="1" t="s">
        <v>987</v>
      </c>
      <c r="F273" s="6" t="s">
        <v>62</v>
      </c>
      <c r="G273" s="1" t="s">
        <v>988</v>
      </c>
      <c r="H273" s="7" t="str">
        <f t="shared" si="0"/>
        <v>CC x CB</v>
      </c>
      <c r="I273" s="1" t="s">
        <v>79</v>
      </c>
      <c r="J273" s="1" t="s">
        <v>51</v>
      </c>
      <c r="P273" s="1">
        <v>4</v>
      </c>
      <c r="Q273" s="1">
        <v>49</v>
      </c>
      <c r="R273" s="1">
        <f>'Plot Info'!E35</f>
        <v>0</v>
      </c>
      <c r="S273" s="8">
        <v>44354</v>
      </c>
      <c r="T273" s="8">
        <v>44355</v>
      </c>
      <c r="U273" s="1">
        <f>'Plot Info'!H273</f>
        <v>0</v>
      </c>
      <c r="V273" s="1">
        <f>'Plot Info'!I35</f>
        <v>0</v>
      </c>
      <c r="W273" s="2" t="s">
        <v>58</v>
      </c>
      <c r="X273" s="1">
        <f>'Plot Info'!K273</f>
        <v>0</v>
      </c>
      <c r="Y273" s="1">
        <f>'Plot Info'!L273</f>
        <v>0</v>
      </c>
      <c r="Z273" s="1">
        <f>'Plot Info'!M273</f>
        <v>0</v>
      </c>
      <c r="AA273" s="3" t="e">
        <f t="shared" si="3"/>
        <v>#DIV/0!</v>
      </c>
      <c r="AB273" s="3">
        <f>VLOOKUP(A273,'Sub Sample'!A:U,21,FALSE)</f>
        <v>0</v>
      </c>
      <c r="AC273" s="1" t="e">
        <f t="shared" si="2"/>
        <v>#DIV/0!</v>
      </c>
      <c r="AD273" s="10">
        <f>VLOOKUP(A273,'Sub Sample'!A:Z,26,FALSE)</f>
        <v>0</v>
      </c>
      <c r="AE273" s="3" t="e">
        <f>'Individual Measurements'!U274</f>
        <v>#DIV/0!</v>
      </c>
      <c r="AF273" s="3" t="e">
        <f>'Individual Measurements'!V274</f>
        <v>#DIV/0!</v>
      </c>
      <c r="AG273" s="3" t="e">
        <f>'Individual Measurements'!W274</f>
        <v>#DIV/0!</v>
      </c>
      <c r="AH273" s="3" t="e">
        <f>'Individual Measurements'!X274</f>
        <v>#DIV/0!</v>
      </c>
      <c r="AI273" s="3" t="e">
        <f>'Individual Measurements'!Y274</f>
        <v>#DIV/0!</v>
      </c>
      <c r="AJ273" s="1">
        <f>'Individual Measurements'!AE274</f>
        <v>0</v>
      </c>
      <c r="AK273" s="1">
        <f>'Individual Measurements'!AF274</f>
        <v>0</v>
      </c>
      <c r="AL273" s="1">
        <f>'Individual Measurements'!AG274</f>
        <v>0</v>
      </c>
      <c r="AM273" s="1">
        <f>'Individual Measurements'!AH274</f>
        <v>0</v>
      </c>
      <c r="AN273" s="1">
        <f>'Individual Measurements'!AI274</f>
        <v>0</v>
      </c>
      <c r="AO273" s="1">
        <f>'Individual Measurements'!AJ274</f>
        <v>0</v>
      </c>
      <c r="AP273" s="1">
        <f>'Individual Measurements'!AK274</f>
        <v>0</v>
      </c>
      <c r="AQ273" s="1">
        <f>'Individual Measurements'!AL274</f>
        <v>0</v>
      </c>
    </row>
    <row r="274" spans="1:43" ht="15.75" customHeight="1">
      <c r="A274" s="1" t="s">
        <v>217</v>
      </c>
      <c r="B274" s="1" t="s">
        <v>217</v>
      </c>
      <c r="C274" s="1" t="s">
        <v>218</v>
      </c>
      <c r="D274" s="5" t="s">
        <v>155</v>
      </c>
      <c r="E274" s="1" t="s">
        <v>219</v>
      </c>
      <c r="F274" s="6" t="s">
        <v>220</v>
      </c>
      <c r="G274" s="1" t="s">
        <v>221</v>
      </c>
      <c r="H274" s="7" t="str">
        <f t="shared" si="0"/>
        <v>ME1 x ME2</v>
      </c>
      <c r="I274" s="1" t="s">
        <v>989</v>
      </c>
      <c r="J274" s="1" t="s">
        <v>51</v>
      </c>
      <c r="P274" s="1">
        <v>4</v>
      </c>
      <c r="Q274" s="1">
        <v>50</v>
      </c>
      <c r="R274" s="1">
        <f>'Plot Info'!E69</f>
        <v>0</v>
      </c>
      <c r="S274" s="8">
        <v>44354</v>
      </c>
      <c r="T274" s="8">
        <v>44355</v>
      </c>
      <c r="U274" s="1">
        <f>'Plot Info'!H274</f>
        <v>0</v>
      </c>
      <c r="V274" s="1">
        <f>'Plot Info'!I69</f>
        <v>0</v>
      </c>
      <c r="W274" s="2" t="s">
        <v>58</v>
      </c>
      <c r="X274" s="1">
        <f>'Plot Info'!K274</f>
        <v>0</v>
      </c>
      <c r="Y274" s="1">
        <f>'Plot Info'!L274</f>
        <v>0</v>
      </c>
      <c r="Z274" s="1">
        <f>'Plot Info'!M274</f>
        <v>0</v>
      </c>
      <c r="AA274" s="3" t="e">
        <f t="shared" si="3"/>
        <v>#DIV/0!</v>
      </c>
      <c r="AB274" s="3">
        <f>VLOOKUP(A274,'Sub Sample'!A:U,21,FALSE)</f>
        <v>0</v>
      </c>
      <c r="AC274" s="1" t="e">
        <f t="shared" si="2"/>
        <v>#DIV/0!</v>
      </c>
      <c r="AD274" s="10">
        <f>VLOOKUP(A274,'Sub Sample'!A:Z,26,FALSE)</f>
        <v>0</v>
      </c>
      <c r="AE274" s="3" t="e">
        <f>'Individual Measurements'!U275</f>
        <v>#DIV/0!</v>
      </c>
      <c r="AF274" s="3" t="e">
        <f>'Individual Measurements'!V275</f>
        <v>#DIV/0!</v>
      </c>
      <c r="AG274" s="3" t="e">
        <f>'Individual Measurements'!W275</f>
        <v>#DIV/0!</v>
      </c>
      <c r="AH274" s="3" t="e">
        <f>'Individual Measurements'!X275</f>
        <v>#DIV/0!</v>
      </c>
      <c r="AI274" s="3" t="e">
        <f>'Individual Measurements'!Y275</f>
        <v>#DIV/0!</v>
      </c>
      <c r="AJ274" s="1">
        <f>'Individual Measurements'!AE275</f>
        <v>0</v>
      </c>
      <c r="AK274" s="1">
        <f>'Individual Measurements'!AF275</f>
        <v>0</v>
      </c>
      <c r="AL274" s="1">
        <f>'Individual Measurements'!AG275</f>
        <v>0</v>
      </c>
      <c r="AM274" s="1">
        <f>'Individual Measurements'!AH275</f>
        <v>0</v>
      </c>
      <c r="AN274" s="1">
        <f>'Individual Measurements'!AI275</f>
        <v>0</v>
      </c>
      <c r="AO274" s="1">
        <f>'Individual Measurements'!AJ275</f>
        <v>0</v>
      </c>
      <c r="AP274" s="1">
        <f>'Individual Measurements'!AK275</f>
        <v>0</v>
      </c>
      <c r="AQ274" s="1">
        <f>'Individual Measurements'!AL275</f>
        <v>0</v>
      </c>
    </row>
    <row r="275" spans="1:43" ht="15.75" customHeight="1">
      <c r="A275" s="1" t="s">
        <v>990</v>
      </c>
      <c r="B275" s="1" t="s">
        <v>991</v>
      </c>
      <c r="C275" s="1" t="s">
        <v>358</v>
      </c>
      <c r="D275" s="5" t="s">
        <v>56</v>
      </c>
      <c r="E275" s="1" t="s">
        <v>576</v>
      </c>
      <c r="F275" s="6" t="s">
        <v>48</v>
      </c>
      <c r="G275" s="1" t="s">
        <v>577</v>
      </c>
      <c r="H275" s="7" t="str">
        <f t="shared" si="0"/>
        <v>SF x OI</v>
      </c>
      <c r="I275" s="1" t="s">
        <v>66</v>
      </c>
      <c r="J275" s="1" t="s">
        <v>51</v>
      </c>
      <c r="P275" s="1">
        <v>4</v>
      </c>
      <c r="Q275" s="1">
        <v>51</v>
      </c>
      <c r="R275" s="1">
        <f>'Plot Info'!E323</f>
        <v>0</v>
      </c>
      <c r="S275" s="8">
        <v>44354</v>
      </c>
      <c r="T275" s="8">
        <v>44355</v>
      </c>
      <c r="U275" s="1">
        <f>'Plot Info'!H275</f>
        <v>0</v>
      </c>
      <c r="V275" s="1">
        <f>'Plot Info'!I323</f>
        <v>0</v>
      </c>
      <c r="W275" s="2" t="s">
        <v>58</v>
      </c>
      <c r="X275" s="1">
        <f>'Plot Info'!K275</f>
        <v>0</v>
      </c>
      <c r="Y275" s="1">
        <f>'Plot Info'!L275</f>
        <v>0</v>
      </c>
      <c r="Z275" s="1">
        <f>'Plot Info'!M275</f>
        <v>0</v>
      </c>
      <c r="AA275" s="3" t="e">
        <f t="shared" si="3"/>
        <v>#DIV/0!</v>
      </c>
      <c r="AB275" s="3">
        <f>VLOOKUP(A275,'Sub Sample'!A:U,21,FALSE)</f>
        <v>0</v>
      </c>
      <c r="AC275" s="1" t="e">
        <f t="shared" si="2"/>
        <v>#DIV/0!</v>
      </c>
      <c r="AD275" s="10">
        <f>VLOOKUP(A275,'Sub Sample'!A:Z,26,FALSE)</f>
        <v>0</v>
      </c>
      <c r="AE275" s="3" t="e">
        <f>'Individual Measurements'!U276</f>
        <v>#DIV/0!</v>
      </c>
      <c r="AF275" s="3" t="e">
        <f>'Individual Measurements'!V276</f>
        <v>#DIV/0!</v>
      </c>
      <c r="AG275" s="3" t="e">
        <f>'Individual Measurements'!W276</f>
        <v>#DIV/0!</v>
      </c>
      <c r="AH275" s="3" t="e">
        <f>'Individual Measurements'!X276</f>
        <v>#DIV/0!</v>
      </c>
      <c r="AI275" s="3" t="e">
        <f>'Individual Measurements'!Y276</f>
        <v>#DIV/0!</v>
      </c>
      <c r="AJ275" s="1">
        <f>'Individual Measurements'!AE276</f>
        <v>0</v>
      </c>
      <c r="AK275" s="1">
        <f>'Individual Measurements'!AF276</f>
        <v>0</v>
      </c>
      <c r="AL275" s="1">
        <f>'Individual Measurements'!AG276</f>
        <v>0</v>
      </c>
      <c r="AM275" s="1">
        <f>'Individual Measurements'!AH276</f>
        <v>0</v>
      </c>
      <c r="AN275" s="1">
        <f>'Individual Measurements'!AI276</f>
        <v>0</v>
      </c>
      <c r="AO275" s="1">
        <f>'Individual Measurements'!AJ276</f>
        <v>0</v>
      </c>
      <c r="AP275" s="1">
        <f>'Individual Measurements'!AK276</f>
        <v>0</v>
      </c>
      <c r="AQ275" s="1">
        <f>'Individual Measurements'!AL276</f>
        <v>0</v>
      </c>
    </row>
    <row r="276" spans="1:43" ht="15.75" customHeight="1">
      <c r="A276" s="1" t="s">
        <v>992</v>
      </c>
      <c r="B276" s="1" t="s">
        <v>993</v>
      </c>
      <c r="C276" s="1" t="s">
        <v>402</v>
      </c>
      <c r="D276" s="5" t="s">
        <v>56</v>
      </c>
      <c r="E276" s="1" t="s">
        <v>130</v>
      </c>
      <c r="F276" s="6" t="s">
        <v>46</v>
      </c>
      <c r="G276" s="1" t="s">
        <v>994</v>
      </c>
      <c r="H276" s="7" t="str">
        <f t="shared" si="0"/>
        <v>SF x JS</v>
      </c>
      <c r="I276" s="1" t="s">
        <v>478</v>
      </c>
      <c r="J276" s="1" t="s">
        <v>51</v>
      </c>
      <c r="P276" s="1">
        <v>4</v>
      </c>
      <c r="Q276" s="1">
        <v>52</v>
      </c>
      <c r="R276" s="1">
        <f>'Plot Info'!E324</f>
        <v>0</v>
      </c>
      <c r="S276" s="8">
        <v>44354</v>
      </c>
      <c r="T276" s="8">
        <v>44355</v>
      </c>
      <c r="U276" s="1">
        <f>'Plot Info'!H276</f>
        <v>0</v>
      </c>
      <c r="V276" s="1">
        <f>'Plot Info'!I324</f>
        <v>0</v>
      </c>
      <c r="W276" s="2" t="s">
        <v>58</v>
      </c>
      <c r="X276" s="1">
        <f>'Plot Info'!K276</f>
        <v>0</v>
      </c>
      <c r="Y276" s="1">
        <f>'Plot Info'!L276</f>
        <v>0</v>
      </c>
      <c r="Z276" s="1">
        <f>'Plot Info'!M276</f>
        <v>0</v>
      </c>
      <c r="AA276" s="3" t="e">
        <f t="shared" si="3"/>
        <v>#DIV/0!</v>
      </c>
      <c r="AB276" s="3">
        <f>VLOOKUP(A276,'Sub Sample'!A:U,21,FALSE)</f>
        <v>0</v>
      </c>
      <c r="AC276" s="1" t="e">
        <f t="shared" si="2"/>
        <v>#DIV/0!</v>
      </c>
      <c r="AD276" s="10">
        <f>VLOOKUP(A276,'Sub Sample'!A:Z,26,FALSE)</f>
        <v>0</v>
      </c>
      <c r="AE276" s="3" t="e">
        <f>'Individual Measurements'!U277</f>
        <v>#DIV/0!</v>
      </c>
      <c r="AF276" s="3" t="e">
        <f>'Individual Measurements'!V277</f>
        <v>#DIV/0!</v>
      </c>
      <c r="AG276" s="3" t="e">
        <f>'Individual Measurements'!W277</f>
        <v>#DIV/0!</v>
      </c>
      <c r="AH276" s="3" t="e">
        <f>'Individual Measurements'!X277</f>
        <v>#DIV/0!</v>
      </c>
      <c r="AI276" s="3" t="e">
        <f>'Individual Measurements'!Y277</f>
        <v>#DIV/0!</v>
      </c>
      <c r="AJ276" s="1">
        <f>'Individual Measurements'!AE277</f>
        <v>0</v>
      </c>
      <c r="AK276" s="1">
        <f>'Individual Measurements'!AF277</f>
        <v>0</v>
      </c>
      <c r="AL276" s="1">
        <f>'Individual Measurements'!AG277</f>
        <v>0</v>
      </c>
      <c r="AM276" s="1">
        <f>'Individual Measurements'!AH277</f>
        <v>0</v>
      </c>
      <c r="AN276" s="1">
        <f>'Individual Measurements'!AI277</f>
        <v>0</v>
      </c>
      <c r="AO276" s="1">
        <f>'Individual Measurements'!AJ277</f>
        <v>0</v>
      </c>
      <c r="AP276" s="1">
        <f>'Individual Measurements'!AK277</f>
        <v>0</v>
      </c>
      <c r="AQ276" s="1">
        <f>'Individual Measurements'!AL277</f>
        <v>0</v>
      </c>
    </row>
    <row r="277" spans="1:43" ht="15.75" customHeight="1">
      <c r="A277" s="1" t="s">
        <v>995</v>
      </c>
      <c r="B277" s="1" t="s">
        <v>996</v>
      </c>
      <c r="C277" s="1" t="s">
        <v>315</v>
      </c>
      <c r="D277" s="5" t="s">
        <v>48</v>
      </c>
      <c r="E277" s="1" t="s">
        <v>144</v>
      </c>
      <c r="F277" s="6" t="s">
        <v>145</v>
      </c>
      <c r="G277" s="1" t="s">
        <v>997</v>
      </c>
      <c r="H277" s="7" t="str">
        <f t="shared" si="0"/>
        <v>OI x NC</v>
      </c>
      <c r="I277" s="1" t="s">
        <v>348</v>
      </c>
      <c r="J277" s="1" t="s">
        <v>51</v>
      </c>
      <c r="P277" s="1">
        <v>4</v>
      </c>
      <c r="Q277" s="1">
        <v>53</v>
      </c>
      <c r="R277" s="1">
        <f>'Plot Info'!E325</f>
        <v>0</v>
      </c>
      <c r="S277" s="8">
        <v>44354</v>
      </c>
      <c r="T277" s="8">
        <v>44355</v>
      </c>
      <c r="U277" s="9">
        <f>'Plot Info'!H277</f>
        <v>0.7006944444444444</v>
      </c>
      <c r="V277" s="1">
        <f>'Plot Info'!I325</f>
        <v>0</v>
      </c>
      <c r="W277" s="2" t="s">
        <v>52</v>
      </c>
      <c r="X277" s="1">
        <f>'Plot Info'!K277</f>
        <v>2</v>
      </c>
      <c r="Y277" s="1">
        <f>'Plot Info'!L277</f>
        <v>6.4</v>
      </c>
      <c r="Z277" s="1">
        <f>'Plot Info'!M277</f>
        <v>0.84</v>
      </c>
      <c r="AA277" s="3">
        <f t="shared" si="3"/>
        <v>7.6190476190476195</v>
      </c>
      <c r="AB277" s="3">
        <f>VLOOKUP(A277,'Sub Sample'!A:U,21,FALSE)</f>
        <v>13.222793023572146</v>
      </c>
      <c r="AC277" s="1">
        <f t="shared" si="2"/>
        <v>1.0074508970340683</v>
      </c>
      <c r="AD277" s="10">
        <f>VLOOKUP(A277,'Sub Sample'!A:Z,26,FALSE)</f>
        <v>175</v>
      </c>
      <c r="AE277" s="3">
        <f>'Individual Measurements'!U278</f>
        <v>122.4</v>
      </c>
      <c r="AF277" s="3">
        <f>'Individual Measurements'!V278</f>
        <v>19.660000000000004</v>
      </c>
      <c r="AG277" s="3">
        <f>'Individual Measurements'!W278</f>
        <v>0.87999999999999989</v>
      </c>
      <c r="AH277" s="3">
        <f>'Individual Measurements'!X278</f>
        <v>23.76</v>
      </c>
      <c r="AI277" s="3">
        <f>'Individual Measurements'!Y278</f>
        <v>5.9279999999999999</v>
      </c>
      <c r="AJ277" s="1">
        <f>'Individual Measurements'!AE278</f>
        <v>0</v>
      </c>
      <c r="AK277" s="1">
        <f>'Individual Measurements'!AF278</f>
        <v>0</v>
      </c>
      <c r="AL277" s="1">
        <f>'Individual Measurements'!AG278</f>
        <v>0</v>
      </c>
      <c r="AM277" s="1">
        <f>'Individual Measurements'!AH278</f>
        <v>5</v>
      </c>
      <c r="AN277" s="1">
        <f>'Individual Measurements'!AI278</f>
        <v>5</v>
      </c>
      <c r="AO277" s="1">
        <f>'Individual Measurements'!AJ278</f>
        <v>0</v>
      </c>
      <c r="AP277" s="1">
        <f>'Individual Measurements'!AK278</f>
        <v>0</v>
      </c>
      <c r="AQ277" s="1">
        <f>'Individual Measurements'!AL278</f>
        <v>5</v>
      </c>
    </row>
    <row r="278" spans="1:43" ht="15.75" customHeight="1">
      <c r="A278" s="1" t="s">
        <v>998</v>
      </c>
      <c r="B278" s="1" t="s">
        <v>999</v>
      </c>
      <c r="C278" s="1" t="s">
        <v>953</v>
      </c>
      <c r="D278" s="5" t="s">
        <v>70</v>
      </c>
      <c r="E278" s="1" t="s">
        <v>953</v>
      </c>
      <c r="F278" s="6" t="s">
        <v>70</v>
      </c>
      <c r="G278" s="1" t="s">
        <v>954</v>
      </c>
      <c r="H278" s="7" t="str">
        <f t="shared" si="0"/>
        <v>UCONN x UCONN</v>
      </c>
      <c r="I278" s="1">
        <v>4000</v>
      </c>
      <c r="J278" s="1" t="s">
        <v>51</v>
      </c>
      <c r="P278" s="1">
        <v>4</v>
      </c>
      <c r="Q278" s="1">
        <v>54</v>
      </c>
      <c r="R278" s="1">
        <f>'Plot Info'!E326</f>
        <v>0</v>
      </c>
      <c r="S278" s="8">
        <v>44354</v>
      </c>
      <c r="T278" s="8">
        <v>44355</v>
      </c>
      <c r="U278" s="1">
        <f>'Plot Info'!H278</f>
        <v>0</v>
      </c>
      <c r="V278" s="1">
        <f>'Plot Info'!I326</f>
        <v>0</v>
      </c>
      <c r="W278" s="2" t="s">
        <v>58</v>
      </c>
      <c r="X278" s="1">
        <f>'Plot Info'!K278</f>
        <v>0</v>
      </c>
      <c r="Y278" s="1">
        <f>'Plot Info'!L278</f>
        <v>0</v>
      </c>
      <c r="Z278" s="1">
        <f>'Plot Info'!M278</f>
        <v>0</v>
      </c>
      <c r="AA278" s="3" t="e">
        <f t="shared" si="3"/>
        <v>#DIV/0!</v>
      </c>
      <c r="AB278" s="3">
        <f>VLOOKUP(A278,'Sub Sample'!A:U,21,FALSE)</f>
        <v>0</v>
      </c>
      <c r="AC278" s="1" t="e">
        <f t="shared" si="2"/>
        <v>#DIV/0!</v>
      </c>
      <c r="AD278" s="10">
        <f>VLOOKUP(A278,'Sub Sample'!A:Z,26,FALSE)</f>
        <v>0</v>
      </c>
      <c r="AE278" s="3" t="e">
        <f>'Individual Measurements'!U279</f>
        <v>#DIV/0!</v>
      </c>
      <c r="AF278" s="3" t="e">
        <f>'Individual Measurements'!V279</f>
        <v>#DIV/0!</v>
      </c>
      <c r="AG278" s="3" t="e">
        <f>'Individual Measurements'!W279</f>
        <v>#DIV/0!</v>
      </c>
      <c r="AH278" s="3" t="e">
        <f>'Individual Measurements'!X279</f>
        <v>#DIV/0!</v>
      </c>
      <c r="AI278" s="3" t="e">
        <f>'Individual Measurements'!Y279</f>
        <v>#DIV/0!</v>
      </c>
      <c r="AJ278" s="1">
        <f>'Individual Measurements'!AE279</f>
        <v>0</v>
      </c>
      <c r="AK278" s="1">
        <f>'Individual Measurements'!AF279</f>
        <v>0</v>
      </c>
      <c r="AL278" s="1">
        <f>'Individual Measurements'!AG279</f>
        <v>0</v>
      </c>
      <c r="AM278" s="1">
        <f>'Individual Measurements'!AH279</f>
        <v>0</v>
      </c>
      <c r="AN278" s="1">
        <f>'Individual Measurements'!AI279</f>
        <v>0</v>
      </c>
      <c r="AO278" s="1">
        <f>'Individual Measurements'!AJ279</f>
        <v>0</v>
      </c>
      <c r="AP278" s="1">
        <f>'Individual Measurements'!AK279</f>
        <v>0</v>
      </c>
      <c r="AQ278" s="1">
        <f>'Individual Measurements'!AL279</f>
        <v>0</v>
      </c>
    </row>
    <row r="279" spans="1:43" ht="15.75" customHeight="1">
      <c r="A279" s="1" t="s">
        <v>1000</v>
      </c>
      <c r="B279" s="1" t="s">
        <v>1001</v>
      </c>
      <c r="C279" s="1" t="s">
        <v>237</v>
      </c>
      <c r="D279" s="5" t="s">
        <v>48</v>
      </c>
      <c r="E279" s="1" t="s">
        <v>215</v>
      </c>
      <c r="F279" s="6" t="s">
        <v>76</v>
      </c>
      <c r="G279" s="1" t="s">
        <v>1002</v>
      </c>
      <c r="H279" s="7" t="str">
        <f t="shared" si="0"/>
        <v>OI x CC</v>
      </c>
      <c r="I279" s="1" t="s">
        <v>79</v>
      </c>
      <c r="J279" s="1" t="s">
        <v>51</v>
      </c>
      <c r="P279" s="1">
        <v>4</v>
      </c>
      <c r="Q279" s="1">
        <v>55</v>
      </c>
      <c r="R279" s="1">
        <f>'Plot Info'!E327</f>
        <v>0</v>
      </c>
      <c r="S279" s="8">
        <v>44354</v>
      </c>
      <c r="T279" s="8">
        <v>44355</v>
      </c>
      <c r="U279" s="1">
        <f>'Plot Info'!H279</f>
        <v>0</v>
      </c>
      <c r="V279" s="1">
        <f>'Plot Info'!I327</f>
        <v>0</v>
      </c>
      <c r="W279" s="2" t="s">
        <v>58</v>
      </c>
      <c r="X279" s="1">
        <f>'Plot Info'!K279</f>
        <v>0</v>
      </c>
      <c r="Y279" s="1">
        <f>'Plot Info'!L279</f>
        <v>0</v>
      </c>
      <c r="Z279" s="1">
        <f>'Plot Info'!M279</f>
        <v>0</v>
      </c>
      <c r="AA279" s="3" t="e">
        <f t="shared" si="3"/>
        <v>#DIV/0!</v>
      </c>
      <c r="AB279" s="3">
        <f>VLOOKUP(A279,'Sub Sample'!A:U,21,FALSE)</f>
        <v>0</v>
      </c>
      <c r="AC279" s="1" t="e">
        <f t="shared" si="2"/>
        <v>#DIV/0!</v>
      </c>
      <c r="AD279" s="10">
        <f>VLOOKUP(A279,'Sub Sample'!A:Z,26,FALSE)</f>
        <v>0</v>
      </c>
      <c r="AE279" s="3" t="e">
        <f>'Individual Measurements'!U280</f>
        <v>#DIV/0!</v>
      </c>
      <c r="AF279" s="3" t="e">
        <f>'Individual Measurements'!V280</f>
        <v>#DIV/0!</v>
      </c>
      <c r="AG279" s="3" t="e">
        <f>'Individual Measurements'!W280</f>
        <v>#DIV/0!</v>
      </c>
      <c r="AH279" s="3" t="e">
        <f>'Individual Measurements'!X280</f>
        <v>#DIV/0!</v>
      </c>
      <c r="AI279" s="3" t="e">
        <f>'Individual Measurements'!Y280</f>
        <v>#DIV/0!</v>
      </c>
      <c r="AJ279" s="1">
        <f>'Individual Measurements'!AE280</f>
        <v>0</v>
      </c>
      <c r="AK279" s="1">
        <f>'Individual Measurements'!AF280</f>
        <v>0</v>
      </c>
      <c r="AL279" s="1">
        <f>'Individual Measurements'!AG280</f>
        <v>0</v>
      </c>
      <c r="AM279" s="1">
        <f>'Individual Measurements'!AH280</f>
        <v>0</v>
      </c>
      <c r="AN279" s="1">
        <f>'Individual Measurements'!AI280</f>
        <v>0</v>
      </c>
      <c r="AO279" s="1">
        <f>'Individual Measurements'!AJ280</f>
        <v>0</v>
      </c>
      <c r="AP279" s="1">
        <f>'Individual Measurements'!AK280</f>
        <v>0</v>
      </c>
      <c r="AQ279" s="1">
        <f>'Individual Measurements'!AL280</f>
        <v>0</v>
      </c>
    </row>
    <row r="280" spans="1:43" ht="15.75" customHeight="1">
      <c r="A280" s="1" t="s">
        <v>1003</v>
      </c>
      <c r="B280" s="1" t="s">
        <v>1004</v>
      </c>
      <c r="C280" s="1" t="s">
        <v>1005</v>
      </c>
      <c r="D280" s="5" t="s">
        <v>145</v>
      </c>
      <c r="E280" s="1" t="s">
        <v>1006</v>
      </c>
      <c r="F280" s="6" t="s">
        <v>122</v>
      </c>
      <c r="G280" s="1" t="s">
        <v>1007</v>
      </c>
      <c r="H280" s="7" t="str">
        <f t="shared" si="0"/>
        <v>NC x NL</v>
      </c>
      <c r="I280" s="1" t="s">
        <v>126</v>
      </c>
      <c r="J280" s="1" t="s">
        <v>51</v>
      </c>
      <c r="P280" s="1">
        <v>4</v>
      </c>
      <c r="Q280" s="1">
        <v>56</v>
      </c>
      <c r="R280" s="1">
        <f>'Plot Info'!E328</f>
        <v>0</v>
      </c>
      <c r="S280" s="8">
        <v>44354</v>
      </c>
      <c r="T280" s="8">
        <v>44355</v>
      </c>
      <c r="U280" s="9">
        <f>'Plot Info'!H280</f>
        <v>0.70347222222222228</v>
      </c>
      <c r="V280" s="1">
        <f>'Plot Info'!I328</f>
        <v>0</v>
      </c>
      <c r="W280" s="2" t="s">
        <v>52</v>
      </c>
      <c r="X280" s="1">
        <f>'Plot Info'!K280</f>
        <v>3</v>
      </c>
      <c r="Y280" s="1">
        <f>'Plot Info'!L280</f>
        <v>5.29</v>
      </c>
      <c r="Z280" s="1">
        <f>'Plot Info'!M280</f>
        <v>0.87</v>
      </c>
      <c r="AA280" s="3">
        <f t="shared" si="3"/>
        <v>6.0804597701149428</v>
      </c>
      <c r="AB280" s="3">
        <f>VLOOKUP(A280,'Sub Sample'!A:U,21,FALSE)</f>
        <v>12.021471712182107</v>
      </c>
      <c r="AC280" s="1">
        <f t="shared" si="2"/>
        <v>0.73096075123498094</v>
      </c>
      <c r="AD280" s="10">
        <f>VLOOKUP(A280,'Sub Sample'!A:Z,26,FALSE)</f>
        <v>162.5</v>
      </c>
      <c r="AE280" s="3">
        <f>'Individual Measurements'!U281</f>
        <v>146.9</v>
      </c>
      <c r="AF280" s="3">
        <f>'Individual Measurements'!V281</f>
        <v>14.8</v>
      </c>
      <c r="AG280" s="3">
        <f>'Individual Measurements'!W281</f>
        <v>0.66199999999999992</v>
      </c>
      <c r="AH280" s="3">
        <f>'Individual Measurements'!X281</f>
        <v>5.8</v>
      </c>
      <c r="AI280" s="3">
        <f>'Individual Measurements'!Y281</f>
        <v>3.2019999999999995</v>
      </c>
      <c r="AJ280" s="1">
        <f>'Individual Measurements'!AE281</f>
        <v>0</v>
      </c>
      <c r="AK280" s="1">
        <f>'Individual Measurements'!AF281</f>
        <v>0</v>
      </c>
      <c r="AL280" s="1">
        <f>'Individual Measurements'!AG281</f>
        <v>0</v>
      </c>
      <c r="AM280" s="1">
        <f>'Individual Measurements'!AH281</f>
        <v>5</v>
      </c>
      <c r="AN280" s="1">
        <f>'Individual Measurements'!AI281</f>
        <v>5</v>
      </c>
      <c r="AO280" s="1">
        <f>'Individual Measurements'!AJ281</f>
        <v>0</v>
      </c>
      <c r="AP280" s="1">
        <f>'Individual Measurements'!AK281</f>
        <v>0</v>
      </c>
      <c r="AQ280" s="1">
        <f>'Individual Measurements'!AL281</f>
        <v>5</v>
      </c>
    </row>
    <row r="281" spans="1:43" ht="15.75" customHeight="1">
      <c r="A281" s="1" t="s">
        <v>1008</v>
      </c>
      <c r="B281" s="1" t="s">
        <v>1009</v>
      </c>
      <c r="C281" s="1" t="s">
        <v>402</v>
      </c>
      <c r="D281" s="5" t="s">
        <v>56</v>
      </c>
      <c r="E281" s="1" t="s">
        <v>256</v>
      </c>
      <c r="F281" s="6" t="s">
        <v>48</v>
      </c>
      <c r="G281" s="1" t="s">
        <v>1010</v>
      </c>
      <c r="H281" s="7" t="str">
        <f t="shared" si="0"/>
        <v>SF x OI</v>
      </c>
      <c r="I281" s="1" t="s">
        <v>50</v>
      </c>
      <c r="J281" s="1" t="s">
        <v>51</v>
      </c>
      <c r="P281" s="1">
        <v>4</v>
      </c>
      <c r="Q281" s="1">
        <v>57</v>
      </c>
      <c r="R281" s="1">
        <f>'Plot Info'!E329</f>
        <v>0</v>
      </c>
      <c r="S281" s="8">
        <v>44354</v>
      </c>
      <c r="T281" s="8">
        <v>44355</v>
      </c>
      <c r="U281" s="1">
        <f>'Plot Info'!H281</f>
        <v>0</v>
      </c>
      <c r="V281" s="1">
        <f>'Plot Info'!I329</f>
        <v>0</v>
      </c>
      <c r="W281" s="2" t="s">
        <v>58</v>
      </c>
      <c r="X281" s="1">
        <f>'Plot Info'!K281</f>
        <v>0</v>
      </c>
      <c r="Y281" s="1">
        <f>'Plot Info'!L281</f>
        <v>0</v>
      </c>
      <c r="Z281" s="1">
        <f>'Plot Info'!M281</f>
        <v>0</v>
      </c>
      <c r="AA281" s="3" t="e">
        <f t="shared" si="3"/>
        <v>#DIV/0!</v>
      </c>
      <c r="AB281" s="3">
        <f>VLOOKUP(A281,'Sub Sample'!A:U,21,FALSE)</f>
        <v>0</v>
      </c>
      <c r="AC281" s="1" t="e">
        <f t="shared" si="2"/>
        <v>#DIV/0!</v>
      </c>
      <c r="AD281" s="10">
        <f>VLOOKUP(A281,'Sub Sample'!A:Z,26,FALSE)</f>
        <v>0</v>
      </c>
      <c r="AE281" s="3" t="e">
        <f>'Individual Measurements'!U282</f>
        <v>#DIV/0!</v>
      </c>
      <c r="AF281" s="3" t="e">
        <f>'Individual Measurements'!V282</f>
        <v>#DIV/0!</v>
      </c>
      <c r="AG281" s="3" t="e">
        <f>'Individual Measurements'!W282</f>
        <v>#DIV/0!</v>
      </c>
      <c r="AH281" s="3" t="e">
        <f>'Individual Measurements'!X282</f>
        <v>#DIV/0!</v>
      </c>
      <c r="AI281" s="3" t="e">
        <f>'Individual Measurements'!Y282</f>
        <v>#DIV/0!</v>
      </c>
      <c r="AJ281" s="1">
        <f>'Individual Measurements'!AE282</f>
        <v>0</v>
      </c>
      <c r="AK281" s="1">
        <f>'Individual Measurements'!AF282</f>
        <v>0</v>
      </c>
      <c r="AL281" s="1">
        <f>'Individual Measurements'!AG282</f>
        <v>0</v>
      </c>
      <c r="AM281" s="1">
        <f>'Individual Measurements'!AH282</f>
        <v>0</v>
      </c>
      <c r="AN281" s="1">
        <f>'Individual Measurements'!AI282</f>
        <v>0</v>
      </c>
      <c r="AO281" s="1">
        <f>'Individual Measurements'!AJ282</f>
        <v>0</v>
      </c>
      <c r="AP281" s="1">
        <f>'Individual Measurements'!AK282</f>
        <v>0</v>
      </c>
      <c r="AQ281" s="1">
        <f>'Individual Measurements'!AL282</f>
        <v>0</v>
      </c>
    </row>
    <row r="282" spans="1:43" ht="15.75" customHeight="1">
      <c r="A282" s="1" t="s">
        <v>1011</v>
      </c>
      <c r="B282" s="1" t="s">
        <v>1012</v>
      </c>
      <c r="C282" s="1" t="s">
        <v>1013</v>
      </c>
      <c r="D282" s="5" t="s">
        <v>48</v>
      </c>
      <c r="E282" s="1" t="s">
        <v>341</v>
      </c>
      <c r="F282" s="6" t="s">
        <v>145</v>
      </c>
      <c r="G282" s="1" t="s">
        <v>1014</v>
      </c>
      <c r="H282" s="7" t="str">
        <f t="shared" si="0"/>
        <v>OI x NC</v>
      </c>
      <c r="I282" s="1" t="s">
        <v>50</v>
      </c>
      <c r="J282" s="1" t="s">
        <v>51</v>
      </c>
      <c r="P282" s="1">
        <v>4</v>
      </c>
      <c r="Q282" s="1">
        <v>58</v>
      </c>
      <c r="R282" s="1">
        <f>'Plot Info'!E331</f>
        <v>0</v>
      </c>
      <c r="S282" s="8">
        <v>44354</v>
      </c>
      <c r="T282" s="8">
        <v>44355</v>
      </c>
      <c r="U282" s="9">
        <f>'Plot Info'!H282</f>
        <v>0.7055555555555556</v>
      </c>
      <c r="V282" s="1">
        <f>'Plot Info'!I331</f>
        <v>0</v>
      </c>
      <c r="W282" s="2" t="s">
        <v>52</v>
      </c>
      <c r="X282" s="1">
        <f>'Plot Info'!K282</f>
        <v>3</v>
      </c>
      <c r="Y282" s="2">
        <v>11.44</v>
      </c>
      <c r="Z282" s="1">
        <f>'Plot Info'!M282</f>
        <v>0.85</v>
      </c>
      <c r="AA282" s="3">
        <f t="shared" si="3"/>
        <v>13.458823529411765</v>
      </c>
      <c r="AB282" s="3">
        <f>VLOOKUP(A282,'Sub Sample'!A:U,21,FALSE)</f>
        <v>10.082611584742848</v>
      </c>
      <c r="AC282" s="1">
        <f t="shared" si="2"/>
        <v>1.3570009003465668</v>
      </c>
      <c r="AD282" s="10">
        <f>VLOOKUP(A282,'Sub Sample'!A:Z,26,FALSE)</f>
        <v>262.5</v>
      </c>
      <c r="AE282" s="3">
        <f>'Individual Measurements'!U283</f>
        <v>141.28</v>
      </c>
      <c r="AF282" s="3">
        <f>'Individual Measurements'!V283</f>
        <v>23.279999999999998</v>
      </c>
      <c r="AG282" s="3">
        <f>'Individual Measurements'!W283</f>
        <v>0.99399999999999999</v>
      </c>
      <c r="AH282" s="3">
        <f>'Individual Measurements'!X283</f>
        <v>21.380000000000003</v>
      </c>
      <c r="AI282" s="3">
        <f>'Individual Measurements'!Y283</f>
        <v>6.6879999999999997</v>
      </c>
      <c r="AJ282" s="1">
        <f>'Individual Measurements'!AE283</f>
        <v>0</v>
      </c>
      <c r="AK282" s="1">
        <f>'Individual Measurements'!AF283</f>
        <v>0</v>
      </c>
      <c r="AL282" s="1">
        <f>'Individual Measurements'!AG283</f>
        <v>0</v>
      </c>
      <c r="AM282" s="1">
        <f>'Individual Measurements'!AH283</f>
        <v>5</v>
      </c>
      <c r="AN282" s="1">
        <f>'Individual Measurements'!AI283</f>
        <v>5</v>
      </c>
      <c r="AO282" s="1">
        <f>'Individual Measurements'!AJ283</f>
        <v>0</v>
      </c>
      <c r="AP282" s="1">
        <f>'Individual Measurements'!AK283</f>
        <v>2</v>
      </c>
      <c r="AQ282" s="1">
        <f>'Individual Measurements'!AL283</f>
        <v>3</v>
      </c>
    </row>
    <row r="283" spans="1:43" ht="15.75" customHeight="1">
      <c r="A283" s="1" t="s">
        <v>1015</v>
      </c>
      <c r="B283" s="1" t="s">
        <v>1016</v>
      </c>
      <c r="C283" s="1" t="s">
        <v>606</v>
      </c>
      <c r="D283" s="5" t="s">
        <v>46</v>
      </c>
      <c r="E283" s="1" t="s">
        <v>1017</v>
      </c>
      <c r="F283" s="6" t="s">
        <v>70</v>
      </c>
      <c r="G283" s="1" t="s">
        <v>1018</v>
      </c>
      <c r="H283" s="7" t="str">
        <f t="shared" si="0"/>
        <v>JS x UCONN</v>
      </c>
      <c r="I283" s="1" t="s">
        <v>79</v>
      </c>
      <c r="J283" s="1" t="s">
        <v>51</v>
      </c>
      <c r="P283" s="1">
        <v>4</v>
      </c>
      <c r="Q283" s="1">
        <v>59</v>
      </c>
      <c r="R283" s="1">
        <f>'Plot Info'!E332</f>
        <v>0</v>
      </c>
      <c r="S283" s="8">
        <v>44354</v>
      </c>
      <c r="T283" s="8">
        <v>44355</v>
      </c>
      <c r="U283" s="1">
        <f>'Plot Info'!H283</f>
        <v>0</v>
      </c>
      <c r="V283" s="1">
        <f>'Plot Info'!I332</f>
        <v>0</v>
      </c>
      <c r="W283" s="2" t="s">
        <v>58</v>
      </c>
      <c r="X283" s="1">
        <f>'Plot Info'!K283</f>
        <v>0</v>
      </c>
      <c r="Y283" s="1">
        <f>'Plot Info'!L283</f>
        <v>0</v>
      </c>
      <c r="Z283" s="1">
        <f>'Plot Info'!M283</f>
        <v>0</v>
      </c>
      <c r="AA283" s="3" t="e">
        <f t="shared" si="3"/>
        <v>#DIV/0!</v>
      </c>
      <c r="AB283" s="3">
        <f>VLOOKUP(A283,'Sub Sample'!A:U,21,FALSE)</f>
        <v>0</v>
      </c>
      <c r="AC283" s="1" t="e">
        <f t="shared" si="2"/>
        <v>#DIV/0!</v>
      </c>
      <c r="AD283" s="10">
        <f>VLOOKUP(A283,'Sub Sample'!A:Z,26,FALSE)</f>
        <v>0</v>
      </c>
      <c r="AE283" s="3" t="e">
        <f>'Individual Measurements'!U284</f>
        <v>#DIV/0!</v>
      </c>
      <c r="AF283" s="3" t="e">
        <f>'Individual Measurements'!V284</f>
        <v>#DIV/0!</v>
      </c>
      <c r="AG283" s="3" t="e">
        <f>'Individual Measurements'!W284</f>
        <v>#DIV/0!</v>
      </c>
      <c r="AH283" s="3" t="e">
        <f>'Individual Measurements'!X284</f>
        <v>#DIV/0!</v>
      </c>
      <c r="AI283" s="3" t="e">
        <f>'Individual Measurements'!Y284</f>
        <v>#DIV/0!</v>
      </c>
      <c r="AJ283" s="1">
        <f>'Individual Measurements'!AE284</f>
        <v>0</v>
      </c>
      <c r="AK283" s="1">
        <f>'Individual Measurements'!AF284</f>
        <v>0</v>
      </c>
      <c r="AL283" s="1">
        <f>'Individual Measurements'!AG284</f>
        <v>0</v>
      </c>
      <c r="AM283" s="1">
        <f>'Individual Measurements'!AH284</f>
        <v>0</v>
      </c>
      <c r="AN283" s="1">
        <f>'Individual Measurements'!AI284</f>
        <v>0</v>
      </c>
      <c r="AO283" s="1">
        <f>'Individual Measurements'!AJ284</f>
        <v>0</v>
      </c>
      <c r="AP283" s="1">
        <f>'Individual Measurements'!AK284</f>
        <v>0</v>
      </c>
      <c r="AQ283" s="1">
        <f>'Individual Measurements'!AL284</f>
        <v>0</v>
      </c>
    </row>
    <row r="284" spans="1:43" ht="15.75" customHeight="1">
      <c r="A284" s="1" t="s">
        <v>1019</v>
      </c>
      <c r="B284" s="1" t="s">
        <v>1020</v>
      </c>
      <c r="C284" s="1" t="s">
        <v>320</v>
      </c>
      <c r="D284" s="5" t="s">
        <v>122</v>
      </c>
      <c r="E284" s="1" t="s">
        <v>63</v>
      </c>
      <c r="F284" s="6" t="s">
        <v>64</v>
      </c>
      <c r="G284" s="1" t="s">
        <v>1021</v>
      </c>
      <c r="H284" s="7" t="str">
        <f t="shared" si="0"/>
        <v>NL x LD</v>
      </c>
      <c r="I284" s="1" t="s">
        <v>50</v>
      </c>
      <c r="J284" s="1" t="s">
        <v>51</v>
      </c>
      <c r="P284" s="1">
        <v>4</v>
      </c>
      <c r="Q284" s="1">
        <v>60</v>
      </c>
      <c r="R284" s="1">
        <f>'Plot Info'!E333</f>
        <v>0</v>
      </c>
      <c r="S284" s="8">
        <v>44354</v>
      </c>
      <c r="T284" s="8">
        <v>44355</v>
      </c>
      <c r="U284" s="1">
        <f>'Plot Info'!H284</f>
        <v>0</v>
      </c>
      <c r="V284" s="1">
        <f>'Plot Info'!I333</f>
        <v>0</v>
      </c>
      <c r="W284" s="2" t="s">
        <v>58</v>
      </c>
      <c r="X284" s="1">
        <f>'Plot Info'!K284</f>
        <v>0</v>
      </c>
      <c r="Y284" s="1">
        <f>'Plot Info'!L284</f>
        <v>0</v>
      </c>
      <c r="Z284" s="1">
        <f>'Plot Info'!M284</f>
        <v>0</v>
      </c>
      <c r="AA284" s="3" t="e">
        <f t="shared" si="3"/>
        <v>#DIV/0!</v>
      </c>
      <c r="AB284" s="3">
        <f>VLOOKUP(A284,'Sub Sample'!A:U,21,FALSE)</f>
        <v>0</v>
      </c>
      <c r="AC284" s="1" t="e">
        <f t="shared" si="2"/>
        <v>#DIV/0!</v>
      </c>
      <c r="AD284" s="10">
        <f>VLOOKUP(A284,'Sub Sample'!A:Z,26,FALSE)</f>
        <v>0</v>
      </c>
      <c r="AE284" s="3" t="e">
        <f>'Individual Measurements'!U285</f>
        <v>#DIV/0!</v>
      </c>
      <c r="AF284" s="3" t="e">
        <f>'Individual Measurements'!V285</f>
        <v>#DIV/0!</v>
      </c>
      <c r="AG284" s="3" t="e">
        <f>'Individual Measurements'!W285</f>
        <v>#DIV/0!</v>
      </c>
      <c r="AH284" s="3" t="e">
        <f>'Individual Measurements'!X285</f>
        <v>#DIV/0!</v>
      </c>
      <c r="AI284" s="3" t="e">
        <f>'Individual Measurements'!Y285</f>
        <v>#DIV/0!</v>
      </c>
      <c r="AJ284" s="1">
        <f>'Individual Measurements'!AE285</f>
        <v>0</v>
      </c>
      <c r="AK284" s="1">
        <f>'Individual Measurements'!AF285</f>
        <v>0</v>
      </c>
      <c r="AL284" s="1">
        <f>'Individual Measurements'!AG285</f>
        <v>0</v>
      </c>
      <c r="AM284" s="1">
        <f>'Individual Measurements'!AH285</f>
        <v>0</v>
      </c>
      <c r="AN284" s="1">
        <f>'Individual Measurements'!AI285</f>
        <v>0</v>
      </c>
      <c r="AO284" s="1">
        <f>'Individual Measurements'!AJ285</f>
        <v>0</v>
      </c>
      <c r="AP284" s="1">
        <f>'Individual Measurements'!AK285</f>
        <v>0</v>
      </c>
      <c r="AQ284" s="1">
        <f>'Individual Measurements'!AL285</f>
        <v>0</v>
      </c>
    </row>
    <row r="285" spans="1:43" ht="15.75" customHeight="1">
      <c r="A285" s="1" t="s">
        <v>1022</v>
      </c>
      <c r="B285" s="1" t="s">
        <v>1023</v>
      </c>
      <c r="C285" s="1" t="s">
        <v>448</v>
      </c>
      <c r="D285" s="5" t="s">
        <v>46</v>
      </c>
      <c r="E285" s="1" t="s">
        <v>351</v>
      </c>
      <c r="F285" s="6" t="s">
        <v>48</v>
      </c>
      <c r="G285" s="1" t="s">
        <v>1024</v>
      </c>
      <c r="H285" s="7" t="str">
        <f t="shared" si="0"/>
        <v>JS x OI</v>
      </c>
      <c r="I285" s="1" t="s">
        <v>79</v>
      </c>
      <c r="J285" s="1" t="s">
        <v>51</v>
      </c>
      <c r="P285" s="1">
        <v>4</v>
      </c>
      <c r="Q285" s="1">
        <v>61</v>
      </c>
      <c r="R285" s="1">
        <f>'Plot Info'!E36</f>
        <v>0</v>
      </c>
      <c r="S285" s="8">
        <v>44354</v>
      </c>
      <c r="T285" s="8">
        <v>44355</v>
      </c>
      <c r="U285" s="9">
        <f>'Plot Info'!H285</f>
        <v>0.70763888888888893</v>
      </c>
      <c r="V285" s="1">
        <f>'Plot Info'!I36</f>
        <v>0</v>
      </c>
      <c r="W285" s="2" t="s">
        <v>52</v>
      </c>
      <c r="X285" s="1">
        <f>'Plot Info'!K285</f>
        <v>2</v>
      </c>
      <c r="Y285" s="1">
        <f>'Plot Info'!L285</f>
        <v>2.6</v>
      </c>
      <c r="Z285" s="1">
        <f>'Plot Info'!M285</f>
        <v>0.94099999999999995</v>
      </c>
      <c r="AA285" s="3">
        <f t="shared" si="3"/>
        <v>2.763018065887354</v>
      </c>
      <c r="AB285" s="3">
        <f>VLOOKUP(A285,'Sub Sample'!A:U,21,FALSE)</f>
        <v>10.579031909982216</v>
      </c>
      <c r="AC285" s="1">
        <f t="shared" si="2"/>
        <v>0.29230056286879663</v>
      </c>
      <c r="AD285" s="10">
        <f>VLOOKUP(A285,'Sub Sample'!A:Z,26,FALSE)</f>
        <v>43.75</v>
      </c>
      <c r="AE285" s="3">
        <f>'Individual Measurements'!U286</f>
        <v>93.2</v>
      </c>
      <c r="AF285" s="3">
        <f>'Individual Measurements'!V286</f>
        <v>22.560000000000002</v>
      </c>
      <c r="AG285" s="3">
        <f>'Individual Measurements'!W286</f>
        <v>0.67800000000000005</v>
      </c>
      <c r="AH285" s="3">
        <f>'Individual Measurements'!X286</f>
        <v>5.3</v>
      </c>
      <c r="AI285" s="3">
        <f>'Individual Measurements'!Y286</f>
        <v>3.47</v>
      </c>
      <c r="AJ285" s="1">
        <f>'Individual Measurements'!AE286</f>
        <v>0</v>
      </c>
      <c r="AK285" s="1">
        <f>'Individual Measurements'!AF286</f>
        <v>0</v>
      </c>
      <c r="AL285" s="1">
        <f>'Individual Measurements'!AG286</f>
        <v>0</v>
      </c>
      <c r="AM285" s="1">
        <f>'Individual Measurements'!AH286</f>
        <v>5</v>
      </c>
      <c r="AN285" s="1">
        <f>'Individual Measurements'!AI286</f>
        <v>5</v>
      </c>
      <c r="AO285" s="1">
        <f>'Individual Measurements'!AJ286</f>
        <v>0</v>
      </c>
      <c r="AP285" s="1">
        <f>'Individual Measurements'!AK286</f>
        <v>0</v>
      </c>
      <c r="AQ285" s="1">
        <f>'Individual Measurements'!AL286</f>
        <v>5</v>
      </c>
    </row>
    <row r="286" spans="1:43" ht="15.75" customHeight="1">
      <c r="A286" s="1" t="s">
        <v>1025</v>
      </c>
      <c r="B286" s="1" t="s">
        <v>1026</v>
      </c>
      <c r="D286" s="12"/>
      <c r="F286" s="13"/>
      <c r="G286" s="1" t="s">
        <v>113</v>
      </c>
      <c r="H286" s="7" t="str">
        <f t="shared" si="0"/>
        <v xml:space="preserve"> x </v>
      </c>
      <c r="I286" s="1" t="s">
        <v>88</v>
      </c>
      <c r="J286" s="1" t="s">
        <v>51</v>
      </c>
      <c r="P286" s="1">
        <v>4</v>
      </c>
      <c r="Q286" s="1">
        <v>62</v>
      </c>
      <c r="R286" s="1">
        <f>'Plot Info'!E334</f>
        <v>0</v>
      </c>
      <c r="S286" s="8">
        <v>44354</v>
      </c>
      <c r="T286" s="8">
        <v>44355</v>
      </c>
      <c r="U286" s="1">
        <f>'Plot Info'!H286</f>
        <v>0</v>
      </c>
      <c r="V286" s="1">
        <f>'Plot Info'!I334</f>
        <v>0</v>
      </c>
      <c r="W286" s="2" t="s">
        <v>58</v>
      </c>
      <c r="X286" s="1">
        <f>'Plot Info'!K286</f>
        <v>0</v>
      </c>
      <c r="Y286" s="1">
        <f>'Plot Info'!L286</f>
        <v>0</v>
      </c>
      <c r="Z286" s="1">
        <f>'Plot Info'!M286</f>
        <v>0</v>
      </c>
      <c r="AA286" s="3" t="e">
        <f t="shared" si="3"/>
        <v>#DIV/0!</v>
      </c>
      <c r="AB286" s="3">
        <f>VLOOKUP(A286,'Sub Sample'!A:U,21,FALSE)</f>
        <v>0</v>
      </c>
      <c r="AC286" s="1" t="e">
        <f t="shared" si="2"/>
        <v>#DIV/0!</v>
      </c>
      <c r="AD286" s="10">
        <f>VLOOKUP(A286,'Sub Sample'!A:Z,26,FALSE)</f>
        <v>0</v>
      </c>
      <c r="AE286" s="3" t="e">
        <f>'Individual Measurements'!U287</f>
        <v>#DIV/0!</v>
      </c>
      <c r="AF286" s="3" t="e">
        <f>'Individual Measurements'!V287</f>
        <v>#DIV/0!</v>
      </c>
      <c r="AG286" s="3" t="e">
        <f>'Individual Measurements'!W287</f>
        <v>#DIV/0!</v>
      </c>
      <c r="AH286" s="3" t="e">
        <f>'Individual Measurements'!X287</f>
        <v>#DIV/0!</v>
      </c>
      <c r="AI286" s="3" t="e">
        <f>'Individual Measurements'!Y287</f>
        <v>#DIV/0!</v>
      </c>
      <c r="AJ286" s="1">
        <f>'Individual Measurements'!AE287</f>
        <v>0</v>
      </c>
      <c r="AK286" s="1">
        <f>'Individual Measurements'!AF287</f>
        <v>0</v>
      </c>
      <c r="AL286" s="1">
        <f>'Individual Measurements'!AG287</f>
        <v>0</v>
      </c>
      <c r="AM286" s="1">
        <f>'Individual Measurements'!AH287</f>
        <v>0</v>
      </c>
      <c r="AN286" s="1">
        <f>'Individual Measurements'!AI287</f>
        <v>0</v>
      </c>
      <c r="AO286" s="1">
        <f>'Individual Measurements'!AJ287</f>
        <v>0</v>
      </c>
      <c r="AP286" s="1">
        <f>'Individual Measurements'!AK287</f>
        <v>0</v>
      </c>
      <c r="AQ286" s="1">
        <f>'Individual Measurements'!AL287</f>
        <v>0</v>
      </c>
    </row>
    <row r="287" spans="1:43" ht="15.75" customHeight="1">
      <c r="A287" s="1" t="s">
        <v>1027</v>
      </c>
      <c r="B287" s="1" t="s">
        <v>1028</v>
      </c>
      <c r="C287" s="1" t="s">
        <v>821</v>
      </c>
      <c r="D287" s="5" t="s">
        <v>70</v>
      </c>
      <c r="E287" s="1" t="s">
        <v>821</v>
      </c>
      <c r="F287" s="6" t="s">
        <v>70</v>
      </c>
      <c r="G287" s="1" t="s">
        <v>822</v>
      </c>
      <c r="H287" s="7" t="str">
        <f t="shared" si="0"/>
        <v>UCONN x UCONN</v>
      </c>
      <c r="I287" s="1">
        <v>4000</v>
      </c>
      <c r="J287" s="1" t="s">
        <v>51</v>
      </c>
      <c r="P287" s="1">
        <v>4</v>
      </c>
      <c r="Q287" s="1">
        <v>63</v>
      </c>
      <c r="R287" s="1">
        <f>'Plot Info'!E335</f>
        <v>0</v>
      </c>
      <c r="S287" s="8">
        <v>44354</v>
      </c>
      <c r="T287" s="8">
        <v>44355</v>
      </c>
      <c r="U287" s="1">
        <f>'Plot Info'!H287</f>
        <v>0</v>
      </c>
      <c r="V287" s="1">
        <f>'Plot Info'!I335</f>
        <v>0</v>
      </c>
      <c r="W287" s="2" t="s">
        <v>58</v>
      </c>
      <c r="X287" s="1">
        <f>'Plot Info'!K287</f>
        <v>0</v>
      </c>
      <c r="Y287" s="1">
        <f>'Plot Info'!L287</f>
        <v>0</v>
      </c>
      <c r="Z287" s="1">
        <f>'Plot Info'!M287</f>
        <v>0</v>
      </c>
      <c r="AA287" s="3" t="e">
        <f t="shared" si="3"/>
        <v>#DIV/0!</v>
      </c>
      <c r="AB287" s="3">
        <f>VLOOKUP(A287,'Sub Sample'!A:U,21,FALSE)</f>
        <v>0</v>
      </c>
      <c r="AC287" s="1" t="e">
        <f t="shared" si="2"/>
        <v>#DIV/0!</v>
      </c>
      <c r="AD287" s="10">
        <f>VLOOKUP(A287,'Sub Sample'!A:Z,26,FALSE)</f>
        <v>0</v>
      </c>
      <c r="AE287" s="3" t="e">
        <f>'Individual Measurements'!U288</f>
        <v>#DIV/0!</v>
      </c>
      <c r="AF287" s="3" t="e">
        <f>'Individual Measurements'!V288</f>
        <v>#DIV/0!</v>
      </c>
      <c r="AG287" s="3" t="e">
        <f>'Individual Measurements'!W288</f>
        <v>#DIV/0!</v>
      </c>
      <c r="AH287" s="3" t="e">
        <f>'Individual Measurements'!X288</f>
        <v>#DIV/0!</v>
      </c>
      <c r="AI287" s="3" t="e">
        <f>'Individual Measurements'!Y288</f>
        <v>#DIV/0!</v>
      </c>
      <c r="AJ287" s="1">
        <f>'Individual Measurements'!AE288</f>
        <v>0</v>
      </c>
      <c r="AK287" s="1">
        <f>'Individual Measurements'!AF288</f>
        <v>0</v>
      </c>
      <c r="AL287" s="1">
        <f>'Individual Measurements'!AG288</f>
        <v>0</v>
      </c>
      <c r="AM287" s="1">
        <f>'Individual Measurements'!AH288</f>
        <v>0</v>
      </c>
      <c r="AN287" s="1">
        <f>'Individual Measurements'!AI288</f>
        <v>0</v>
      </c>
      <c r="AO287" s="1">
        <f>'Individual Measurements'!AJ288</f>
        <v>0</v>
      </c>
      <c r="AP287" s="1">
        <f>'Individual Measurements'!AK288</f>
        <v>0</v>
      </c>
      <c r="AQ287" s="1">
        <f>'Individual Measurements'!AL288</f>
        <v>0</v>
      </c>
    </row>
    <row r="288" spans="1:43" ht="15.75" customHeight="1">
      <c r="A288" s="1" t="s">
        <v>1029</v>
      </c>
      <c r="B288" s="1" t="s">
        <v>1030</v>
      </c>
      <c r="C288" s="1" t="s">
        <v>242</v>
      </c>
      <c r="D288" s="5" t="s">
        <v>46</v>
      </c>
      <c r="E288" s="1" t="s">
        <v>351</v>
      </c>
      <c r="F288" s="6" t="s">
        <v>48</v>
      </c>
      <c r="G288" s="1" t="s">
        <v>1031</v>
      </c>
      <c r="H288" s="7" t="str">
        <f t="shared" si="0"/>
        <v>JS x OI</v>
      </c>
      <c r="I288" s="1" t="s">
        <v>79</v>
      </c>
      <c r="J288" s="1" t="s">
        <v>51</v>
      </c>
      <c r="P288" s="1">
        <v>4</v>
      </c>
      <c r="Q288" s="1">
        <v>64</v>
      </c>
      <c r="R288" s="1">
        <f>'Plot Info'!E337</f>
        <v>0</v>
      </c>
      <c r="S288" s="8">
        <v>44354</v>
      </c>
      <c r="T288" s="8">
        <v>44355</v>
      </c>
      <c r="U288" s="1">
        <f>'Plot Info'!H288</f>
        <v>0</v>
      </c>
      <c r="V288" s="1">
        <f>'Plot Info'!I337</f>
        <v>0</v>
      </c>
      <c r="W288" s="2" t="s">
        <v>58</v>
      </c>
      <c r="X288" s="1">
        <f>'Plot Info'!K288</f>
        <v>0</v>
      </c>
      <c r="Y288" s="1">
        <f>'Plot Info'!L288</f>
        <v>0</v>
      </c>
      <c r="Z288" s="1">
        <f>'Plot Info'!M288</f>
        <v>0</v>
      </c>
      <c r="AA288" s="3" t="e">
        <f t="shared" si="3"/>
        <v>#DIV/0!</v>
      </c>
      <c r="AB288" s="3">
        <f>VLOOKUP(A288,'Sub Sample'!A:U,21,FALSE)</f>
        <v>0</v>
      </c>
      <c r="AC288" s="1" t="e">
        <f t="shared" si="2"/>
        <v>#DIV/0!</v>
      </c>
      <c r="AD288" s="10">
        <f>VLOOKUP(A288,'Sub Sample'!A:Z,26,FALSE)</f>
        <v>0</v>
      </c>
      <c r="AE288" s="3" t="e">
        <f>'Individual Measurements'!U289</f>
        <v>#DIV/0!</v>
      </c>
      <c r="AF288" s="3" t="e">
        <f>'Individual Measurements'!V289</f>
        <v>#DIV/0!</v>
      </c>
      <c r="AG288" s="3" t="e">
        <f>'Individual Measurements'!W289</f>
        <v>#DIV/0!</v>
      </c>
      <c r="AH288" s="3" t="e">
        <f>'Individual Measurements'!X289</f>
        <v>#DIV/0!</v>
      </c>
      <c r="AI288" s="3" t="e">
        <f>'Individual Measurements'!Y289</f>
        <v>#DIV/0!</v>
      </c>
      <c r="AJ288" s="1">
        <f>'Individual Measurements'!AE289</f>
        <v>0</v>
      </c>
      <c r="AK288" s="1">
        <f>'Individual Measurements'!AF289</f>
        <v>0</v>
      </c>
      <c r="AL288" s="1">
        <f>'Individual Measurements'!AG289</f>
        <v>0</v>
      </c>
      <c r="AM288" s="1">
        <f>'Individual Measurements'!AH289</f>
        <v>0</v>
      </c>
      <c r="AN288" s="1">
        <f>'Individual Measurements'!AI289</f>
        <v>0</v>
      </c>
      <c r="AO288" s="1">
        <f>'Individual Measurements'!AJ289</f>
        <v>0</v>
      </c>
      <c r="AP288" s="1">
        <f>'Individual Measurements'!AK289</f>
        <v>0</v>
      </c>
      <c r="AQ288" s="1">
        <f>'Individual Measurements'!AL289</f>
        <v>0</v>
      </c>
    </row>
    <row r="289" spans="1:43" ht="15.75" customHeight="1">
      <c r="A289" s="1" t="s">
        <v>1032</v>
      </c>
      <c r="B289" s="1" t="s">
        <v>1033</v>
      </c>
      <c r="C289" s="1" t="s">
        <v>260</v>
      </c>
      <c r="D289" s="5" t="s">
        <v>76</v>
      </c>
      <c r="E289" s="1" t="s">
        <v>341</v>
      </c>
      <c r="F289" s="6" t="s">
        <v>145</v>
      </c>
      <c r="G289" s="1" t="s">
        <v>1034</v>
      </c>
      <c r="H289" s="7" t="str">
        <f t="shared" si="0"/>
        <v>CC x NC</v>
      </c>
      <c r="I289" s="1" t="s">
        <v>50</v>
      </c>
      <c r="J289" s="1" t="s">
        <v>51</v>
      </c>
      <c r="P289" s="1">
        <v>4</v>
      </c>
      <c r="Q289" s="1">
        <v>65</v>
      </c>
      <c r="R289" s="1">
        <f>'Plot Info'!E338</f>
        <v>0</v>
      </c>
      <c r="S289" s="8">
        <v>44354</v>
      </c>
      <c r="T289" s="8">
        <v>44355</v>
      </c>
      <c r="U289" s="9">
        <f>'Plot Info'!H289</f>
        <v>0.70972222222222225</v>
      </c>
      <c r="V289" s="1">
        <f>'Plot Info'!I338</f>
        <v>0</v>
      </c>
      <c r="W289" s="2" t="s">
        <v>52</v>
      </c>
      <c r="X289" s="1">
        <f>'Plot Info'!K289</f>
        <v>3</v>
      </c>
      <c r="Y289" s="1">
        <f>'Plot Info'!L289</f>
        <v>6.54</v>
      </c>
      <c r="Z289" s="1">
        <f>'Plot Info'!M289</f>
        <v>0.72</v>
      </c>
      <c r="AA289" s="3">
        <f t="shared" si="3"/>
        <v>9.0833333333333339</v>
      </c>
      <c r="AB289" s="3">
        <f>VLOOKUP(A289,'Sub Sample'!A:U,21,FALSE)</f>
        <v>9.7285163902311602</v>
      </c>
      <c r="AC289" s="1">
        <f t="shared" si="2"/>
        <v>0.88367357211266384</v>
      </c>
      <c r="AD289" s="10">
        <f>VLOOKUP(A289,'Sub Sample'!A:Z,26,FALSE)</f>
        <v>118.75</v>
      </c>
      <c r="AE289" s="3">
        <f>'Individual Measurements'!U290</f>
        <v>103.4</v>
      </c>
      <c r="AF289" s="3">
        <f>'Individual Measurements'!V290</f>
        <v>12.459999999999999</v>
      </c>
      <c r="AG289" s="3">
        <f>'Individual Measurements'!W290</f>
        <v>0.73599999999999999</v>
      </c>
      <c r="AH289" s="3">
        <f>'Individual Measurements'!X290</f>
        <v>8.5</v>
      </c>
      <c r="AI289" s="3">
        <f>'Individual Measurements'!Y290</f>
        <v>4.4359999999999999</v>
      </c>
      <c r="AJ289" s="1">
        <f>'Individual Measurements'!AE290</f>
        <v>0</v>
      </c>
      <c r="AK289" s="1">
        <f>'Individual Measurements'!AF290</f>
        <v>0</v>
      </c>
      <c r="AL289" s="1">
        <f>'Individual Measurements'!AG290</f>
        <v>0</v>
      </c>
      <c r="AM289" s="1">
        <f>'Individual Measurements'!AH290</f>
        <v>5</v>
      </c>
      <c r="AN289" s="1">
        <f>'Individual Measurements'!AI290</f>
        <v>5</v>
      </c>
      <c r="AO289" s="1">
        <f>'Individual Measurements'!AJ290</f>
        <v>0</v>
      </c>
      <c r="AP289" s="1">
        <f>'Individual Measurements'!AK290</f>
        <v>2</v>
      </c>
      <c r="AQ289" s="1">
        <f>'Individual Measurements'!AL290</f>
        <v>3</v>
      </c>
    </row>
    <row r="290" spans="1:43" ht="15.75" customHeight="1">
      <c r="A290" s="1" t="s">
        <v>1035</v>
      </c>
      <c r="B290" s="1" t="s">
        <v>1036</v>
      </c>
      <c r="C290" s="1" t="s">
        <v>648</v>
      </c>
      <c r="D290" s="5" t="s">
        <v>145</v>
      </c>
      <c r="E290" s="1" t="s">
        <v>1037</v>
      </c>
      <c r="F290" s="6" t="s">
        <v>124</v>
      </c>
      <c r="G290" s="1" t="s">
        <v>1038</v>
      </c>
      <c r="H290" s="7" t="str">
        <f t="shared" si="0"/>
        <v>NC x OD</v>
      </c>
      <c r="I290" s="1" t="s">
        <v>126</v>
      </c>
      <c r="J290" s="1" t="s">
        <v>51</v>
      </c>
      <c r="P290" s="1">
        <v>4</v>
      </c>
      <c r="Q290" s="1">
        <v>66</v>
      </c>
      <c r="R290" s="1">
        <f>'Plot Info'!E339</f>
        <v>0</v>
      </c>
      <c r="S290" s="8">
        <v>44354</v>
      </c>
      <c r="T290" s="8">
        <v>44355</v>
      </c>
      <c r="U290" s="9">
        <f>'Plot Info'!H290</f>
        <v>0.71458333333333335</v>
      </c>
      <c r="V290" s="1">
        <f>'Plot Info'!I339</f>
        <v>0</v>
      </c>
      <c r="W290" s="2" t="s">
        <v>52</v>
      </c>
      <c r="X290" s="1">
        <f>'Plot Info'!K290</f>
        <v>3</v>
      </c>
      <c r="Y290" s="1">
        <f>'Plot Info'!L290</f>
        <v>3.54</v>
      </c>
      <c r="Z290" s="1">
        <f>'Plot Info'!M290</f>
        <v>0.872</v>
      </c>
      <c r="AA290" s="3">
        <f t="shared" si="3"/>
        <v>4.0596330275229358</v>
      </c>
      <c r="AB290" s="3">
        <f>VLOOKUP(A290,'Sub Sample'!A:U,21,FALSE)</f>
        <v>9.745149903877925</v>
      </c>
      <c r="AC290" s="1">
        <f t="shared" si="2"/>
        <v>0.39561732407944789</v>
      </c>
      <c r="AD290" s="10">
        <f>VLOOKUP(A290,'Sub Sample'!A:Z,26,FALSE)</f>
        <v>137.5</v>
      </c>
      <c r="AE290" s="3">
        <f>'Individual Measurements'!U291</f>
        <v>109</v>
      </c>
      <c r="AF290" s="3">
        <f>'Individual Measurements'!V291</f>
        <v>14.76</v>
      </c>
      <c r="AG290" s="3">
        <f>'Individual Measurements'!W291</f>
        <v>0.84199999999999997</v>
      </c>
      <c r="AH290" s="3">
        <f>'Individual Measurements'!X291</f>
        <v>7.8599999999999994</v>
      </c>
      <c r="AI290" s="3">
        <f>'Individual Measurements'!Y291</f>
        <v>5.1199999999999992</v>
      </c>
      <c r="AJ290" s="1">
        <f>'Individual Measurements'!AE291</f>
        <v>0</v>
      </c>
      <c r="AK290" s="1">
        <f>'Individual Measurements'!AF291</f>
        <v>0</v>
      </c>
      <c r="AL290" s="1">
        <f>'Individual Measurements'!AG291</f>
        <v>0</v>
      </c>
      <c r="AM290" s="1">
        <f>'Individual Measurements'!AH291</f>
        <v>5</v>
      </c>
      <c r="AN290" s="1">
        <f>'Individual Measurements'!AI291</f>
        <v>5</v>
      </c>
      <c r="AO290" s="1">
        <f>'Individual Measurements'!AJ291</f>
        <v>0</v>
      </c>
      <c r="AP290" s="1">
        <f>'Individual Measurements'!AK291</f>
        <v>2</v>
      </c>
      <c r="AQ290" s="1">
        <f>'Individual Measurements'!AL291</f>
        <v>3</v>
      </c>
    </row>
    <row r="291" spans="1:43" ht="15.75" customHeight="1">
      <c r="A291" s="1" t="s">
        <v>217</v>
      </c>
      <c r="B291" s="1" t="s">
        <v>217</v>
      </c>
      <c r="C291" s="1" t="s">
        <v>218</v>
      </c>
      <c r="D291" s="5" t="s">
        <v>155</v>
      </c>
      <c r="E291" s="1" t="s">
        <v>219</v>
      </c>
      <c r="F291" s="6" t="s">
        <v>220</v>
      </c>
      <c r="G291" s="1" t="s">
        <v>221</v>
      </c>
      <c r="H291" s="7" t="str">
        <f t="shared" si="0"/>
        <v>ME1 x ME2</v>
      </c>
      <c r="I291" s="1" t="s">
        <v>1039</v>
      </c>
      <c r="J291" s="1" t="s">
        <v>51</v>
      </c>
      <c r="P291" s="1">
        <v>4</v>
      </c>
      <c r="Q291" s="1">
        <v>67</v>
      </c>
      <c r="R291" s="1">
        <f>'Plot Info'!E70</f>
        <v>0</v>
      </c>
      <c r="S291" s="8">
        <v>44354</v>
      </c>
      <c r="T291" s="8">
        <v>44355</v>
      </c>
      <c r="U291" s="1">
        <f>'Plot Info'!H291</f>
        <v>0</v>
      </c>
      <c r="V291" s="1">
        <f>'Plot Info'!I70</f>
        <v>0</v>
      </c>
      <c r="W291" s="2" t="s">
        <v>58</v>
      </c>
      <c r="X291" s="1">
        <f>'Plot Info'!K291</f>
        <v>0</v>
      </c>
      <c r="Y291" s="1">
        <f>'Plot Info'!L291</f>
        <v>0</v>
      </c>
      <c r="Z291" s="1">
        <f>'Plot Info'!M291</f>
        <v>0</v>
      </c>
      <c r="AA291" s="3" t="e">
        <f t="shared" si="3"/>
        <v>#DIV/0!</v>
      </c>
      <c r="AB291" s="3">
        <f>VLOOKUP(A291,'Sub Sample'!A:U,21,FALSE)</f>
        <v>0</v>
      </c>
      <c r="AC291" s="1" t="e">
        <f t="shared" si="2"/>
        <v>#DIV/0!</v>
      </c>
      <c r="AD291" s="10">
        <f>VLOOKUP(A291,'Sub Sample'!A:Z,26,FALSE)</f>
        <v>0</v>
      </c>
      <c r="AE291" s="3" t="e">
        <f>'Individual Measurements'!U292</f>
        <v>#DIV/0!</v>
      </c>
      <c r="AF291" s="3" t="e">
        <f>'Individual Measurements'!V292</f>
        <v>#DIV/0!</v>
      </c>
      <c r="AG291" s="3" t="e">
        <f>'Individual Measurements'!W292</f>
        <v>#DIV/0!</v>
      </c>
      <c r="AH291" s="3" t="e">
        <f>'Individual Measurements'!X292</f>
        <v>#DIV/0!</v>
      </c>
      <c r="AI291" s="3" t="e">
        <f>'Individual Measurements'!Y292</f>
        <v>#DIV/0!</v>
      </c>
      <c r="AJ291" s="1">
        <f>'Individual Measurements'!AE292</f>
        <v>0</v>
      </c>
      <c r="AK291" s="1">
        <f>'Individual Measurements'!AF292</f>
        <v>0</v>
      </c>
      <c r="AL291" s="1">
        <f>'Individual Measurements'!AG292</f>
        <v>0</v>
      </c>
      <c r="AM291" s="1">
        <f>'Individual Measurements'!AH292</f>
        <v>0</v>
      </c>
      <c r="AN291" s="1">
        <f>'Individual Measurements'!AI292</f>
        <v>0</v>
      </c>
      <c r="AO291" s="1">
        <f>'Individual Measurements'!AJ292</f>
        <v>0</v>
      </c>
      <c r="AP291" s="1">
        <f>'Individual Measurements'!AK292</f>
        <v>0</v>
      </c>
      <c r="AQ291" s="1">
        <f>'Individual Measurements'!AL292</f>
        <v>0</v>
      </c>
    </row>
    <row r="292" spans="1:43" ht="15.75" customHeight="1">
      <c r="A292" s="1" t="s">
        <v>1040</v>
      </c>
      <c r="B292" s="1" t="s">
        <v>1041</v>
      </c>
      <c r="C292" s="1" t="s">
        <v>406</v>
      </c>
      <c r="D292" s="5" t="s">
        <v>76</v>
      </c>
      <c r="E292" s="1" t="s">
        <v>363</v>
      </c>
      <c r="F292" s="6" t="s">
        <v>76</v>
      </c>
      <c r="G292" s="1" t="s">
        <v>1042</v>
      </c>
      <c r="H292" s="7" t="str">
        <f t="shared" si="0"/>
        <v>CC x CC</v>
      </c>
      <c r="I292" s="1" t="s">
        <v>79</v>
      </c>
      <c r="J292" s="1" t="s">
        <v>51</v>
      </c>
      <c r="P292" s="1">
        <v>4</v>
      </c>
      <c r="Q292" s="1">
        <v>68</v>
      </c>
      <c r="R292" s="1">
        <f>'Plot Info'!E340</f>
        <v>0</v>
      </c>
      <c r="S292" s="8">
        <v>44354</v>
      </c>
      <c r="T292" s="8">
        <v>44355</v>
      </c>
      <c r="U292" s="9">
        <f>'Plot Info'!H292</f>
        <v>0.72291666666666665</v>
      </c>
      <c r="V292" s="1">
        <f>'Plot Info'!I340</f>
        <v>0</v>
      </c>
      <c r="W292" s="2" t="s">
        <v>52</v>
      </c>
      <c r="X292" s="1">
        <f>'Plot Info'!K292</f>
        <v>3</v>
      </c>
      <c r="Y292" s="1">
        <f>'Plot Info'!L292</f>
        <v>7.66</v>
      </c>
      <c r="Z292" s="1">
        <f>'Plot Info'!M292</f>
        <v>0.8</v>
      </c>
      <c r="AA292" s="3">
        <f t="shared" si="3"/>
        <v>9.5749999999999993</v>
      </c>
      <c r="AB292" s="3">
        <f>VLOOKUP(A292,'Sub Sample'!A:U,21,FALSE)</f>
        <v>10.208545821170803</v>
      </c>
      <c r="AC292" s="1">
        <f t="shared" si="2"/>
        <v>0.97746826237710427</v>
      </c>
      <c r="AD292" s="10">
        <f>VLOOKUP(A292,'Sub Sample'!A:Z,26,FALSE)</f>
        <v>125</v>
      </c>
      <c r="AE292" s="3">
        <f>'Individual Measurements'!U293</f>
        <v>141.22</v>
      </c>
      <c r="AF292" s="3">
        <f>'Individual Measurements'!V293</f>
        <v>14.439999999999998</v>
      </c>
      <c r="AG292" s="3">
        <f>'Individual Measurements'!W293</f>
        <v>1.002</v>
      </c>
      <c r="AH292" s="3">
        <f>'Individual Measurements'!X293</f>
        <v>12.9</v>
      </c>
      <c r="AI292" s="3">
        <f>'Individual Measurements'!Y293</f>
        <v>5.2919999999999998</v>
      </c>
      <c r="AJ292" s="1">
        <f>'Individual Measurements'!AE293</f>
        <v>0</v>
      </c>
      <c r="AK292" s="1">
        <f>'Individual Measurements'!AF293</f>
        <v>0</v>
      </c>
      <c r="AL292" s="1">
        <f>'Individual Measurements'!AG293</f>
        <v>3</v>
      </c>
      <c r="AM292" s="1">
        <f>'Individual Measurements'!AH293</f>
        <v>2</v>
      </c>
      <c r="AN292" s="1">
        <f>'Individual Measurements'!AI293</f>
        <v>5</v>
      </c>
      <c r="AO292" s="1">
        <f>'Individual Measurements'!AJ293</f>
        <v>0</v>
      </c>
      <c r="AP292" s="1">
        <f>'Individual Measurements'!AK293</f>
        <v>0</v>
      </c>
      <c r="AQ292" s="1">
        <f>'Individual Measurements'!AL293</f>
        <v>5</v>
      </c>
    </row>
    <row r="293" spans="1:43" ht="15.75" customHeight="1">
      <c r="A293" s="1" t="s">
        <v>1043</v>
      </c>
      <c r="B293" s="1" t="s">
        <v>1044</v>
      </c>
      <c r="C293" s="1" t="s">
        <v>330</v>
      </c>
      <c r="D293" s="5" t="s">
        <v>76</v>
      </c>
      <c r="E293" s="1" t="s">
        <v>1045</v>
      </c>
      <c r="F293" s="6" t="s">
        <v>145</v>
      </c>
      <c r="G293" s="1" t="s">
        <v>1046</v>
      </c>
      <c r="H293" s="7" t="str">
        <f t="shared" si="0"/>
        <v>CC x NC</v>
      </c>
      <c r="I293" s="1" t="s">
        <v>333</v>
      </c>
      <c r="J293" s="1" t="s">
        <v>51</v>
      </c>
      <c r="P293" s="1">
        <v>4</v>
      </c>
      <c r="Q293" s="1">
        <v>69</v>
      </c>
      <c r="R293" s="1">
        <f>'Plot Info'!E341</f>
        <v>0</v>
      </c>
      <c r="S293" s="8">
        <v>44354</v>
      </c>
      <c r="T293" s="8">
        <v>44355</v>
      </c>
      <c r="U293" s="1">
        <f>'Plot Info'!H293</f>
        <v>0</v>
      </c>
      <c r="V293" s="1">
        <f>'Plot Info'!I341</f>
        <v>0</v>
      </c>
      <c r="W293" s="2" t="s">
        <v>58</v>
      </c>
      <c r="X293" s="1">
        <f>'Plot Info'!K293</f>
        <v>0</v>
      </c>
      <c r="Y293" s="1">
        <f>'Plot Info'!L293</f>
        <v>0</v>
      </c>
      <c r="Z293" s="1">
        <f>'Plot Info'!M293</f>
        <v>0</v>
      </c>
      <c r="AA293" s="3" t="e">
        <f t="shared" si="3"/>
        <v>#DIV/0!</v>
      </c>
      <c r="AB293" s="3">
        <f>VLOOKUP(A293,'Sub Sample'!A:U,21,FALSE)</f>
        <v>0</v>
      </c>
      <c r="AC293" s="1" t="e">
        <f t="shared" si="2"/>
        <v>#DIV/0!</v>
      </c>
      <c r="AD293" s="10">
        <f>VLOOKUP(A293,'Sub Sample'!A:Z,26,FALSE)</f>
        <v>0</v>
      </c>
      <c r="AE293" s="3" t="e">
        <f>'Individual Measurements'!U294</f>
        <v>#DIV/0!</v>
      </c>
      <c r="AF293" s="3" t="e">
        <f>'Individual Measurements'!V294</f>
        <v>#DIV/0!</v>
      </c>
      <c r="AG293" s="3" t="e">
        <f>'Individual Measurements'!W294</f>
        <v>#DIV/0!</v>
      </c>
      <c r="AH293" s="3" t="e">
        <f>'Individual Measurements'!X294</f>
        <v>#DIV/0!</v>
      </c>
      <c r="AI293" s="3" t="e">
        <f>'Individual Measurements'!Y294</f>
        <v>#DIV/0!</v>
      </c>
      <c r="AJ293" s="1">
        <f>'Individual Measurements'!AE294</f>
        <v>0</v>
      </c>
      <c r="AK293" s="1">
        <f>'Individual Measurements'!AF294</f>
        <v>0</v>
      </c>
      <c r="AL293" s="1">
        <f>'Individual Measurements'!AG294</f>
        <v>0</v>
      </c>
      <c r="AM293" s="1">
        <f>'Individual Measurements'!AH294</f>
        <v>0</v>
      </c>
      <c r="AN293" s="1">
        <f>'Individual Measurements'!AI294</f>
        <v>0</v>
      </c>
      <c r="AO293" s="1">
        <f>'Individual Measurements'!AJ294</f>
        <v>0</v>
      </c>
      <c r="AP293" s="1">
        <f>'Individual Measurements'!AK294</f>
        <v>0</v>
      </c>
      <c r="AQ293" s="1">
        <f>'Individual Measurements'!AL294</f>
        <v>0</v>
      </c>
    </row>
    <row r="294" spans="1:43" ht="15.75" customHeight="1">
      <c r="A294" s="1" t="s">
        <v>1047</v>
      </c>
      <c r="B294" s="1" t="s">
        <v>1048</v>
      </c>
      <c r="C294" s="1" t="s">
        <v>1049</v>
      </c>
      <c r="D294" s="5" t="s">
        <v>122</v>
      </c>
      <c r="E294" s="1" t="s">
        <v>55</v>
      </c>
      <c r="F294" s="6" t="s">
        <v>56</v>
      </c>
      <c r="G294" s="1" t="s">
        <v>1050</v>
      </c>
      <c r="H294" s="7" t="str">
        <f t="shared" si="0"/>
        <v>NL x SF</v>
      </c>
      <c r="I294" s="1" t="s">
        <v>50</v>
      </c>
      <c r="J294" s="1" t="s">
        <v>51</v>
      </c>
      <c r="P294" s="1">
        <v>4</v>
      </c>
      <c r="Q294" s="1">
        <v>70</v>
      </c>
      <c r="R294" s="1">
        <f>'Plot Info'!E342</f>
        <v>0</v>
      </c>
      <c r="S294" s="8">
        <v>44354</v>
      </c>
      <c r="T294" s="8">
        <v>44355</v>
      </c>
      <c r="U294" s="1">
        <f>'Plot Info'!H294</f>
        <v>0</v>
      </c>
      <c r="V294" s="1">
        <f>'Plot Info'!I342</f>
        <v>0</v>
      </c>
      <c r="W294" s="2" t="s">
        <v>58</v>
      </c>
      <c r="X294" s="1">
        <f>'Plot Info'!K294</f>
        <v>0</v>
      </c>
      <c r="Y294" s="1">
        <f>'Plot Info'!L294</f>
        <v>0</v>
      </c>
      <c r="Z294" s="1">
        <f>'Plot Info'!M294</f>
        <v>0</v>
      </c>
      <c r="AA294" s="3" t="e">
        <f t="shared" si="3"/>
        <v>#DIV/0!</v>
      </c>
      <c r="AB294" s="3">
        <f>VLOOKUP(A294,'Sub Sample'!A:U,21,FALSE)</f>
        <v>0</v>
      </c>
      <c r="AC294" s="1" t="e">
        <f t="shared" si="2"/>
        <v>#DIV/0!</v>
      </c>
      <c r="AD294" s="10">
        <f>VLOOKUP(A294,'Sub Sample'!A:Z,26,FALSE)</f>
        <v>0</v>
      </c>
      <c r="AE294" s="3" t="e">
        <f>'Individual Measurements'!U295</f>
        <v>#DIV/0!</v>
      </c>
      <c r="AF294" s="3" t="e">
        <f>'Individual Measurements'!V295</f>
        <v>#DIV/0!</v>
      </c>
      <c r="AG294" s="3" t="e">
        <f>'Individual Measurements'!W295</f>
        <v>#DIV/0!</v>
      </c>
      <c r="AH294" s="3" t="e">
        <f>'Individual Measurements'!X295</f>
        <v>#DIV/0!</v>
      </c>
      <c r="AI294" s="3" t="e">
        <f>'Individual Measurements'!Y295</f>
        <v>#DIV/0!</v>
      </c>
      <c r="AJ294" s="1">
        <f>'Individual Measurements'!AE295</f>
        <v>0</v>
      </c>
      <c r="AK294" s="1">
        <f>'Individual Measurements'!AF295</f>
        <v>0</v>
      </c>
      <c r="AL294" s="1">
        <f>'Individual Measurements'!AG295</f>
        <v>0</v>
      </c>
      <c r="AM294" s="1">
        <f>'Individual Measurements'!AH295</f>
        <v>0</v>
      </c>
      <c r="AN294" s="1">
        <f>'Individual Measurements'!AI295</f>
        <v>0</v>
      </c>
      <c r="AO294" s="1">
        <f>'Individual Measurements'!AJ295</f>
        <v>0</v>
      </c>
      <c r="AP294" s="1">
        <f>'Individual Measurements'!AK295</f>
        <v>0</v>
      </c>
      <c r="AQ294" s="1">
        <f>'Individual Measurements'!AL295</f>
        <v>0</v>
      </c>
    </row>
    <row r="295" spans="1:43" ht="15.75" customHeight="1">
      <c r="A295" s="1" t="s">
        <v>1051</v>
      </c>
      <c r="B295" s="1" t="s">
        <v>1052</v>
      </c>
      <c r="C295" s="1" t="s">
        <v>116</v>
      </c>
      <c r="D295" s="5" t="s">
        <v>76</v>
      </c>
      <c r="E295" s="1" t="s">
        <v>243</v>
      </c>
      <c r="F295" s="6" t="s">
        <v>76</v>
      </c>
      <c r="G295" s="1" t="s">
        <v>1053</v>
      </c>
      <c r="H295" s="7" t="str">
        <f t="shared" si="0"/>
        <v>CC x CC</v>
      </c>
      <c r="I295" s="1" t="s">
        <v>79</v>
      </c>
      <c r="J295" s="1" t="s">
        <v>51</v>
      </c>
      <c r="P295" s="1">
        <v>4</v>
      </c>
      <c r="Q295" s="1">
        <v>71</v>
      </c>
      <c r="R295" s="1">
        <f>'Plot Info'!E343</f>
        <v>0</v>
      </c>
      <c r="S295" s="8">
        <v>44354</v>
      </c>
      <c r="T295" s="8">
        <v>44355</v>
      </c>
      <c r="U295" s="9">
        <f>'Plot Info'!H295</f>
        <v>0.72569444444444442</v>
      </c>
      <c r="V295" s="1">
        <f>'Plot Info'!I343</f>
        <v>0</v>
      </c>
      <c r="W295" s="2" t="s">
        <v>52</v>
      </c>
      <c r="X295" s="1">
        <f>'Plot Info'!K295</f>
        <v>2</v>
      </c>
      <c r="Y295" s="1">
        <f>'Plot Info'!L295</f>
        <v>4.16</v>
      </c>
      <c r="Z295" s="1">
        <f>'Plot Info'!M295</f>
        <v>0.88</v>
      </c>
      <c r="AA295" s="3">
        <f t="shared" si="3"/>
        <v>4.7272727272727275</v>
      </c>
      <c r="AB295" s="3">
        <f>VLOOKUP(A295,'Sub Sample'!A:U,21,FALSE)</f>
        <v>10.210234592354364</v>
      </c>
      <c r="AC295" s="1">
        <f t="shared" si="2"/>
        <v>0.48266563527493361</v>
      </c>
      <c r="AD295" s="10">
        <f>VLOOKUP(A295,'Sub Sample'!A:Z,26,FALSE)</f>
        <v>100</v>
      </c>
      <c r="AE295" s="3">
        <f>'Individual Measurements'!U296</f>
        <v>101.02000000000001</v>
      </c>
      <c r="AF295" s="3">
        <f>'Individual Measurements'!V296</f>
        <v>13.5</v>
      </c>
      <c r="AG295" s="3">
        <f>'Individual Measurements'!W296</f>
        <v>0.78599999999999992</v>
      </c>
      <c r="AH295" s="3">
        <f>'Individual Measurements'!X296</f>
        <v>5.4599999999999991</v>
      </c>
      <c r="AI295" s="3">
        <f>'Individual Measurements'!Y296</f>
        <v>3.5420000000000003</v>
      </c>
      <c r="AJ295" s="1">
        <f>'Individual Measurements'!AE296</f>
        <v>0</v>
      </c>
      <c r="AK295" s="1">
        <f>'Individual Measurements'!AF296</f>
        <v>0</v>
      </c>
      <c r="AL295" s="1">
        <f>'Individual Measurements'!AG296</f>
        <v>0</v>
      </c>
      <c r="AM295" s="1">
        <f>'Individual Measurements'!AH296</f>
        <v>5</v>
      </c>
      <c r="AN295" s="1">
        <f>'Individual Measurements'!AI296</f>
        <v>5</v>
      </c>
      <c r="AO295" s="1">
        <f>'Individual Measurements'!AJ296</f>
        <v>0</v>
      </c>
      <c r="AP295" s="1">
        <f>'Individual Measurements'!AK296</f>
        <v>1</v>
      </c>
      <c r="AQ295" s="1">
        <f>'Individual Measurements'!AL296</f>
        <v>4</v>
      </c>
    </row>
    <row r="296" spans="1:43" ht="15.75" customHeight="1">
      <c r="A296" s="1" t="s">
        <v>1054</v>
      </c>
      <c r="B296" s="1" t="s">
        <v>1055</v>
      </c>
      <c r="C296" s="1" t="s">
        <v>563</v>
      </c>
      <c r="D296" s="5" t="s">
        <v>48</v>
      </c>
      <c r="E296" s="1" t="s">
        <v>130</v>
      </c>
      <c r="F296" s="6" t="s">
        <v>46</v>
      </c>
      <c r="G296" s="1" t="s">
        <v>564</v>
      </c>
      <c r="H296" s="7" t="str">
        <f t="shared" si="0"/>
        <v>OI x JS</v>
      </c>
      <c r="I296" s="1" t="s">
        <v>110</v>
      </c>
      <c r="J296" s="1" t="s">
        <v>51</v>
      </c>
      <c r="P296" s="1">
        <v>4</v>
      </c>
      <c r="Q296" s="1">
        <v>72</v>
      </c>
      <c r="R296" s="1">
        <f>'Plot Info'!E344</f>
        <v>0</v>
      </c>
      <c r="S296" s="8">
        <v>44354</v>
      </c>
      <c r="T296" s="8">
        <v>44355</v>
      </c>
      <c r="U296" s="1">
        <f>'Plot Info'!H296</f>
        <v>0</v>
      </c>
      <c r="V296" s="1">
        <f>'Plot Info'!I344</f>
        <v>0</v>
      </c>
      <c r="W296" s="2" t="s">
        <v>58</v>
      </c>
      <c r="X296" s="1">
        <f>'Plot Info'!K296</f>
        <v>0</v>
      </c>
      <c r="Y296" s="1">
        <f>'Plot Info'!L296</f>
        <v>0</v>
      </c>
      <c r="Z296" s="1">
        <f>'Plot Info'!M296</f>
        <v>0</v>
      </c>
      <c r="AA296" s="3" t="e">
        <f t="shared" si="3"/>
        <v>#DIV/0!</v>
      </c>
      <c r="AB296" s="3">
        <f>VLOOKUP(A296,'Sub Sample'!A:U,21,FALSE)</f>
        <v>0</v>
      </c>
      <c r="AC296" s="1" t="e">
        <f t="shared" si="2"/>
        <v>#DIV/0!</v>
      </c>
      <c r="AD296" s="10">
        <f>VLOOKUP(A296,'Sub Sample'!A:Z,26,FALSE)</f>
        <v>0</v>
      </c>
      <c r="AE296" s="3" t="e">
        <f>'Individual Measurements'!U297</f>
        <v>#DIV/0!</v>
      </c>
      <c r="AF296" s="3" t="e">
        <f>'Individual Measurements'!V297</f>
        <v>#DIV/0!</v>
      </c>
      <c r="AG296" s="3" t="e">
        <f>'Individual Measurements'!W297</f>
        <v>#DIV/0!</v>
      </c>
      <c r="AH296" s="3" t="e">
        <f>'Individual Measurements'!X297</f>
        <v>#DIV/0!</v>
      </c>
      <c r="AI296" s="3" t="e">
        <f>'Individual Measurements'!Y297</f>
        <v>#DIV/0!</v>
      </c>
      <c r="AJ296" s="1">
        <f>'Individual Measurements'!AE297</f>
        <v>0</v>
      </c>
      <c r="AK296" s="1">
        <f>'Individual Measurements'!AF297</f>
        <v>0</v>
      </c>
      <c r="AL296" s="1">
        <f>'Individual Measurements'!AG297</f>
        <v>0</v>
      </c>
      <c r="AM296" s="1">
        <f>'Individual Measurements'!AH297</f>
        <v>0</v>
      </c>
      <c r="AN296" s="1">
        <f>'Individual Measurements'!AI297</f>
        <v>0</v>
      </c>
      <c r="AO296" s="1">
        <f>'Individual Measurements'!AJ297</f>
        <v>0</v>
      </c>
      <c r="AP296" s="1">
        <f>'Individual Measurements'!AK297</f>
        <v>0</v>
      </c>
      <c r="AQ296" s="1">
        <f>'Individual Measurements'!AL297</f>
        <v>0</v>
      </c>
    </row>
    <row r="297" spans="1:43" ht="15.75" customHeight="1">
      <c r="A297" s="1" t="s">
        <v>1056</v>
      </c>
      <c r="B297" s="1" t="s">
        <v>1057</v>
      </c>
      <c r="C297" s="1" t="s">
        <v>160</v>
      </c>
      <c r="D297" s="11" t="s">
        <v>70</v>
      </c>
      <c r="E297" s="1" t="s">
        <v>183</v>
      </c>
      <c r="F297" s="6" t="s">
        <v>48</v>
      </c>
      <c r="G297" s="1" t="s">
        <v>1058</v>
      </c>
      <c r="H297" s="7" t="str">
        <f t="shared" si="0"/>
        <v>UCONN x OI</v>
      </c>
      <c r="I297" s="1" t="s">
        <v>50</v>
      </c>
      <c r="J297" s="1" t="s">
        <v>51</v>
      </c>
      <c r="P297" s="1">
        <v>4</v>
      </c>
      <c r="Q297" s="1">
        <v>73</v>
      </c>
      <c r="R297" s="1">
        <f>'Plot Info'!E37</f>
        <v>0</v>
      </c>
      <c r="S297" s="8">
        <v>44354</v>
      </c>
      <c r="T297" s="8">
        <v>44355</v>
      </c>
      <c r="U297" s="9">
        <f>'Plot Info'!H297</f>
        <v>0.72986111111111107</v>
      </c>
      <c r="V297" s="1">
        <f>'Plot Info'!I37</f>
        <v>0</v>
      </c>
      <c r="W297" s="2" t="s">
        <v>52</v>
      </c>
      <c r="X297" s="1">
        <f>'Plot Info'!K297</f>
        <v>3</v>
      </c>
      <c r="Y297" s="1">
        <f>'Plot Info'!L297</f>
        <v>9.7899999999999991</v>
      </c>
      <c r="Z297" s="1">
        <f>'Plot Info'!M297</f>
        <v>0.85</v>
      </c>
      <c r="AA297" s="3">
        <f t="shared" si="3"/>
        <v>11.517647058823529</v>
      </c>
      <c r="AB297" s="3">
        <f>VLOOKUP(A297,'Sub Sample'!A:U,21,FALSE)</f>
        <v>10.413803302826521</v>
      </c>
      <c r="AC297" s="1">
        <f t="shared" si="2"/>
        <v>1.1994251098196664</v>
      </c>
      <c r="AD297" s="10">
        <f>VLOOKUP(A297,'Sub Sample'!A:Z,26,FALSE)</f>
        <v>306.25</v>
      </c>
      <c r="AE297" s="3">
        <f>'Individual Measurements'!U298</f>
        <v>126.08</v>
      </c>
      <c r="AF297" s="3">
        <f>'Individual Measurements'!V298</f>
        <v>17.36</v>
      </c>
      <c r="AG297" s="3">
        <f>'Individual Measurements'!W298</f>
        <v>0.89800000000000002</v>
      </c>
      <c r="AH297" s="3">
        <f>'Individual Measurements'!X298</f>
        <v>17.7</v>
      </c>
      <c r="AI297" s="3">
        <f>'Individual Measurements'!Y298</f>
        <v>7.008</v>
      </c>
      <c r="AJ297" s="1">
        <f>'Individual Measurements'!AE298</f>
        <v>0</v>
      </c>
      <c r="AK297" s="1">
        <f>'Individual Measurements'!AF298</f>
        <v>0</v>
      </c>
      <c r="AL297" s="1">
        <f>'Individual Measurements'!AG298</f>
        <v>0</v>
      </c>
      <c r="AM297" s="1">
        <f>'Individual Measurements'!AH298</f>
        <v>5</v>
      </c>
      <c r="AN297" s="1">
        <f>'Individual Measurements'!AI298</f>
        <v>5</v>
      </c>
      <c r="AO297" s="1">
        <f>'Individual Measurements'!AJ298</f>
        <v>0</v>
      </c>
      <c r="AP297" s="1">
        <f>'Individual Measurements'!AK298</f>
        <v>4</v>
      </c>
      <c r="AQ297" s="1">
        <f>'Individual Measurements'!AL298</f>
        <v>1</v>
      </c>
    </row>
    <row r="298" spans="1:43" ht="15.75" customHeight="1">
      <c r="A298" s="1" t="s">
        <v>1059</v>
      </c>
      <c r="B298" s="1" t="s">
        <v>1060</v>
      </c>
      <c r="C298" s="1" t="s">
        <v>195</v>
      </c>
      <c r="D298" s="5" t="s">
        <v>76</v>
      </c>
      <c r="E298" s="1" t="s">
        <v>862</v>
      </c>
      <c r="F298" s="6" t="s">
        <v>62</v>
      </c>
      <c r="G298" s="1" t="s">
        <v>863</v>
      </c>
      <c r="H298" s="7" t="str">
        <f t="shared" si="0"/>
        <v>CC x CB</v>
      </c>
      <c r="I298" s="1" t="s">
        <v>110</v>
      </c>
      <c r="J298" s="1" t="s">
        <v>51</v>
      </c>
      <c r="P298" s="1">
        <v>4</v>
      </c>
      <c r="Q298" s="1">
        <v>74</v>
      </c>
      <c r="R298" s="1">
        <f>'Plot Info'!E345</f>
        <v>0</v>
      </c>
      <c r="S298" s="8">
        <v>44354</v>
      </c>
      <c r="T298" s="8">
        <v>44355</v>
      </c>
      <c r="U298" s="9">
        <f>'Plot Info'!H298</f>
        <v>0.72430555555555554</v>
      </c>
      <c r="V298" s="1">
        <f>'Plot Info'!I345</f>
        <v>0</v>
      </c>
      <c r="W298" s="2" t="s">
        <v>52</v>
      </c>
      <c r="X298" s="1">
        <f>'Plot Info'!K298</f>
        <v>2</v>
      </c>
      <c r="Y298" s="1">
        <f>'Plot Info'!L298</f>
        <v>1.53</v>
      </c>
      <c r="Z298" s="1">
        <f>'Plot Info'!M298</f>
        <v>0.84499999999999997</v>
      </c>
      <c r="AA298" s="3">
        <f t="shared" si="3"/>
        <v>1.8106508875739646</v>
      </c>
      <c r="AB298" s="3">
        <f>VLOOKUP(A298,'Sub Sample'!A:U,21,FALSE)</f>
        <v>9.8860594343193995</v>
      </c>
      <c r="AC298" s="1">
        <f t="shared" si="2"/>
        <v>0.17900202289359388</v>
      </c>
      <c r="AD298" s="10">
        <f>VLOOKUP(A298,'Sub Sample'!A:Z,26,FALSE)</f>
        <v>62.5</v>
      </c>
      <c r="AE298" s="3">
        <f>'Individual Measurements'!U299</f>
        <v>95.820000000000007</v>
      </c>
      <c r="AF298" s="3">
        <f>'Individual Measurements'!V299</f>
        <v>13.580000000000002</v>
      </c>
      <c r="AG298" s="3">
        <f>'Individual Measurements'!W299</f>
        <v>0.71799999999999997</v>
      </c>
      <c r="AH298" s="3">
        <f>'Individual Measurements'!X299</f>
        <v>1.8399999999999999</v>
      </c>
      <c r="AI298" s="3">
        <f>'Individual Measurements'!Y299</f>
        <v>3.198</v>
      </c>
      <c r="AJ298" s="1">
        <f>'Individual Measurements'!AE299</f>
        <v>0</v>
      </c>
      <c r="AK298" s="1">
        <f>'Individual Measurements'!AF299</f>
        <v>0</v>
      </c>
      <c r="AL298" s="1">
        <f>'Individual Measurements'!AG299</f>
        <v>0</v>
      </c>
      <c r="AM298" s="1">
        <f>'Individual Measurements'!AH299</f>
        <v>5</v>
      </c>
      <c r="AN298" s="1">
        <f>'Individual Measurements'!AI299</f>
        <v>5</v>
      </c>
      <c r="AO298" s="1">
        <f>'Individual Measurements'!AJ299</f>
        <v>0</v>
      </c>
      <c r="AP298" s="1">
        <f>'Individual Measurements'!AK299</f>
        <v>0</v>
      </c>
      <c r="AQ298" s="1">
        <f>'Individual Measurements'!AL299</f>
        <v>5</v>
      </c>
    </row>
    <row r="299" spans="1:43" ht="15.75" customHeight="1">
      <c r="A299" s="1" t="s">
        <v>1061</v>
      </c>
      <c r="B299" s="1" t="s">
        <v>1062</v>
      </c>
      <c r="C299" s="1" t="s">
        <v>91</v>
      </c>
      <c r="D299" s="5" t="s">
        <v>48</v>
      </c>
      <c r="E299" s="1" t="s">
        <v>92</v>
      </c>
      <c r="F299" s="6" t="s">
        <v>48</v>
      </c>
      <c r="G299" s="1" t="s">
        <v>93</v>
      </c>
      <c r="H299" s="7" t="str">
        <f t="shared" si="0"/>
        <v>OI x OI</v>
      </c>
      <c r="I299" s="1" t="s">
        <v>327</v>
      </c>
      <c r="J299" s="1" t="s">
        <v>51</v>
      </c>
      <c r="P299" s="1">
        <v>5</v>
      </c>
      <c r="Q299" s="1">
        <v>1</v>
      </c>
      <c r="R299" s="1">
        <f>'Plot Info'!E346</f>
        <v>0</v>
      </c>
      <c r="S299" s="8">
        <v>44354</v>
      </c>
      <c r="T299" s="8">
        <v>44355</v>
      </c>
      <c r="U299" s="9">
        <f>'Plot Info'!H299</f>
        <v>0.73541666666666672</v>
      </c>
      <c r="V299" s="1">
        <f>'Plot Info'!I346</f>
        <v>0</v>
      </c>
      <c r="W299" s="2" t="s">
        <v>52</v>
      </c>
      <c r="X299" s="1">
        <f>'Plot Info'!K299</f>
        <v>2</v>
      </c>
      <c r="Y299" s="1">
        <f>'Plot Info'!L299</f>
        <v>7.13</v>
      </c>
      <c r="Z299" s="1">
        <f>'Plot Info'!M299</f>
        <v>0.89</v>
      </c>
      <c r="AA299" s="3">
        <f t="shared" si="3"/>
        <v>8.0112359550561791</v>
      </c>
      <c r="AB299" s="3">
        <f>VLOOKUP(A299,'Sub Sample'!A:U,21,FALSE)</f>
        <v>9.9704859589141179</v>
      </c>
      <c r="AC299" s="1">
        <f t="shared" si="2"/>
        <v>0.79875915603435566</v>
      </c>
      <c r="AD299" s="10">
        <f>VLOOKUP(A299,'Sub Sample'!A:Z,26,FALSE)</f>
        <v>106.25</v>
      </c>
      <c r="AE299" s="3">
        <f>'Individual Measurements'!U300</f>
        <v>163.11999999999998</v>
      </c>
      <c r="AF299" s="3">
        <f>'Individual Measurements'!V300</f>
        <v>23.5</v>
      </c>
      <c r="AG299" s="3">
        <f>'Individual Measurements'!W300</f>
        <v>0.71599999999999997</v>
      </c>
      <c r="AH299" s="3">
        <f>'Individual Measurements'!X300</f>
        <v>20.900000000000002</v>
      </c>
      <c r="AI299" s="3">
        <f>'Individual Measurements'!Y300</f>
        <v>6.4799999999999995</v>
      </c>
      <c r="AJ299" s="1">
        <f>'Individual Measurements'!AE300</f>
        <v>0</v>
      </c>
      <c r="AK299" s="1">
        <f>'Individual Measurements'!AF300</f>
        <v>0</v>
      </c>
      <c r="AL299" s="1">
        <f>'Individual Measurements'!AG300</f>
        <v>5</v>
      </c>
      <c r="AM299" s="1">
        <f>'Individual Measurements'!AH300</f>
        <v>0</v>
      </c>
      <c r="AN299" s="1">
        <f>'Individual Measurements'!AI300</f>
        <v>5</v>
      </c>
      <c r="AO299" s="1">
        <f>'Individual Measurements'!AJ300</f>
        <v>0</v>
      </c>
      <c r="AP299" s="1">
        <f>'Individual Measurements'!AK300</f>
        <v>4</v>
      </c>
      <c r="AQ299" s="1">
        <f>'Individual Measurements'!AL300</f>
        <v>1</v>
      </c>
    </row>
    <row r="300" spans="1:43" ht="15.75" customHeight="1">
      <c r="A300" s="1" t="s">
        <v>1063</v>
      </c>
      <c r="B300" s="1" t="s">
        <v>1064</v>
      </c>
      <c r="C300" s="1" t="s">
        <v>91</v>
      </c>
      <c r="D300" s="5" t="s">
        <v>48</v>
      </c>
      <c r="E300" s="1" t="s">
        <v>135</v>
      </c>
      <c r="F300" s="6" t="s">
        <v>64</v>
      </c>
      <c r="G300" s="1" t="s">
        <v>415</v>
      </c>
      <c r="H300" s="7" t="str">
        <f t="shared" si="0"/>
        <v>OI x LD</v>
      </c>
      <c r="I300" s="1" t="s">
        <v>348</v>
      </c>
      <c r="J300" s="1" t="s">
        <v>51</v>
      </c>
      <c r="P300" s="1">
        <v>5</v>
      </c>
      <c r="Q300" s="1">
        <v>2</v>
      </c>
      <c r="R300" s="1">
        <f>'Plot Info'!E347</f>
        <v>0</v>
      </c>
      <c r="S300" s="8">
        <v>44354</v>
      </c>
      <c r="T300" s="8">
        <v>44355</v>
      </c>
      <c r="U300" s="1">
        <f>'Plot Info'!H300</f>
        <v>0</v>
      </c>
      <c r="V300" s="1">
        <f>'Plot Info'!I347</f>
        <v>0</v>
      </c>
      <c r="W300" s="2" t="s">
        <v>58</v>
      </c>
      <c r="X300" s="1">
        <f>'Plot Info'!K300</f>
        <v>0</v>
      </c>
      <c r="Y300" s="1">
        <f>'Plot Info'!L300</f>
        <v>0</v>
      </c>
      <c r="Z300" s="1">
        <f>'Plot Info'!M300</f>
        <v>0</v>
      </c>
      <c r="AA300" s="3" t="e">
        <f t="shared" si="3"/>
        <v>#DIV/0!</v>
      </c>
      <c r="AB300" s="3">
        <f>VLOOKUP(A300,'Sub Sample'!A:U,21,FALSE)</f>
        <v>0</v>
      </c>
      <c r="AC300" s="1" t="e">
        <f t="shared" si="2"/>
        <v>#DIV/0!</v>
      </c>
      <c r="AD300" s="10">
        <f>VLOOKUP(A300,'Sub Sample'!A:Z,26,FALSE)</f>
        <v>0</v>
      </c>
      <c r="AE300" s="3" t="e">
        <f>'Individual Measurements'!U301</f>
        <v>#DIV/0!</v>
      </c>
      <c r="AF300" s="3" t="e">
        <f>'Individual Measurements'!V301</f>
        <v>#DIV/0!</v>
      </c>
      <c r="AG300" s="3" t="e">
        <f>'Individual Measurements'!W301</f>
        <v>#DIV/0!</v>
      </c>
      <c r="AH300" s="3" t="e">
        <f>'Individual Measurements'!X301</f>
        <v>#DIV/0!</v>
      </c>
      <c r="AI300" s="3" t="e">
        <f>'Individual Measurements'!Y301</f>
        <v>#DIV/0!</v>
      </c>
      <c r="AJ300" s="1">
        <f>'Individual Measurements'!AE301</f>
        <v>0</v>
      </c>
      <c r="AK300" s="1">
        <f>'Individual Measurements'!AF301</f>
        <v>0</v>
      </c>
      <c r="AL300" s="1">
        <f>'Individual Measurements'!AG301</f>
        <v>0</v>
      </c>
      <c r="AM300" s="1">
        <f>'Individual Measurements'!AH301</f>
        <v>0</v>
      </c>
      <c r="AN300" s="1">
        <f>'Individual Measurements'!AI301</f>
        <v>0</v>
      </c>
      <c r="AO300" s="1">
        <f>'Individual Measurements'!AJ301</f>
        <v>0</v>
      </c>
      <c r="AP300" s="1">
        <f>'Individual Measurements'!AK301</f>
        <v>0</v>
      </c>
      <c r="AQ300" s="1">
        <f>'Individual Measurements'!AL301</f>
        <v>0</v>
      </c>
    </row>
    <row r="301" spans="1:43" ht="15.75" customHeight="1">
      <c r="A301" s="1" t="s">
        <v>1065</v>
      </c>
      <c r="B301" s="1" t="s">
        <v>1066</v>
      </c>
      <c r="D301" s="12"/>
      <c r="F301" s="13"/>
      <c r="G301" s="1" t="s">
        <v>544</v>
      </c>
      <c r="H301" s="7" t="str">
        <f t="shared" si="0"/>
        <v xml:space="preserve"> x </v>
      </c>
      <c r="I301" s="1" t="s">
        <v>88</v>
      </c>
      <c r="J301" s="1" t="s">
        <v>51</v>
      </c>
      <c r="P301" s="1">
        <v>5</v>
      </c>
      <c r="Q301" s="1">
        <v>3</v>
      </c>
      <c r="R301" s="1">
        <f>'Plot Info'!E348</f>
        <v>0</v>
      </c>
      <c r="S301" s="8">
        <v>44354</v>
      </c>
      <c r="T301" s="8">
        <v>44355</v>
      </c>
      <c r="U301" s="9">
        <f>'Plot Info'!H301</f>
        <v>0</v>
      </c>
      <c r="V301" s="1">
        <f>'Plot Info'!I348</f>
        <v>0</v>
      </c>
      <c r="W301" s="2" t="s">
        <v>52</v>
      </c>
      <c r="X301" s="1">
        <f>'Plot Info'!K301</f>
        <v>0</v>
      </c>
      <c r="Y301" s="1">
        <f>'Plot Info'!L301</f>
        <v>0</v>
      </c>
      <c r="Z301" s="1">
        <f>'Plot Info'!M301</f>
        <v>0</v>
      </c>
      <c r="AA301" s="3" t="e">
        <f t="shared" si="3"/>
        <v>#DIV/0!</v>
      </c>
      <c r="AB301" s="3">
        <f>VLOOKUP(A301,'Sub Sample'!A:U,21,FALSE)</f>
        <v>0</v>
      </c>
      <c r="AC301" s="1" t="e">
        <f t="shared" si="2"/>
        <v>#DIV/0!</v>
      </c>
      <c r="AD301" s="10">
        <f>VLOOKUP(A301,'Sub Sample'!A:Z,26,FALSE)</f>
        <v>0</v>
      </c>
      <c r="AE301" s="3" t="e">
        <f>'Individual Measurements'!U302</f>
        <v>#DIV/0!</v>
      </c>
      <c r="AF301" s="3" t="e">
        <f>'Individual Measurements'!V302</f>
        <v>#DIV/0!</v>
      </c>
      <c r="AG301" s="3" t="e">
        <f>'Individual Measurements'!W302</f>
        <v>#DIV/0!</v>
      </c>
      <c r="AH301" s="3" t="e">
        <f>'Individual Measurements'!X302</f>
        <v>#DIV/0!</v>
      </c>
      <c r="AI301" s="3" t="e">
        <f>'Individual Measurements'!Y302</f>
        <v>#DIV/0!</v>
      </c>
      <c r="AJ301" s="1">
        <f>'Individual Measurements'!AE302</f>
        <v>0</v>
      </c>
      <c r="AK301" s="1">
        <f>'Individual Measurements'!AF302</f>
        <v>0</v>
      </c>
      <c r="AL301" s="1">
        <f>'Individual Measurements'!AG302</f>
        <v>0</v>
      </c>
      <c r="AM301" s="1">
        <f>'Individual Measurements'!AH302</f>
        <v>0</v>
      </c>
      <c r="AN301" s="1">
        <f>'Individual Measurements'!AI302</f>
        <v>0</v>
      </c>
      <c r="AO301" s="1">
        <f>'Individual Measurements'!AJ302</f>
        <v>0</v>
      </c>
      <c r="AP301" s="1">
        <f>'Individual Measurements'!AK302</f>
        <v>0</v>
      </c>
      <c r="AQ301" s="1">
        <f>'Individual Measurements'!AL302</f>
        <v>0</v>
      </c>
    </row>
    <row r="302" spans="1:43" ht="15.75" customHeight="1">
      <c r="A302" s="1" t="s">
        <v>1067</v>
      </c>
      <c r="B302" s="1" t="s">
        <v>1068</v>
      </c>
      <c r="C302" s="1" t="s">
        <v>425</v>
      </c>
      <c r="D302" s="5" t="s">
        <v>70</v>
      </c>
      <c r="E302" s="1" t="s">
        <v>425</v>
      </c>
      <c r="F302" s="6" t="s">
        <v>70</v>
      </c>
      <c r="G302" s="1" t="s">
        <v>426</v>
      </c>
      <c r="H302" s="7" t="str">
        <f t="shared" si="0"/>
        <v>UCONN x UCONN</v>
      </c>
      <c r="I302" s="1">
        <v>4000</v>
      </c>
      <c r="J302" s="1" t="s">
        <v>51</v>
      </c>
      <c r="P302" s="1">
        <v>5</v>
      </c>
      <c r="Q302" s="1">
        <v>4</v>
      </c>
      <c r="R302" s="1">
        <f>'Plot Info'!E349</f>
        <v>0</v>
      </c>
      <c r="S302" s="8">
        <v>44354</v>
      </c>
      <c r="T302" s="8">
        <v>44355</v>
      </c>
      <c r="U302" s="9">
        <f>'Plot Info'!H302</f>
        <v>0.74305555555555558</v>
      </c>
      <c r="V302" s="1">
        <f>'Plot Info'!I349</f>
        <v>0</v>
      </c>
      <c r="W302" s="2" t="s">
        <v>58</v>
      </c>
      <c r="X302" s="1">
        <f>'Plot Info'!K302</f>
        <v>3</v>
      </c>
      <c r="Y302" s="1">
        <f>'Plot Info'!L302</f>
        <v>13.1</v>
      </c>
      <c r="Z302" s="1">
        <f>'Plot Info'!M302</f>
        <v>1.1100000000000001</v>
      </c>
      <c r="AA302" s="3">
        <f t="shared" si="3"/>
        <v>11.801801801801801</v>
      </c>
      <c r="AB302" s="3">
        <f>VLOOKUP(A302,'Sub Sample'!A:U,21,FALSE)</f>
        <v>10.586797600592178</v>
      </c>
      <c r="AC302" s="1">
        <f t="shared" si="2"/>
        <v>1.2494328699797974</v>
      </c>
      <c r="AD302" s="10">
        <f>VLOOKUP(A302,'Sub Sample'!A:Z,26,FALSE)</f>
        <v>293.75</v>
      </c>
      <c r="AE302" s="3">
        <f>'Individual Measurements'!U303</f>
        <v>261.58000000000004</v>
      </c>
      <c r="AF302" s="3">
        <f>'Individual Measurements'!V303</f>
        <v>5.62</v>
      </c>
      <c r="AG302" s="3">
        <f>'Individual Measurements'!W303</f>
        <v>0.99400000000000011</v>
      </c>
      <c r="AH302" s="3">
        <f>'Individual Measurements'!X303</f>
        <v>21.099999999999998</v>
      </c>
      <c r="AI302" s="3">
        <f>'Individual Measurements'!Y303</f>
        <v>5.5239999999999991</v>
      </c>
      <c r="AJ302" s="1">
        <f>'Individual Measurements'!AE303</f>
        <v>0</v>
      </c>
      <c r="AK302" s="1">
        <f>'Individual Measurements'!AF303</f>
        <v>0</v>
      </c>
      <c r="AL302" s="1">
        <f>'Individual Measurements'!AG303</f>
        <v>0</v>
      </c>
      <c r="AM302" s="1">
        <f>'Individual Measurements'!AH303</f>
        <v>5</v>
      </c>
      <c r="AN302" s="1">
        <f>'Individual Measurements'!AI303</f>
        <v>5</v>
      </c>
      <c r="AO302" s="1">
        <f>'Individual Measurements'!AJ303</f>
        <v>0</v>
      </c>
      <c r="AP302" s="1">
        <f>'Individual Measurements'!AK303</f>
        <v>1</v>
      </c>
      <c r="AQ302" s="1">
        <f>'Individual Measurements'!AL303</f>
        <v>4</v>
      </c>
    </row>
    <row r="303" spans="1:43" ht="15.75" customHeight="1">
      <c r="A303" s="1" t="s">
        <v>1069</v>
      </c>
      <c r="B303" s="1" t="s">
        <v>1070</v>
      </c>
      <c r="C303" s="1" t="s">
        <v>164</v>
      </c>
      <c r="D303" s="5" t="s">
        <v>76</v>
      </c>
      <c r="E303" s="1" t="s">
        <v>305</v>
      </c>
      <c r="F303" s="6" t="s">
        <v>48</v>
      </c>
      <c r="G303" s="1" t="s">
        <v>1071</v>
      </c>
      <c r="H303" s="7" t="str">
        <f t="shared" si="0"/>
        <v>CC x OI</v>
      </c>
      <c r="I303" s="1" t="s">
        <v>348</v>
      </c>
      <c r="J303" s="1" t="s">
        <v>51</v>
      </c>
      <c r="P303" s="1">
        <v>5</v>
      </c>
      <c r="Q303" s="1">
        <v>5</v>
      </c>
      <c r="R303" s="1">
        <f>'Plot Info'!E350</f>
        <v>0</v>
      </c>
      <c r="S303" s="8">
        <v>44354</v>
      </c>
      <c r="T303" s="8">
        <v>44355</v>
      </c>
      <c r="U303" s="9">
        <f>'Plot Info'!H303</f>
        <v>0.7416666666666667</v>
      </c>
      <c r="V303" s="1">
        <f>'Plot Info'!I350</f>
        <v>0</v>
      </c>
      <c r="W303" s="2" t="s">
        <v>52</v>
      </c>
      <c r="X303" s="1">
        <f>'Plot Info'!K303</f>
        <v>3</v>
      </c>
      <c r="Y303" s="1">
        <f>'Plot Info'!L303</f>
        <v>12.25</v>
      </c>
      <c r="Z303" s="1">
        <f>'Plot Info'!M303</f>
        <v>0.84</v>
      </c>
      <c r="AA303" s="3">
        <f t="shared" si="3"/>
        <v>14.583333333333334</v>
      </c>
      <c r="AB303" s="3">
        <f>VLOOKUP(A303,'Sub Sample'!A:U,21,FALSE)</f>
        <v>9.2055377492877497</v>
      </c>
      <c r="AC303" s="1">
        <f t="shared" si="2"/>
        <v>1.3424742551044635</v>
      </c>
      <c r="AD303" s="10">
        <f>VLOOKUP(A303,'Sub Sample'!A:Z,26,FALSE)</f>
        <v>237.5</v>
      </c>
      <c r="AE303" s="3">
        <f>'Individual Measurements'!U304</f>
        <v>146.24</v>
      </c>
      <c r="AF303" s="3">
        <f>'Individual Measurements'!V304</f>
        <v>13.540000000000001</v>
      </c>
      <c r="AG303" s="3">
        <f>'Individual Measurements'!W304</f>
        <v>0.99600000000000011</v>
      </c>
      <c r="AH303" s="3">
        <f>'Individual Measurements'!X304</f>
        <v>9.82</v>
      </c>
      <c r="AI303" s="3">
        <f>'Individual Measurements'!Y304</f>
        <v>4.9740000000000002</v>
      </c>
      <c r="AJ303" s="1">
        <f>'Individual Measurements'!AE304</f>
        <v>0</v>
      </c>
      <c r="AK303" s="1">
        <f>'Individual Measurements'!AF304</f>
        <v>0</v>
      </c>
      <c r="AL303" s="1">
        <f>'Individual Measurements'!AG304</f>
        <v>5</v>
      </c>
      <c r="AM303" s="1">
        <f>'Individual Measurements'!AH304</f>
        <v>0</v>
      </c>
      <c r="AN303" s="1">
        <f>'Individual Measurements'!AI304</f>
        <v>5</v>
      </c>
      <c r="AO303" s="1">
        <f>'Individual Measurements'!AJ304</f>
        <v>0</v>
      </c>
      <c r="AP303" s="1">
        <f>'Individual Measurements'!AK304</f>
        <v>2</v>
      </c>
      <c r="AQ303" s="1">
        <f>'Individual Measurements'!AL304</f>
        <v>3</v>
      </c>
    </row>
    <row r="304" spans="1:43" ht="15.75" customHeight="1">
      <c r="A304" s="1" t="s">
        <v>152</v>
      </c>
      <c r="B304" s="1" t="s">
        <v>152</v>
      </c>
      <c r="C304" s="1" t="s">
        <v>153</v>
      </c>
      <c r="D304" s="5" t="s">
        <v>48</v>
      </c>
      <c r="E304" s="1" t="s">
        <v>154</v>
      </c>
      <c r="F304" s="6" t="s">
        <v>155</v>
      </c>
      <c r="G304" s="1" t="s">
        <v>156</v>
      </c>
      <c r="H304" s="7" t="str">
        <f t="shared" si="0"/>
        <v>OI x ME1</v>
      </c>
      <c r="I304" s="1" t="s">
        <v>1072</v>
      </c>
      <c r="J304" s="1" t="s">
        <v>51</v>
      </c>
      <c r="P304" s="1">
        <v>5</v>
      </c>
      <c r="Q304" s="1">
        <v>6</v>
      </c>
      <c r="R304" s="1">
        <f>'Plot Info'!E9</f>
        <v>0</v>
      </c>
      <c r="S304" s="8">
        <v>44354</v>
      </c>
      <c r="T304" s="8">
        <v>44355</v>
      </c>
      <c r="U304" s="1">
        <f>'Plot Info'!H304</f>
        <v>0</v>
      </c>
      <c r="V304" s="1">
        <f>'Plot Info'!I9</f>
        <v>0</v>
      </c>
      <c r="W304" s="2" t="s">
        <v>58</v>
      </c>
      <c r="X304" s="1">
        <f>'Plot Info'!K304</f>
        <v>0</v>
      </c>
      <c r="Y304" s="1">
        <f>'Plot Info'!L304</f>
        <v>0</v>
      </c>
      <c r="Z304" s="1">
        <f>'Plot Info'!M304</f>
        <v>0</v>
      </c>
      <c r="AA304" s="3" t="e">
        <f t="shared" si="3"/>
        <v>#DIV/0!</v>
      </c>
      <c r="AB304" s="3">
        <f>VLOOKUP(A304,'Sub Sample'!A:U,21,FALSE)</f>
        <v>0</v>
      </c>
      <c r="AC304" s="1" t="e">
        <f t="shared" si="2"/>
        <v>#DIV/0!</v>
      </c>
      <c r="AD304" s="10">
        <f>VLOOKUP(A304,'Sub Sample'!A:Z,26,FALSE)</f>
        <v>0</v>
      </c>
      <c r="AE304" s="3" t="e">
        <f>'Individual Measurements'!U305</f>
        <v>#DIV/0!</v>
      </c>
      <c r="AF304" s="3" t="e">
        <f>'Individual Measurements'!V305</f>
        <v>#DIV/0!</v>
      </c>
      <c r="AG304" s="3" t="e">
        <f>'Individual Measurements'!W305</f>
        <v>#DIV/0!</v>
      </c>
      <c r="AH304" s="3" t="e">
        <f>'Individual Measurements'!X305</f>
        <v>#DIV/0!</v>
      </c>
      <c r="AI304" s="3" t="e">
        <f>'Individual Measurements'!Y305</f>
        <v>#DIV/0!</v>
      </c>
      <c r="AJ304" s="1">
        <f>'Individual Measurements'!AE305</f>
        <v>0</v>
      </c>
      <c r="AK304" s="1">
        <f>'Individual Measurements'!AF305</f>
        <v>0</v>
      </c>
      <c r="AL304" s="1">
        <f>'Individual Measurements'!AG305</f>
        <v>0</v>
      </c>
      <c r="AM304" s="1">
        <f>'Individual Measurements'!AH305</f>
        <v>0</v>
      </c>
      <c r="AN304" s="1">
        <f>'Individual Measurements'!AI305</f>
        <v>0</v>
      </c>
      <c r="AO304" s="1">
        <f>'Individual Measurements'!AJ305</f>
        <v>0</v>
      </c>
      <c r="AP304" s="1">
        <f>'Individual Measurements'!AK305</f>
        <v>0</v>
      </c>
      <c r="AQ304" s="1">
        <f>'Individual Measurements'!AL305</f>
        <v>0</v>
      </c>
    </row>
    <row r="305" spans="1:43" ht="15.75" customHeight="1">
      <c r="A305" s="1" t="s">
        <v>1073</v>
      </c>
      <c r="B305" s="1" t="s">
        <v>1074</v>
      </c>
      <c r="C305" s="1" t="s">
        <v>465</v>
      </c>
      <c r="D305" s="5" t="s">
        <v>145</v>
      </c>
      <c r="E305" s="1" t="s">
        <v>466</v>
      </c>
      <c r="F305" s="6" t="s">
        <v>48</v>
      </c>
      <c r="G305" s="1" t="s">
        <v>467</v>
      </c>
      <c r="H305" s="7" t="str">
        <f t="shared" si="0"/>
        <v>NC x OI</v>
      </c>
      <c r="I305" s="1" t="s">
        <v>348</v>
      </c>
      <c r="J305" s="1" t="s">
        <v>51</v>
      </c>
      <c r="P305" s="1">
        <v>5</v>
      </c>
      <c r="Q305" s="1">
        <v>7</v>
      </c>
      <c r="R305" s="1">
        <f>'Plot Info'!E351</f>
        <v>0</v>
      </c>
      <c r="S305" s="8">
        <v>44354</v>
      </c>
      <c r="T305" s="8">
        <v>44355</v>
      </c>
      <c r="U305" s="1">
        <f>'Plot Info'!H305</f>
        <v>0</v>
      </c>
      <c r="V305" s="1">
        <f>'Plot Info'!I351</f>
        <v>0</v>
      </c>
      <c r="W305" s="2" t="s">
        <v>58</v>
      </c>
      <c r="X305" s="1">
        <f>'Plot Info'!K305</f>
        <v>0</v>
      </c>
      <c r="Y305" s="1">
        <f>'Plot Info'!L305</f>
        <v>0</v>
      </c>
      <c r="Z305" s="1">
        <f>'Plot Info'!M305</f>
        <v>0</v>
      </c>
      <c r="AA305" s="3" t="e">
        <f t="shared" si="3"/>
        <v>#DIV/0!</v>
      </c>
      <c r="AB305" s="3">
        <f>VLOOKUP(A305,'Sub Sample'!A:U,21,FALSE)</f>
        <v>0</v>
      </c>
      <c r="AC305" s="1" t="e">
        <f t="shared" si="2"/>
        <v>#DIV/0!</v>
      </c>
      <c r="AD305" s="10">
        <f>VLOOKUP(A305,'Sub Sample'!A:Z,26,FALSE)</f>
        <v>0</v>
      </c>
      <c r="AE305" s="3" t="e">
        <f>'Individual Measurements'!U306</f>
        <v>#DIV/0!</v>
      </c>
      <c r="AF305" s="3" t="e">
        <f>'Individual Measurements'!V306</f>
        <v>#DIV/0!</v>
      </c>
      <c r="AG305" s="3" t="e">
        <f>'Individual Measurements'!W306</f>
        <v>#DIV/0!</v>
      </c>
      <c r="AH305" s="3" t="e">
        <f>'Individual Measurements'!X306</f>
        <v>#DIV/0!</v>
      </c>
      <c r="AI305" s="3" t="e">
        <f>'Individual Measurements'!Y306</f>
        <v>#DIV/0!</v>
      </c>
      <c r="AJ305" s="1">
        <f>'Individual Measurements'!AE306</f>
        <v>0</v>
      </c>
      <c r="AK305" s="1">
        <f>'Individual Measurements'!AF306</f>
        <v>0</v>
      </c>
      <c r="AL305" s="1">
        <f>'Individual Measurements'!AG306</f>
        <v>0</v>
      </c>
      <c r="AM305" s="1">
        <f>'Individual Measurements'!AH306</f>
        <v>0</v>
      </c>
      <c r="AN305" s="1">
        <f>'Individual Measurements'!AI306</f>
        <v>0</v>
      </c>
      <c r="AO305" s="1">
        <f>'Individual Measurements'!AJ306</f>
        <v>0</v>
      </c>
      <c r="AP305" s="1">
        <f>'Individual Measurements'!AK306</f>
        <v>0</v>
      </c>
      <c r="AQ305" s="1">
        <f>'Individual Measurements'!AL306</f>
        <v>0</v>
      </c>
    </row>
    <row r="306" spans="1:43" ht="15.75" customHeight="1">
      <c r="A306" s="1" t="s">
        <v>1075</v>
      </c>
      <c r="B306" s="1" t="s">
        <v>1076</v>
      </c>
      <c r="C306" s="1" t="s">
        <v>606</v>
      </c>
      <c r="D306" s="5" t="s">
        <v>46</v>
      </c>
      <c r="E306" s="1" t="s">
        <v>238</v>
      </c>
      <c r="F306" s="6" t="s">
        <v>64</v>
      </c>
      <c r="G306" s="1" t="s">
        <v>1077</v>
      </c>
      <c r="H306" s="7" t="str">
        <f t="shared" si="0"/>
        <v>JS x LD</v>
      </c>
      <c r="I306" s="1" t="s">
        <v>79</v>
      </c>
      <c r="J306" s="1" t="s">
        <v>51</v>
      </c>
      <c r="P306" s="1">
        <v>5</v>
      </c>
      <c r="Q306" s="1">
        <v>8</v>
      </c>
      <c r="R306" s="1">
        <f>'Plot Info'!E352</f>
        <v>0</v>
      </c>
      <c r="S306" s="8">
        <v>44354</v>
      </c>
      <c r="T306" s="8">
        <v>44355</v>
      </c>
      <c r="U306" s="9">
        <f>'Plot Info'!H306</f>
        <v>0.74513888888888891</v>
      </c>
      <c r="V306" s="1">
        <f>'Plot Info'!I352</f>
        <v>0</v>
      </c>
      <c r="W306" s="2" t="s">
        <v>52</v>
      </c>
      <c r="X306" s="1">
        <f>'Plot Info'!K306</f>
        <v>2</v>
      </c>
      <c r="Y306" s="1">
        <f>'Plot Info'!L306</f>
        <v>6.15</v>
      </c>
      <c r="Z306" s="1">
        <f>'Plot Info'!M306</f>
        <v>0.95</v>
      </c>
      <c r="AA306" s="3">
        <f t="shared" si="3"/>
        <v>6.4736842105263168</v>
      </c>
      <c r="AB306" s="3">
        <f>VLOOKUP(A306,'Sub Sample'!A:U,21,FALSE)</f>
        <v>10.649402173174225</v>
      </c>
      <c r="AC306" s="1">
        <f t="shared" si="2"/>
        <v>0.68940866700022629</v>
      </c>
      <c r="AD306" s="10">
        <f>VLOOKUP(A306,'Sub Sample'!A:Z,26,FALSE)</f>
        <v>62.5</v>
      </c>
      <c r="AE306" s="3">
        <f>'Individual Measurements'!U307</f>
        <v>85.179999999999993</v>
      </c>
      <c r="AF306" s="3">
        <f>'Individual Measurements'!V307</f>
        <v>23.52</v>
      </c>
      <c r="AG306" s="3">
        <f>'Individual Measurements'!W307</f>
        <v>0.65200000000000002</v>
      </c>
      <c r="AH306" s="3">
        <f>'Individual Measurements'!X307</f>
        <v>28.059999999999995</v>
      </c>
      <c r="AI306" s="3">
        <f>'Individual Measurements'!Y307</f>
        <v>5.444</v>
      </c>
      <c r="AJ306" s="1">
        <f>'Individual Measurements'!AE307</f>
        <v>0</v>
      </c>
      <c r="AK306" s="1">
        <f>'Individual Measurements'!AF307</f>
        <v>0</v>
      </c>
      <c r="AL306" s="1">
        <f>'Individual Measurements'!AG307</f>
        <v>1</v>
      </c>
      <c r="AM306" s="1">
        <f>'Individual Measurements'!AH307</f>
        <v>4</v>
      </c>
      <c r="AN306" s="1">
        <f>'Individual Measurements'!AI307</f>
        <v>5</v>
      </c>
      <c r="AO306" s="1">
        <f>'Individual Measurements'!AJ307</f>
        <v>0</v>
      </c>
      <c r="AP306" s="1">
        <f>'Individual Measurements'!AK307</f>
        <v>0</v>
      </c>
      <c r="AQ306" s="1">
        <f>'Individual Measurements'!AL307</f>
        <v>5</v>
      </c>
    </row>
    <row r="307" spans="1:43" ht="15.75" customHeight="1">
      <c r="A307" s="1" t="s">
        <v>1078</v>
      </c>
      <c r="B307" s="1" t="s">
        <v>1079</v>
      </c>
      <c r="C307" s="1" t="s">
        <v>91</v>
      </c>
      <c r="D307" s="5" t="s">
        <v>48</v>
      </c>
      <c r="E307" s="1" t="s">
        <v>92</v>
      </c>
      <c r="F307" s="6" t="s">
        <v>48</v>
      </c>
      <c r="G307" s="1" t="s">
        <v>93</v>
      </c>
      <c r="H307" s="7" t="str">
        <f t="shared" si="0"/>
        <v>OI x OI</v>
      </c>
      <c r="I307" s="1" t="s">
        <v>94</v>
      </c>
      <c r="J307" s="1" t="s">
        <v>51</v>
      </c>
      <c r="P307" s="1">
        <v>5</v>
      </c>
      <c r="Q307" s="1">
        <v>9</v>
      </c>
      <c r="R307" s="1">
        <f>'Plot Info'!E353</f>
        <v>0</v>
      </c>
      <c r="S307" s="8">
        <v>44354</v>
      </c>
      <c r="T307" s="8">
        <v>44355</v>
      </c>
      <c r="U307" s="9">
        <f>'Plot Info'!H307</f>
        <v>0.74930555555555556</v>
      </c>
      <c r="V307" s="1">
        <f>'Plot Info'!I353</f>
        <v>0</v>
      </c>
      <c r="W307" s="2" t="s">
        <v>52</v>
      </c>
      <c r="X307" s="1">
        <f>'Plot Info'!K307</f>
        <v>3</v>
      </c>
      <c r="Y307" s="1">
        <f>'Plot Info'!L307</f>
        <v>4.72</v>
      </c>
      <c r="Z307" s="1">
        <f>'Plot Info'!M307</f>
        <v>0.87</v>
      </c>
      <c r="AA307" s="3">
        <f t="shared" si="3"/>
        <v>5.4252873563218387</v>
      </c>
      <c r="AB307" s="3">
        <f>VLOOKUP(A307,'Sub Sample'!A:U,21,FALSE)</f>
        <v>11.557048418634322</v>
      </c>
      <c r="AC307" s="1">
        <f t="shared" si="2"/>
        <v>0.62700308662016091</v>
      </c>
      <c r="AD307" s="10">
        <f>VLOOKUP(A307,'Sub Sample'!A:Z,26,FALSE)</f>
        <v>56.25</v>
      </c>
      <c r="AE307" s="3">
        <f>'Individual Measurements'!U308</f>
        <v>87.059999999999988</v>
      </c>
      <c r="AF307" s="3">
        <f>'Individual Measurements'!V308</f>
        <v>13.74</v>
      </c>
      <c r="AG307" s="3">
        <f>'Individual Measurements'!W308</f>
        <v>0.63400000000000001</v>
      </c>
      <c r="AH307" s="3">
        <f>'Individual Measurements'!X308</f>
        <v>14.239999999999998</v>
      </c>
      <c r="AI307" s="3">
        <f>'Individual Measurements'!Y308</f>
        <v>4.9800000000000004</v>
      </c>
      <c r="AJ307" s="1">
        <f>'Individual Measurements'!AE308</f>
        <v>0</v>
      </c>
      <c r="AK307" s="1">
        <f>'Individual Measurements'!AF308</f>
        <v>0</v>
      </c>
      <c r="AL307" s="1">
        <f>'Individual Measurements'!AG308</f>
        <v>0</v>
      </c>
      <c r="AM307" s="1">
        <f>'Individual Measurements'!AH308</f>
        <v>5</v>
      </c>
      <c r="AN307" s="1">
        <f>'Individual Measurements'!AI308</f>
        <v>4</v>
      </c>
      <c r="AO307" s="1">
        <f>'Individual Measurements'!AJ308</f>
        <v>1</v>
      </c>
      <c r="AP307" s="1">
        <f>'Individual Measurements'!AK308</f>
        <v>1</v>
      </c>
      <c r="AQ307" s="1">
        <f>'Individual Measurements'!AL308</f>
        <v>4</v>
      </c>
    </row>
    <row r="308" spans="1:43" ht="15.75" customHeight="1">
      <c r="A308" s="1" t="s">
        <v>1080</v>
      </c>
      <c r="B308" s="1" t="s">
        <v>1081</v>
      </c>
      <c r="C308" s="1" t="s">
        <v>592</v>
      </c>
      <c r="D308" s="5" t="s">
        <v>70</v>
      </c>
      <c r="E308" s="1" t="s">
        <v>592</v>
      </c>
      <c r="F308" s="6" t="s">
        <v>70</v>
      </c>
      <c r="G308" s="1" t="s">
        <v>593</v>
      </c>
      <c r="H308" s="7" t="str">
        <f t="shared" si="0"/>
        <v>UCONN x UCONN</v>
      </c>
      <c r="I308" s="1">
        <v>2000</v>
      </c>
      <c r="J308" s="1" t="s">
        <v>51</v>
      </c>
      <c r="P308" s="1">
        <v>5</v>
      </c>
      <c r="Q308" s="1">
        <v>10</v>
      </c>
      <c r="R308" s="1">
        <f>'Plot Info'!E354</f>
        <v>0</v>
      </c>
      <c r="S308" s="8">
        <v>44354</v>
      </c>
      <c r="T308" s="8">
        <v>44355</v>
      </c>
      <c r="U308" s="1">
        <f>'Plot Info'!H308</f>
        <v>0</v>
      </c>
      <c r="V308" s="1">
        <f>'Plot Info'!I354</f>
        <v>0</v>
      </c>
      <c r="W308" s="2" t="s">
        <v>58</v>
      </c>
      <c r="X308" s="1">
        <f>'Plot Info'!K308</f>
        <v>0</v>
      </c>
      <c r="Y308" s="1">
        <f>'Plot Info'!L308</f>
        <v>0</v>
      </c>
      <c r="Z308" s="1">
        <f>'Plot Info'!M308</f>
        <v>0</v>
      </c>
      <c r="AA308" s="3" t="e">
        <f t="shared" si="3"/>
        <v>#DIV/0!</v>
      </c>
      <c r="AB308" s="3">
        <f>VLOOKUP(A308,'Sub Sample'!A:U,21,FALSE)</f>
        <v>0</v>
      </c>
      <c r="AC308" s="1" t="e">
        <f t="shared" si="2"/>
        <v>#DIV/0!</v>
      </c>
      <c r="AD308" s="10">
        <f>VLOOKUP(A308,'Sub Sample'!A:Z,26,FALSE)</f>
        <v>0</v>
      </c>
      <c r="AE308" s="3" t="e">
        <f>'Individual Measurements'!U309</f>
        <v>#DIV/0!</v>
      </c>
      <c r="AF308" s="3" t="e">
        <f>'Individual Measurements'!V309</f>
        <v>#DIV/0!</v>
      </c>
      <c r="AG308" s="3" t="e">
        <f>'Individual Measurements'!W309</f>
        <v>#DIV/0!</v>
      </c>
      <c r="AH308" s="3" t="e">
        <f>'Individual Measurements'!X309</f>
        <v>#DIV/0!</v>
      </c>
      <c r="AI308" s="3" t="e">
        <f>'Individual Measurements'!Y309</f>
        <v>#DIV/0!</v>
      </c>
      <c r="AJ308" s="1">
        <f>'Individual Measurements'!AE309</f>
        <v>0</v>
      </c>
      <c r="AK308" s="1">
        <f>'Individual Measurements'!AF309</f>
        <v>0</v>
      </c>
      <c r="AL308" s="1">
        <f>'Individual Measurements'!AG309</f>
        <v>0</v>
      </c>
      <c r="AM308" s="1">
        <f>'Individual Measurements'!AH309</f>
        <v>0</v>
      </c>
      <c r="AN308" s="1">
        <f>'Individual Measurements'!AI309</f>
        <v>0</v>
      </c>
      <c r="AO308" s="1">
        <f>'Individual Measurements'!AJ309</f>
        <v>0</v>
      </c>
      <c r="AP308" s="1">
        <f>'Individual Measurements'!AK309</f>
        <v>0</v>
      </c>
      <c r="AQ308" s="1">
        <f>'Individual Measurements'!AL309</f>
        <v>0</v>
      </c>
    </row>
    <row r="309" spans="1:43" ht="15.75" customHeight="1">
      <c r="A309" s="1" t="s">
        <v>1082</v>
      </c>
      <c r="B309" s="1" t="s">
        <v>1083</v>
      </c>
      <c r="C309" s="1" t="s">
        <v>195</v>
      </c>
      <c r="D309" s="5" t="s">
        <v>76</v>
      </c>
      <c r="E309" s="1" t="s">
        <v>196</v>
      </c>
      <c r="F309" s="6" t="s">
        <v>145</v>
      </c>
      <c r="G309" s="1" t="s">
        <v>197</v>
      </c>
      <c r="H309" s="7" t="str">
        <f t="shared" si="0"/>
        <v>CC x NC</v>
      </c>
      <c r="I309" s="1" t="s">
        <v>348</v>
      </c>
      <c r="J309" s="1" t="s">
        <v>51</v>
      </c>
      <c r="P309" s="1">
        <v>5</v>
      </c>
      <c r="Q309" s="1">
        <v>11</v>
      </c>
      <c r="R309" s="1">
        <f>'Plot Info'!E38</f>
        <v>0</v>
      </c>
      <c r="S309" s="8">
        <v>44354</v>
      </c>
      <c r="T309" s="8">
        <v>44355</v>
      </c>
      <c r="U309" s="1">
        <f>'Plot Info'!H309</f>
        <v>0</v>
      </c>
      <c r="V309" s="1">
        <f>'Plot Info'!I38</f>
        <v>0</v>
      </c>
      <c r="W309" s="2" t="s">
        <v>58</v>
      </c>
      <c r="X309" s="1">
        <f>'Plot Info'!K309</f>
        <v>0</v>
      </c>
      <c r="Y309" s="1">
        <f>'Plot Info'!L309</f>
        <v>0</v>
      </c>
      <c r="Z309" s="1">
        <f>'Plot Info'!M309</f>
        <v>0</v>
      </c>
      <c r="AA309" s="3" t="e">
        <f t="shared" si="3"/>
        <v>#DIV/0!</v>
      </c>
      <c r="AB309" s="3">
        <f>VLOOKUP(A309,'Sub Sample'!A:U,21,FALSE)</f>
        <v>0</v>
      </c>
      <c r="AC309" s="1" t="e">
        <f t="shared" si="2"/>
        <v>#DIV/0!</v>
      </c>
      <c r="AD309" s="10">
        <f>VLOOKUP(A309,'Sub Sample'!A:Z,26,FALSE)</f>
        <v>0</v>
      </c>
      <c r="AE309" s="3" t="e">
        <f>'Individual Measurements'!U310</f>
        <v>#DIV/0!</v>
      </c>
      <c r="AF309" s="3" t="e">
        <f>'Individual Measurements'!V310</f>
        <v>#DIV/0!</v>
      </c>
      <c r="AG309" s="3" t="e">
        <f>'Individual Measurements'!W310</f>
        <v>#DIV/0!</v>
      </c>
      <c r="AH309" s="3" t="e">
        <f>'Individual Measurements'!X310</f>
        <v>#DIV/0!</v>
      </c>
      <c r="AI309" s="3" t="e">
        <f>'Individual Measurements'!Y310</f>
        <v>#DIV/0!</v>
      </c>
      <c r="AJ309" s="1">
        <f>'Individual Measurements'!AE310</f>
        <v>0</v>
      </c>
      <c r="AK309" s="1">
        <f>'Individual Measurements'!AF310</f>
        <v>0</v>
      </c>
      <c r="AL309" s="1">
        <f>'Individual Measurements'!AG310</f>
        <v>0</v>
      </c>
      <c r="AM309" s="1">
        <f>'Individual Measurements'!AH310</f>
        <v>0</v>
      </c>
      <c r="AN309" s="1">
        <f>'Individual Measurements'!AI310</f>
        <v>0</v>
      </c>
      <c r="AO309" s="1">
        <f>'Individual Measurements'!AJ310</f>
        <v>0</v>
      </c>
      <c r="AP309" s="1">
        <f>'Individual Measurements'!AK310</f>
        <v>0</v>
      </c>
      <c r="AQ309" s="1">
        <f>'Individual Measurements'!AL310</f>
        <v>0</v>
      </c>
    </row>
    <row r="310" spans="1:43" ht="15.75" customHeight="1">
      <c r="A310" s="1" t="s">
        <v>1084</v>
      </c>
      <c r="B310" s="1" t="s">
        <v>1085</v>
      </c>
      <c r="C310" s="1" t="s">
        <v>691</v>
      </c>
      <c r="D310" s="5" t="s">
        <v>70</v>
      </c>
      <c r="E310" s="1" t="s">
        <v>691</v>
      </c>
      <c r="F310" s="6" t="s">
        <v>70</v>
      </c>
      <c r="G310" s="1" t="s">
        <v>692</v>
      </c>
      <c r="H310" s="7" t="str">
        <f t="shared" si="0"/>
        <v>UCONN x UCONN</v>
      </c>
      <c r="I310" s="1">
        <v>500</v>
      </c>
      <c r="J310" s="1" t="s">
        <v>51</v>
      </c>
      <c r="P310" s="1">
        <v>5</v>
      </c>
      <c r="Q310" s="1">
        <v>12</v>
      </c>
      <c r="R310" s="1">
        <f>'Plot Info'!E355</f>
        <v>0</v>
      </c>
      <c r="S310" s="8">
        <v>44354</v>
      </c>
      <c r="T310" s="8">
        <v>44355</v>
      </c>
      <c r="U310" s="9">
        <f>'Plot Info'!H310</f>
        <v>0.75208333333333333</v>
      </c>
      <c r="V310" s="1">
        <f>'Plot Info'!I355</f>
        <v>0</v>
      </c>
      <c r="W310" s="2" t="s">
        <v>52</v>
      </c>
      <c r="X310" s="1">
        <f>'Plot Info'!K310</f>
        <v>2</v>
      </c>
      <c r="Y310" s="1">
        <f>'Plot Info'!L310</f>
        <v>5.57</v>
      </c>
      <c r="Z310" s="1">
        <f>'Plot Info'!M310</f>
        <v>0.79200000000000004</v>
      </c>
      <c r="AA310" s="3">
        <f t="shared" si="3"/>
        <v>7.0328282828282829</v>
      </c>
      <c r="AB310" s="3">
        <f>VLOOKUP(A310,'Sub Sample'!A:U,21,FALSE)</f>
        <v>10.48875930330699</v>
      </c>
      <c r="AC310" s="1">
        <f t="shared" si="2"/>
        <v>0.73765643080075671</v>
      </c>
      <c r="AD310" s="10">
        <f>VLOOKUP(A310,'Sub Sample'!A:Z,26,FALSE)</f>
        <v>100</v>
      </c>
      <c r="AE310" s="3">
        <f>'Individual Measurements'!U311</f>
        <v>150.22</v>
      </c>
      <c r="AF310" s="3">
        <f>'Individual Measurements'!V311</f>
        <v>22.7</v>
      </c>
      <c r="AG310" s="3">
        <f>'Individual Measurements'!W311</f>
        <v>0.91400000000000003</v>
      </c>
      <c r="AH310" s="3">
        <f>'Individual Measurements'!X311</f>
        <v>9.36</v>
      </c>
      <c r="AI310" s="3">
        <f>'Individual Measurements'!Y311</f>
        <v>4.1440000000000001</v>
      </c>
      <c r="AJ310" s="1">
        <f>'Individual Measurements'!AE311</f>
        <v>0</v>
      </c>
      <c r="AK310" s="1">
        <f>'Individual Measurements'!AF311</f>
        <v>0</v>
      </c>
      <c r="AL310" s="1">
        <f>'Individual Measurements'!AG311</f>
        <v>0</v>
      </c>
      <c r="AM310" s="1">
        <f>'Individual Measurements'!AH311</f>
        <v>5</v>
      </c>
      <c r="AN310" s="1">
        <f>'Individual Measurements'!AI311</f>
        <v>5</v>
      </c>
      <c r="AO310" s="1">
        <f>'Individual Measurements'!AJ311</f>
        <v>0</v>
      </c>
      <c r="AP310" s="1">
        <f>'Individual Measurements'!AK311</f>
        <v>3</v>
      </c>
      <c r="AQ310" s="1">
        <f>'Individual Measurements'!AL311</f>
        <v>2</v>
      </c>
    </row>
    <row r="311" spans="1:43" ht="15.75" customHeight="1">
      <c r="A311" s="1" t="s">
        <v>1086</v>
      </c>
      <c r="B311" s="1" t="s">
        <v>1087</v>
      </c>
      <c r="C311" s="1" t="s">
        <v>164</v>
      </c>
      <c r="D311" s="5" t="s">
        <v>76</v>
      </c>
      <c r="E311" s="1" t="s">
        <v>305</v>
      </c>
      <c r="F311" s="6" t="s">
        <v>48</v>
      </c>
      <c r="G311" s="1" t="s">
        <v>1071</v>
      </c>
      <c r="H311" s="7" t="str">
        <f t="shared" si="0"/>
        <v>CC x OI</v>
      </c>
      <c r="I311" s="1" t="s">
        <v>66</v>
      </c>
      <c r="J311" s="1" t="s">
        <v>51</v>
      </c>
      <c r="P311" s="1">
        <v>5</v>
      </c>
      <c r="Q311" s="1">
        <v>13</v>
      </c>
      <c r="R311" s="1">
        <f>'Plot Info'!E356</f>
        <v>0</v>
      </c>
      <c r="S311" s="8">
        <v>44354</v>
      </c>
      <c r="T311" s="8">
        <v>44355</v>
      </c>
      <c r="U311" s="9">
        <f>'Plot Info'!H311</f>
        <v>0.75347222222222221</v>
      </c>
      <c r="V311" s="1">
        <f>'Plot Info'!I356</f>
        <v>0</v>
      </c>
      <c r="W311" s="2" t="s">
        <v>52</v>
      </c>
      <c r="X311" s="1">
        <f>'Plot Info'!K311</f>
        <v>3</v>
      </c>
      <c r="Y311" s="1">
        <f>'Plot Info'!L311</f>
        <v>16.45</v>
      </c>
      <c r="Z311" s="1">
        <f>'Plot Info'!M311</f>
        <v>0.83</v>
      </c>
      <c r="AA311" s="3">
        <f t="shared" si="3"/>
        <v>19.819277108433734</v>
      </c>
      <c r="AB311" s="3">
        <f>VLOOKUP(A311,'Sub Sample'!A:U,21,FALSE)</f>
        <v>9.9437181922199454</v>
      </c>
      <c r="AC311" s="1">
        <f t="shared" si="2"/>
        <v>1.9707730633978084</v>
      </c>
      <c r="AD311" s="10">
        <f>VLOOKUP(A311,'Sub Sample'!A:Z,26,FALSE)</f>
        <v>193.75</v>
      </c>
      <c r="AE311" s="3">
        <f>'Individual Measurements'!U312</f>
        <v>175.18</v>
      </c>
      <c r="AF311" s="3">
        <f>'Individual Measurements'!V312</f>
        <v>21.060000000000002</v>
      </c>
      <c r="AG311" s="3">
        <f>'Individual Measurements'!W312</f>
        <v>0.91600000000000004</v>
      </c>
      <c r="AH311" s="3">
        <f>'Individual Measurements'!X312</f>
        <v>20.119999999999997</v>
      </c>
      <c r="AI311" s="3">
        <f>'Individual Measurements'!Y312</f>
        <v>5.6440000000000001</v>
      </c>
      <c r="AJ311" s="1">
        <f>'Individual Measurements'!AE312</f>
        <v>0</v>
      </c>
      <c r="AK311" s="1">
        <f>'Individual Measurements'!AF312</f>
        <v>0</v>
      </c>
      <c r="AL311" s="1">
        <f>'Individual Measurements'!AG312</f>
        <v>5</v>
      </c>
      <c r="AM311" s="1">
        <f>'Individual Measurements'!AH312</f>
        <v>0</v>
      </c>
      <c r="AN311" s="1">
        <f>'Individual Measurements'!AI312</f>
        <v>5</v>
      </c>
      <c r="AO311" s="1">
        <f>'Individual Measurements'!AJ312</f>
        <v>0</v>
      </c>
      <c r="AP311" s="1">
        <f>'Individual Measurements'!AK312</f>
        <v>5</v>
      </c>
      <c r="AQ311" s="1">
        <f>'Individual Measurements'!AL312</f>
        <v>0</v>
      </c>
    </row>
    <row r="312" spans="1:43" ht="15.75" customHeight="1">
      <c r="A312" s="1" t="s">
        <v>1088</v>
      </c>
      <c r="B312" s="1" t="s">
        <v>1089</v>
      </c>
      <c r="C312" s="1" t="s">
        <v>174</v>
      </c>
      <c r="D312" s="5" t="s">
        <v>70</v>
      </c>
      <c r="E312" s="1" t="s">
        <v>174</v>
      </c>
      <c r="F312" s="6" t="s">
        <v>70</v>
      </c>
      <c r="G312" s="1" t="s">
        <v>175</v>
      </c>
      <c r="H312" s="7" t="str">
        <f t="shared" si="0"/>
        <v>UCONN x UCONN</v>
      </c>
      <c r="I312" s="1">
        <v>4000</v>
      </c>
      <c r="J312" s="1" t="s">
        <v>51</v>
      </c>
      <c r="P312" s="1">
        <v>5</v>
      </c>
      <c r="Q312" s="1">
        <v>14</v>
      </c>
      <c r="R312" s="1">
        <f>'Plot Info'!E357</f>
        <v>0</v>
      </c>
      <c r="S312" s="8">
        <v>44354</v>
      </c>
      <c r="T312" s="8">
        <v>44355</v>
      </c>
      <c r="U312" s="1">
        <f>'Plot Info'!H312</f>
        <v>0</v>
      </c>
      <c r="V312" s="1">
        <f>'Plot Info'!I357</f>
        <v>0</v>
      </c>
      <c r="W312" s="2" t="s">
        <v>58</v>
      </c>
      <c r="X312" s="1">
        <f>'Plot Info'!K312</f>
        <v>0</v>
      </c>
      <c r="Y312" s="1">
        <f>'Plot Info'!L312</f>
        <v>0</v>
      </c>
      <c r="Z312" s="1">
        <f>'Plot Info'!M312</f>
        <v>0</v>
      </c>
      <c r="AA312" s="3" t="e">
        <f t="shared" si="3"/>
        <v>#DIV/0!</v>
      </c>
      <c r="AB312" s="3">
        <f>VLOOKUP(A312,'Sub Sample'!A:U,21,FALSE)</f>
        <v>0</v>
      </c>
      <c r="AC312" s="1" t="e">
        <f t="shared" si="2"/>
        <v>#DIV/0!</v>
      </c>
      <c r="AD312" s="10">
        <f>VLOOKUP(A312,'Sub Sample'!A:Z,26,FALSE)</f>
        <v>0</v>
      </c>
      <c r="AE312" s="3" t="e">
        <f>'Individual Measurements'!U313</f>
        <v>#DIV/0!</v>
      </c>
      <c r="AF312" s="3" t="e">
        <f>'Individual Measurements'!V313</f>
        <v>#DIV/0!</v>
      </c>
      <c r="AG312" s="3" t="e">
        <f>'Individual Measurements'!W313</f>
        <v>#DIV/0!</v>
      </c>
      <c r="AH312" s="3" t="e">
        <f>'Individual Measurements'!X313</f>
        <v>#DIV/0!</v>
      </c>
      <c r="AI312" s="3" t="e">
        <f>'Individual Measurements'!Y313</f>
        <v>#DIV/0!</v>
      </c>
      <c r="AJ312" s="1">
        <f>'Individual Measurements'!AE313</f>
        <v>0</v>
      </c>
      <c r="AK312" s="1">
        <f>'Individual Measurements'!AF313</f>
        <v>0</v>
      </c>
      <c r="AL312" s="1">
        <f>'Individual Measurements'!AG313</f>
        <v>0</v>
      </c>
      <c r="AM312" s="1">
        <f>'Individual Measurements'!AH313</f>
        <v>0</v>
      </c>
      <c r="AN312" s="1">
        <f>'Individual Measurements'!AI313</f>
        <v>0</v>
      </c>
      <c r="AO312" s="1">
        <f>'Individual Measurements'!AJ313</f>
        <v>0</v>
      </c>
      <c r="AP312" s="1">
        <f>'Individual Measurements'!AK313</f>
        <v>0</v>
      </c>
      <c r="AQ312" s="1">
        <f>'Individual Measurements'!AL313</f>
        <v>0</v>
      </c>
    </row>
    <row r="313" spans="1:43" ht="15.75" customHeight="1">
      <c r="A313" s="1" t="s">
        <v>1090</v>
      </c>
      <c r="B313" s="1" t="s">
        <v>1091</v>
      </c>
      <c r="C313" s="1" t="s">
        <v>678</v>
      </c>
      <c r="D313" s="5" t="s">
        <v>70</v>
      </c>
      <c r="E313" s="1" t="s">
        <v>678</v>
      </c>
      <c r="F313" s="6" t="s">
        <v>70</v>
      </c>
      <c r="G313" s="1" t="s">
        <v>679</v>
      </c>
      <c r="H313" s="7" t="str">
        <f t="shared" si="0"/>
        <v>UCONN x UCONN</v>
      </c>
      <c r="I313" s="1">
        <v>4000</v>
      </c>
      <c r="J313" s="1" t="s">
        <v>51</v>
      </c>
      <c r="P313" s="1">
        <v>5</v>
      </c>
      <c r="Q313" s="1">
        <v>15</v>
      </c>
      <c r="R313" s="1">
        <f>'Plot Info'!E358</f>
        <v>0</v>
      </c>
      <c r="S313" s="8">
        <v>44354</v>
      </c>
      <c r="T313" s="8">
        <v>44355</v>
      </c>
      <c r="U313" s="1">
        <f>'Plot Info'!H313</f>
        <v>0</v>
      </c>
      <c r="V313" s="1">
        <f>'Plot Info'!I358</f>
        <v>0</v>
      </c>
      <c r="W313" s="2" t="s">
        <v>58</v>
      </c>
      <c r="X313" s="1">
        <f>'Plot Info'!K313</f>
        <v>0</v>
      </c>
      <c r="Y313" s="1">
        <f>'Plot Info'!L313</f>
        <v>0</v>
      </c>
      <c r="Z313" s="1">
        <f>'Plot Info'!M313</f>
        <v>0</v>
      </c>
      <c r="AA313" s="3" t="e">
        <f t="shared" si="3"/>
        <v>#DIV/0!</v>
      </c>
      <c r="AB313" s="3">
        <f>VLOOKUP(A313,'Sub Sample'!A:U,21,FALSE)</f>
        <v>0</v>
      </c>
      <c r="AC313" s="1" t="e">
        <f t="shared" si="2"/>
        <v>#DIV/0!</v>
      </c>
      <c r="AD313" s="10">
        <f>VLOOKUP(A313,'Sub Sample'!A:Z,26,FALSE)</f>
        <v>0</v>
      </c>
      <c r="AE313" s="3" t="e">
        <f>'Individual Measurements'!U314</f>
        <v>#DIV/0!</v>
      </c>
      <c r="AF313" s="3" t="e">
        <f>'Individual Measurements'!V314</f>
        <v>#DIV/0!</v>
      </c>
      <c r="AG313" s="3" t="e">
        <f>'Individual Measurements'!W314</f>
        <v>#DIV/0!</v>
      </c>
      <c r="AH313" s="3" t="e">
        <f>'Individual Measurements'!X314</f>
        <v>#DIV/0!</v>
      </c>
      <c r="AI313" s="3" t="e">
        <f>'Individual Measurements'!Y314</f>
        <v>#DIV/0!</v>
      </c>
      <c r="AJ313" s="1">
        <f>'Individual Measurements'!AE314</f>
        <v>0</v>
      </c>
      <c r="AK313" s="1">
        <f>'Individual Measurements'!AF314</f>
        <v>0</v>
      </c>
      <c r="AL313" s="1">
        <f>'Individual Measurements'!AG314</f>
        <v>0</v>
      </c>
      <c r="AM313" s="1">
        <f>'Individual Measurements'!AH314</f>
        <v>0</v>
      </c>
      <c r="AN313" s="1">
        <f>'Individual Measurements'!AI314</f>
        <v>0</v>
      </c>
      <c r="AO313" s="1">
        <f>'Individual Measurements'!AJ314</f>
        <v>0</v>
      </c>
      <c r="AP313" s="1">
        <f>'Individual Measurements'!AK314</f>
        <v>0</v>
      </c>
      <c r="AQ313" s="1">
        <f>'Individual Measurements'!AL314</f>
        <v>0</v>
      </c>
    </row>
    <row r="314" spans="1:43" ht="15.75" customHeight="1">
      <c r="A314" s="1" t="s">
        <v>1092</v>
      </c>
      <c r="B314" s="1" t="s">
        <v>1093</v>
      </c>
      <c r="C314" s="1" t="s">
        <v>385</v>
      </c>
      <c r="D314" s="5" t="s">
        <v>122</v>
      </c>
      <c r="E314" s="1" t="s">
        <v>203</v>
      </c>
      <c r="F314" s="6" t="s">
        <v>56</v>
      </c>
      <c r="G314" s="1" t="s">
        <v>1094</v>
      </c>
      <c r="H314" s="7" t="str">
        <f t="shared" si="0"/>
        <v>NL x SF</v>
      </c>
      <c r="I314" s="1" t="s">
        <v>126</v>
      </c>
      <c r="J314" s="1" t="s">
        <v>51</v>
      </c>
      <c r="P314" s="1">
        <v>5</v>
      </c>
      <c r="Q314" s="1">
        <v>16</v>
      </c>
      <c r="R314" s="1">
        <f>'Plot Info'!E360</f>
        <v>0</v>
      </c>
      <c r="S314" s="8">
        <v>44354</v>
      </c>
      <c r="T314" s="8">
        <v>44355</v>
      </c>
      <c r="U314" s="1">
        <f>'Plot Info'!H314</f>
        <v>0</v>
      </c>
      <c r="V314" s="1">
        <f>'Plot Info'!I360</f>
        <v>0</v>
      </c>
      <c r="W314" s="2" t="s">
        <v>58</v>
      </c>
      <c r="X314" s="1">
        <f>'Plot Info'!K314</f>
        <v>0</v>
      </c>
      <c r="Y314" s="1">
        <f>'Plot Info'!L314</f>
        <v>0</v>
      </c>
      <c r="Z314" s="1">
        <f>'Plot Info'!M314</f>
        <v>0</v>
      </c>
      <c r="AA314" s="3" t="e">
        <f t="shared" si="3"/>
        <v>#DIV/0!</v>
      </c>
      <c r="AB314" s="3">
        <f>VLOOKUP(A314,'Sub Sample'!A:U,21,FALSE)</f>
        <v>0</v>
      </c>
      <c r="AC314" s="1" t="e">
        <f t="shared" si="2"/>
        <v>#DIV/0!</v>
      </c>
      <c r="AD314" s="10">
        <f>VLOOKUP(A314,'Sub Sample'!A:Z,26,FALSE)</f>
        <v>0</v>
      </c>
      <c r="AE314" s="3" t="e">
        <f>'Individual Measurements'!U315</f>
        <v>#DIV/0!</v>
      </c>
      <c r="AF314" s="3" t="e">
        <f>'Individual Measurements'!V315</f>
        <v>#DIV/0!</v>
      </c>
      <c r="AG314" s="3" t="e">
        <f>'Individual Measurements'!W315</f>
        <v>#DIV/0!</v>
      </c>
      <c r="AH314" s="3" t="e">
        <f>'Individual Measurements'!X315</f>
        <v>#DIV/0!</v>
      </c>
      <c r="AI314" s="3" t="e">
        <f>'Individual Measurements'!Y315</f>
        <v>#DIV/0!</v>
      </c>
      <c r="AJ314" s="1">
        <f>'Individual Measurements'!AE315</f>
        <v>0</v>
      </c>
      <c r="AK314" s="1">
        <f>'Individual Measurements'!AF315</f>
        <v>0</v>
      </c>
      <c r="AL314" s="1">
        <f>'Individual Measurements'!AG315</f>
        <v>0</v>
      </c>
      <c r="AM314" s="1">
        <f>'Individual Measurements'!AH315</f>
        <v>0</v>
      </c>
      <c r="AN314" s="1">
        <f>'Individual Measurements'!AI315</f>
        <v>0</v>
      </c>
      <c r="AO314" s="1">
        <f>'Individual Measurements'!AJ315</f>
        <v>0</v>
      </c>
      <c r="AP314" s="1">
        <f>'Individual Measurements'!AK315</f>
        <v>0</v>
      </c>
      <c r="AQ314" s="1">
        <f>'Individual Measurements'!AL315</f>
        <v>0</v>
      </c>
    </row>
    <row r="315" spans="1:43" ht="15.75" customHeight="1">
      <c r="A315" s="1" t="s">
        <v>1095</v>
      </c>
      <c r="B315" s="1" t="s">
        <v>1096</v>
      </c>
      <c r="C315" s="1" t="s">
        <v>301</v>
      </c>
      <c r="D315" s="5" t="s">
        <v>76</v>
      </c>
      <c r="E315" s="1" t="s">
        <v>274</v>
      </c>
      <c r="F315" s="6" t="s">
        <v>46</v>
      </c>
      <c r="G315" s="1" t="s">
        <v>1097</v>
      </c>
      <c r="H315" s="7" t="str">
        <f t="shared" si="0"/>
        <v>CC x JS</v>
      </c>
      <c r="I315" s="1" t="s">
        <v>50</v>
      </c>
      <c r="J315" s="1" t="s">
        <v>51</v>
      </c>
      <c r="P315" s="1">
        <v>5</v>
      </c>
      <c r="Q315" s="1">
        <v>17</v>
      </c>
      <c r="R315" s="1">
        <f>'Plot Info'!E361</f>
        <v>0</v>
      </c>
      <c r="S315" s="8">
        <v>44354</v>
      </c>
      <c r="T315" s="8">
        <v>44355</v>
      </c>
      <c r="U315" s="9">
        <f>'Plot Info'!H315</f>
        <v>0.75902777777777775</v>
      </c>
      <c r="V315" s="1">
        <f>'Plot Info'!I361</f>
        <v>0</v>
      </c>
      <c r="W315" s="2" t="s">
        <v>52</v>
      </c>
      <c r="X315" s="1">
        <f>'Plot Info'!K315</f>
        <v>3</v>
      </c>
      <c r="Y315" s="1">
        <f>'Plot Info'!L315</f>
        <v>13.58</v>
      </c>
      <c r="Z315" s="1">
        <f>'Plot Info'!M315</f>
        <v>0.85499999999999998</v>
      </c>
      <c r="AA315" s="3">
        <f t="shared" si="3"/>
        <v>15.883040935672515</v>
      </c>
      <c r="AB315" s="3">
        <f>VLOOKUP(A315,'Sub Sample'!A:U,21,FALSE)</f>
        <v>9.6273262316725905</v>
      </c>
      <c r="AC315" s="1">
        <f t="shared" si="2"/>
        <v>1.5291121663872957</v>
      </c>
      <c r="AD315" s="10">
        <f>VLOOKUP(A315,'Sub Sample'!A:Z,26,FALSE)</f>
        <v>181.25</v>
      </c>
      <c r="AE315" s="3">
        <f>'Individual Measurements'!U316</f>
        <v>162.54000000000002</v>
      </c>
      <c r="AF315" s="3">
        <f>'Individual Measurements'!V316</f>
        <v>21.3</v>
      </c>
      <c r="AG315" s="3">
        <f>'Individual Measurements'!W316</f>
        <v>0.87199999999999989</v>
      </c>
      <c r="AH315" s="3">
        <f>'Individual Measurements'!X316</f>
        <v>57.679999999999993</v>
      </c>
      <c r="AI315" s="3">
        <f>'Individual Measurements'!Y316</f>
        <v>7.8419999999999987</v>
      </c>
      <c r="AJ315" s="1">
        <f>'Individual Measurements'!AE316</f>
        <v>0</v>
      </c>
      <c r="AK315" s="1">
        <f>'Individual Measurements'!AF316</f>
        <v>0</v>
      </c>
      <c r="AL315" s="1">
        <f>'Individual Measurements'!AG316</f>
        <v>1</v>
      </c>
      <c r="AM315" s="1">
        <f>'Individual Measurements'!AH316</f>
        <v>4</v>
      </c>
      <c r="AN315" s="1">
        <f>'Individual Measurements'!AI316</f>
        <v>5</v>
      </c>
      <c r="AO315" s="1">
        <f>'Individual Measurements'!AJ316</f>
        <v>0</v>
      </c>
      <c r="AP315" s="1">
        <f>'Individual Measurements'!AK316</f>
        <v>1</v>
      </c>
      <c r="AQ315" s="1">
        <f>'Individual Measurements'!AL316</f>
        <v>4</v>
      </c>
    </row>
    <row r="316" spans="1:43" ht="15.75" customHeight="1">
      <c r="A316" s="1" t="s">
        <v>1098</v>
      </c>
      <c r="B316" s="1" t="s">
        <v>1099</v>
      </c>
      <c r="C316" s="1" t="s">
        <v>231</v>
      </c>
      <c r="D316" s="5" t="s">
        <v>122</v>
      </c>
      <c r="E316" s="1" t="s">
        <v>1100</v>
      </c>
      <c r="F316" s="6" t="s">
        <v>70</v>
      </c>
      <c r="G316" s="1" t="s">
        <v>1101</v>
      </c>
      <c r="H316" s="7" t="str">
        <f t="shared" si="0"/>
        <v>NL x UCONN</v>
      </c>
      <c r="I316" s="1" t="s">
        <v>79</v>
      </c>
      <c r="J316" s="1" t="s">
        <v>51</v>
      </c>
      <c r="P316" s="1">
        <v>5</v>
      </c>
      <c r="Q316" s="1">
        <v>18</v>
      </c>
      <c r="R316" s="1">
        <f>'Plot Info'!E362</f>
        <v>0</v>
      </c>
      <c r="S316" s="8">
        <v>44354</v>
      </c>
      <c r="T316" s="8">
        <v>44355</v>
      </c>
      <c r="U316" s="1">
        <f>'Plot Info'!H316</f>
        <v>0</v>
      </c>
      <c r="V316" s="1">
        <f>'Plot Info'!I362</f>
        <v>0</v>
      </c>
      <c r="W316" s="2" t="s">
        <v>58</v>
      </c>
      <c r="X316" s="1">
        <f>'Plot Info'!K316</f>
        <v>0</v>
      </c>
      <c r="Y316" s="1">
        <f>'Plot Info'!L316</f>
        <v>0</v>
      </c>
      <c r="Z316" s="1">
        <f>'Plot Info'!M316</f>
        <v>0</v>
      </c>
      <c r="AA316" s="3" t="e">
        <f t="shared" si="3"/>
        <v>#DIV/0!</v>
      </c>
      <c r="AB316" s="3">
        <f>VLOOKUP(A316,'Sub Sample'!A:U,21,FALSE)</f>
        <v>0</v>
      </c>
      <c r="AC316" s="1" t="e">
        <f t="shared" si="2"/>
        <v>#DIV/0!</v>
      </c>
      <c r="AD316" s="10">
        <f>VLOOKUP(A316,'Sub Sample'!A:Z,26,FALSE)</f>
        <v>0</v>
      </c>
      <c r="AE316" s="3" t="e">
        <f>'Individual Measurements'!U317</f>
        <v>#DIV/0!</v>
      </c>
      <c r="AF316" s="3" t="e">
        <f>'Individual Measurements'!V317</f>
        <v>#DIV/0!</v>
      </c>
      <c r="AG316" s="3" t="e">
        <f>'Individual Measurements'!W317</f>
        <v>#DIV/0!</v>
      </c>
      <c r="AH316" s="3" t="e">
        <f>'Individual Measurements'!X317</f>
        <v>#DIV/0!</v>
      </c>
      <c r="AI316" s="3" t="e">
        <f>'Individual Measurements'!Y317</f>
        <v>#DIV/0!</v>
      </c>
      <c r="AJ316" s="1">
        <f>'Individual Measurements'!AE317</f>
        <v>0</v>
      </c>
      <c r="AK316" s="1">
        <f>'Individual Measurements'!AF317</f>
        <v>0</v>
      </c>
      <c r="AL316" s="1">
        <f>'Individual Measurements'!AG317</f>
        <v>0</v>
      </c>
      <c r="AM316" s="1">
        <f>'Individual Measurements'!AH317</f>
        <v>0</v>
      </c>
      <c r="AN316" s="1">
        <f>'Individual Measurements'!AI317</f>
        <v>0</v>
      </c>
      <c r="AO316" s="1">
        <f>'Individual Measurements'!AJ317</f>
        <v>0</v>
      </c>
      <c r="AP316" s="1">
        <f>'Individual Measurements'!AK317</f>
        <v>0</v>
      </c>
      <c r="AQ316" s="1">
        <f>'Individual Measurements'!AL317</f>
        <v>0</v>
      </c>
    </row>
    <row r="317" spans="1:43" ht="15.75" customHeight="1">
      <c r="A317" s="1" t="s">
        <v>1102</v>
      </c>
      <c r="B317" s="1" t="s">
        <v>1103</v>
      </c>
      <c r="C317" s="1" t="s">
        <v>606</v>
      </c>
      <c r="D317" s="5" t="s">
        <v>46</v>
      </c>
      <c r="E317" s="1" t="s">
        <v>215</v>
      </c>
      <c r="F317" s="6" t="s">
        <v>76</v>
      </c>
      <c r="G317" s="1" t="s">
        <v>1104</v>
      </c>
      <c r="H317" s="7" t="str">
        <f t="shared" si="0"/>
        <v>JS x CC</v>
      </c>
      <c r="I317" s="1" t="s">
        <v>79</v>
      </c>
      <c r="J317" s="1" t="s">
        <v>51</v>
      </c>
      <c r="P317" s="1">
        <v>5</v>
      </c>
      <c r="Q317" s="1">
        <v>19</v>
      </c>
      <c r="R317" s="1">
        <f>'Plot Info'!E363</f>
        <v>0</v>
      </c>
      <c r="S317" s="8">
        <v>44354</v>
      </c>
      <c r="T317" s="8">
        <v>44355</v>
      </c>
      <c r="U317" s="1">
        <f>'Plot Info'!H317</f>
        <v>0</v>
      </c>
      <c r="V317" s="1">
        <f>'Plot Info'!I363</f>
        <v>0</v>
      </c>
      <c r="W317" s="2" t="s">
        <v>58</v>
      </c>
      <c r="X317" s="1">
        <f>'Plot Info'!K317</f>
        <v>0</v>
      </c>
      <c r="Y317" s="1">
        <f>'Plot Info'!L317</f>
        <v>0</v>
      </c>
      <c r="Z317" s="1">
        <f>'Plot Info'!M317</f>
        <v>0</v>
      </c>
      <c r="AA317" s="3" t="e">
        <f t="shared" si="3"/>
        <v>#DIV/0!</v>
      </c>
      <c r="AB317" s="3">
        <f>VLOOKUP(A317,'Sub Sample'!A:U,21,FALSE)</f>
        <v>0</v>
      </c>
      <c r="AC317" s="1" t="e">
        <f t="shared" si="2"/>
        <v>#DIV/0!</v>
      </c>
      <c r="AD317" s="10">
        <f>VLOOKUP(A317,'Sub Sample'!A:Z,26,FALSE)</f>
        <v>0</v>
      </c>
      <c r="AE317" s="3" t="e">
        <f>'Individual Measurements'!U318</f>
        <v>#DIV/0!</v>
      </c>
      <c r="AF317" s="3" t="e">
        <f>'Individual Measurements'!V318</f>
        <v>#DIV/0!</v>
      </c>
      <c r="AG317" s="3" t="e">
        <f>'Individual Measurements'!W318</f>
        <v>#DIV/0!</v>
      </c>
      <c r="AH317" s="3" t="e">
        <f>'Individual Measurements'!X318</f>
        <v>#DIV/0!</v>
      </c>
      <c r="AI317" s="3" t="e">
        <f>'Individual Measurements'!Y318</f>
        <v>#DIV/0!</v>
      </c>
      <c r="AJ317" s="1">
        <f>'Individual Measurements'!AE318</f>
        <v>0</v>
      </c>
      <c r="AK317" s="1">
        <f>'Individual Measurements'!AF318</f>
        <v>0</v>
      </c>
      <c r="AL317" s="1">
        <f>'Individual Measurements'!AG318</f>
        <v>0</v>
      </c>
      <c r="AM317" s="1">
        <f>'Individual Measurements'!AH318</f>
        <v>0</v>
      </c>
      <c r="AN317" s="1">
        <f>'Individual Measurements'!AI318</f>
        <v>0</v>
      </c>
      <c r="AO317" s="1">
        <f>'Individual Measurements'!AJ318</f>
        <v>0</v>
      </c>
      <c r="AP317" s="1">
        <f>'Individual Measurements'!AK318</f>
        <v>0</v>
      </c>
      <c r="AQ317" s="1">
        <f>'Individual Measurements'!AL318</f>
        <v>0</v>
      </c>
    </row>
    <row r="318" spans="1:43" ht="15.75" customHeight="1">
      <c r="A318" s="1" t="s">
        <v>1105</v>
      </c>
      <c r="B318" s="1" t="s">
        <v>1106</v>
      </c>
      <c r="C318" s="1" t="s">
        <v>191</v>
      </c>
      <c r="D318" s="5" t="s">
        <v>70</v>
      </c>
      <c r="E318" s="1" t="s">
        <v>191</v>
      </c>
      <c r="F318" s="6" t="s">
        <v>70</v>
      </c>
      <c r="G318" s="1" t="s">
        <v>192</v>
      </c>
      <c r="H318" s="7" t="str">
        <f t="shared" si="0"/>
        <v>UCONN x UCONN</v>
      </c>
      <c r="I318" s="1">
        <v>1000</v>
      </c>
      <c r="J318" s="1" t="s">
        <v>51</v>
      </c>
      <c r="P318" s="1">
        <v>5</v>
      </c>
      <c r="Q318" s="1">
        <v>20</v>
      </c>
      <c r="R318" s="1">
        <f>'Plot Info'!E364</f>
        <v>0</v>
      </c>
      <c r="S318" s="8">
        <v>44354</v>
      </c>
      <c r="T318" s="8">
        <v>44355</v>
      </c>
      <c r="U318" s="1">
        <f>'Plot Info'!H318</f>
        <v>0</v>
      </c>
      <c r="V318" s="1">
        <f>'Plot Info'!I364</f>
        <v>0</v>
      </c>
      <c r="W318" s="2" t="s">
        <v>58</v>
      </c>
      <c r="X318" s="1">
        <f>'Plot Info'!K318</f>
        <v>0</v>
      </c>
      <c r="Y318" s="1">
        <f>'Plot Info'!L318</f>
        <v>0</v>
      </c>
      <c r="Z318" s="1">
        <f>'Plot Info'!M318</f>
        <v>0</v>
      </c>
      <c r="AA318" s="3" t="e">
        <f t="shared" si="3"/>
        <v>#DIV/0!</v>
      </c>
      <c r="AB318" s="3">
        <f>VLOOKUP(A318,'Sub Sample'!A:U,21,FALSE)</f>
        <v>0</v>
      </c>
      <c r="AC318" s="1" t="e">
        <f t="shared" si="2"/>
        <v>#DIV/0!</v>
      </c>
      <c r="AD318" s="10">
        <f>VLOOKUP(A318,'Sub Sample'!A:Z,26,FALSE)</f>
        <v>0</v>
      </c>
      <c r="AE318" s="3" t="e">
        <f>'Individual Measurements'!U319</f>
        <v>#DIV/0!</v>
      </c>
      <c r="AF318" s="3" t="e">
        <f>'Individual Measurements'!V319</f>
        <v>#DIV/0!</v>
      </c>
      <c r="AG318" s="3" t="e">
        <f>'Individual Measurements'!W319</f>
        <v>#DIV/0!</v>
      </c>
      <c r="AH318" s="3" t="e">
        <f>'Individual Measurements'!X319</f>
        <v>#DIV/0!</v>
      </c>
      <c r="AI318" s="3" t="e">
        <f>'Individual Measurements'!Y319</f>
        <v>#DIV/0!</v>
      </c>
      <c r="AJ318" s="1">
        <f>'Individual Measurements'!AE319</f>
        <v>0</v>
      </c>
      <c r="AK318" s="1">
        <f>'Individual Measurements'!AF319</f>
        <v>0</v>
      </c>
      <c r="AL318" s="1">
        <f>'Individual Measurements'!AG319</f>
        <v>0</v>
      </c>
      <c r="AM318" s="1">
        <f>'Individual Measurements'!AH319</f>
        <v>0</v>
      </c>
      <c r="AN318" s="1">
        <f>'Individual Measurements'!AI319</f>
        <v>0</v>
      </c>
      <c r="AO318" s="1">
        <f>'Individual Measurements'!AJ319</f>
        <v>0</v>
      </c>
      <c r="AP318" s="1">
        <f>'Individual Measurements'!AK319</f>
        <v>0</v>
      </c>
      <c r="AQ318" s="1">
        <f>'Individual Measurements'!AL319</f>
        <v>0</v>
      </c>
    </row>
    <row r="319" spans="1:43" ht="15.75" customHeight="1">
      <c r="A319" s="1" t="s">
        <v>1107</v>
      </c>
      <c r="B319" s="1" t="s">
        <v>1108</v>
      </c>
      <c r="C319" s="1" t="s">
        <v>738</v>
      </c>
      <c r="D319" s="5" t="s">
        <v>46</v>
      </c>
      <c r="E319" s="1" t="s">
        <v>1045</v>
      </c>
      <c r="F319" s="6" t="s">
        <v>145</v>
      </c>
      <c r="G319" s="1" t="s">
        <v>1109</v>
      </c>
      <c r="H319" s="7" t="str">
        <f t="shared" si="0"/>
        <v>JS x NC</v>
      </c>
      <c r="I319" s="1" t="s">
        <v>333</v>
      </c>
      <c r="J319" s="1" t="s">
        <v>51</v>
      </c>
      <c r="P319" s="1">
        <v>5</v>
      </c>
      <c r="Q319" s="1">
        <v>21</v>
      </c>
      <c r="R319" s="1">
        <f>'Plot Info'!E365</f>
        <v>0</v>
      </c>
      <c r="S319" s="8">
        <v>44354</v>
      </c>
      <c r="T319" s="8">
        <v>44355</v>
      </c>
      <c r="U319" s="1">
        <f>'Plot Info'!H319</f>
        <v>0</v>
      </c>
      <c r="V319" s="1">
        <f>'Plot Info'!I365</f>
        <v>0</v>
      </c>
      <c r="W319" s="2" t="s">
        <v>58</v>
      </c>
      <c r="X319" s="1">
        <f>'Plot Info'!K319</f>
        <v>0</v>
      </c>
      <c r="Y319" s="1">
        <f>'Plot Info'!L319</f>
        <v>0</v>
      </c>
      <c r="Z319" s="1">
        <f>'Plot Info'!M319</f>
        <v>0</v>
      </c>
      <c r="AA319" s="3" t="e">
        <f t="shared" si="3"/>
        <v>#DIV/0!</v>
      </c>
      <c r="AB319" s="3">
        <f>VLOOKUP(A319,'Sub Sample'!A:U,21,FALSE)</f>
        <v>0</v>
      </c>
      <c r="AC319" s="1" t="e">
        <f t="shared" si="2"/>
        <v>#DIV/0!</v>
      </c>
      <c r="AD319" s="10">
        <f>VLOOKUP(A319,'Sub Sample'!A:Z,26,FALSE)</f>
        <v>0</v>
      </c>
      <c r="AE319" s="3" t="e">
        <f>'Individual Measurements'!U320</f>
        <v>#DIV/0!</v>
      </c>
      <c r="AF319" s="3" t="e">
        <f>'Individual Measurements'!V320</f>
        <v>#DIV/0!</v>
      </c>
      <c r="AG319" s="3" t="e">
        <f>'Individual Measurements'!W320</f>
        <v>#DIV/0!</v>
      </c>
      <c r="AH319" s="3" t="e">
        <f>'Individual Measurements'!X320</f>
        <v>#DIV/0!</v>
      </c>
      <c r="AI319" s="3" t="e">
        <f>'Individual Measurements'!Y320</f>
        <v>#DIV/0!</v>
      </c>
      <c r="AJ319" s="1">
        <f>'Individual Measurements'!AE320</f>
        <v>0</v>
      </c>
      <c r="AK319" s="1">
        <f>'Individual Measurements'!AF320</f>
        <v>0</v>
      </c>
      <c r="AL319" s="1">
        <f>'Individual Measurements'!AG320</f>
        <v>0</v>
      </c>
      <c r="AM319" s="1">
        <f>'Individual Measurements'!AH320</f>
        <v>0</v>
      </c>
      <c r="AN319" s="1">
        <f>'Individual Measurements'!AI320</f>
        <v>0</v>
      </c>
      <c r="AO319" s="1">
        <f>'Individual Measurements'!AJ320</f>
        <v>0</v>
      </c>
      <c r="AP319" s="1">
        <f>'Individual Measurements'!AK320</f>
        <v>0</v>
      </c>
      <c r="AQ319" s="1">
        <f>'Individual Measurements'!AL320</f>
        <v>0</v>
      </c>
    </row>
    <row r="320" spans="1:43" ht="15.75" customHeight="1">
      <c r="A320" s="1" t="s">
        <v>1110</v>
      </c>
      <c r="B320" s="1" t="s">
        <v>1111</v>
      </c>
      <c r="C320" s="1" t="s">
        <v>340</v>
      </c>
      <c r="D320" s="5" t="s">
        <v>46</v>
      </c>
      <c r="E320" s="1" t="s">
        <v>305</v>
      </c>
      <c r="F320" s="6" t="s">
        <v>48</v>
      </c>
      <c r="G320" s="1" t="s">
        <v>1112</v>
      </c>
      <c r="H320" s="7" t="str">
        <f t="shared" si="0"/>
        <v>JS x OI</v>
      </c>
      <c r="I320" s="1" t="s">
        <v>50</v>
      </c>
      <c r="J320" s="1" t="s">
        <v>51</v>
      </c>
      <c r="P320" s="1">
        <v>5</v>
      </c>
      <c r="Q320" s="1">
        <v>22</v>
      </c>
      <c r="R320" s="1">
        <f>'Plot Info'!E39</f>
        <v>0</v>
      </c>
      <c r="S320" s="8">
        <v>44354</v>
      </c>
      <c r="T320" s="8">
        <v>44355</v>
      </c>
      <c r="U320" s="1">
        <f>'Plot Info'!H320</f>
        <v>0</v>
      </c>
      <c r="V320" s="1">
        <f>'Plot Info'!I39</f>
        <v>0</v>
      </c>
      <c r="W320" s="2" t="s">
        <v>58</v>
      </c>
      <c r="X320" s="1">
        <f>'Plot Info'!K320</f>
        <v>0</v>
      </c>
      <c r="Y320" s="1">
        <f>'Plot Info'!L320</f>
        <v>0</v>
      </c>
      <c r="Z320" s="1">
        <f>'Plot Info'!M320</f>
        <v>0</v>
      </c>
      <c r="AA320" s="3" t="e">
        <f t="shared" si="3"/>
        <v>#DIV/0!</v>
      </c>
      <c r="AB320" s="3">
        <f>VLOOKUP(A320,'Sub Sample'!A:U,21,FALSE)</f>
        <v>0</v>
      </c>
      <c r="AC320" s="1" t="e">
        <f t="shared" si="2"/>
        <v>#DIV/0!</v>
      </c>
      <c r="AD320" s="10">
        <f>VLOOKUP(A320,'Sub Sample'!A:Z,26,FALSE)</f>
        <v>0</v>
      </c>
      <c r="AE320" s="3" t="e">
        <f>'Individual Measurements'!U321</f>
        <v>#DIV/0!</v>
      </c>
      <c r="AF320" s="3" t="e">
        <f>'Individual Measurements'!V321</f>
        <v>#DIV/0!</v>
      </c>
      <c r="AG320" s="3" t="e">
        <f>'Individual Measurements'!W321</f>
        <v>#DIV/0!</v>
      </c>
      <c r="AH320" s="3" t="e">
        <f>'Individual Measurements'!X321</f>
        <v>#DIV/0!</v>
      </c>
      <c r="AI320" s="3" t="e">
        <f>'Individual Measurements'!Y321</f>
        <v>#DIV/0!</v>
      </c>
      <c r="AJ320" s="1">
        <f>'Individual Measurements'!AE321</f>
        <v>0</v>
      </c>
      <c r="AK320" s="1">
        <f>'Individual Measurements'!AF321</f>
        <v>0</v>
      </c>
      <c r="AL320" s="1">
        <f>'Individual Measurements'!AG321</f>
        <v>0</v>
      </c>
      <c r="AM320" s="1">
        <f>'Individual Measurements'!AH321</f>
        <v>0</v>
      </c>
      <c r="AN320" s="1">
        <f>'Individual Measurements'!AI321</f>
        <v>0</v>
      </c>
      <c r="AO320" s="1">
        <f>'Individual Measurements'!AJ321</f>
        <v>0</v>
      </c>
      <c r="AP320" s="1">
        <f>'Individual Measurements'!AK321</f>
        <v>0</v>
      </c>
      <c r="AQ320" s="1">
        <f>'Individual Measurements'!AL321</f>
        <v>0</v>
      </c>
    </row>
    <row r="321" spans="1:43" ht="15.75" customHeight="1">
      <c r="A321" s="1" t="s">
        <v>1113</v>
      </c>
      <c r="B321" s="1" t="s">
        <v>1114</v>
      </c>
      <c r="C321" s="1" t="s">
        <v>655</v>
      </c>
      <c r="D321" s="5" t="s">
        <v>122</v>
      </c>
      <c r="E321" s="1" t="s">
        <v>92</v>
      </c>
      <c r="F321" s="6" t="s">
        <v>48</v>
      </c>
      <c r="G321" s="1" t="s">
        <v>1115</v>
      </c>
      <c r="H321" s="7" t="str">
        <f t="shared" si="0"/>
        <v>NL x OI</v>
      </c>
      <c r="I321" s="1" t="s">
        <v>50</v>
      </c>
      <c r="J321" s="1" t="s">
        <v>51</v>
      </c>
      <c r="P321" s="1">
        <v>5</v>
      </c>
      <c r="Q321" s="1">
        <v>23</v>
      </c>
      <c r="R321" s="1">
        <f>'Plot Info'!E366</f>
        <v>0</v>
      </c>
      <c r="S321" s="8">
        <v>44354</v>
      </c>
      <c r="T321" s="8">
        <v>44355</v>
      </c>
      <c r="U321" s="1">
        <f>'Plot Info'!H321</f>
        <v>0</v>
      </c>
      <c r="V321" s="1">
        <f>'Plot Info'!I366</f>
        <v>0</v>
      </c>
      <c r="W321" s="2" t="s">
        <v>58</v>
      </c>
      <c r="X321" s="1">
        <f>'Plot Info'!K321</f>
        <v>0</v>
      </c>
      <c r="Y321" s="1">
        <f>'Plot Info'!L321</f>
        <v>0</v>
      </c>
      <c r="Z321" s="1">
        <f>'Plot Info'!M321</f>
        <v>0</v>
      </c>
      <c r="AA321" s="3" t="e">
        <f t="shared" si="3"/>
        <v>#DIV/0!</v>
      </c>
      <c r="AB321" s="3">
        <f>VLOOKUP(A321,'Sub Sample'!A:U,21,FALSE)</f>
        <v>0</v>
      </c>
      <c r="AC321" s="1" t="e">
        <f t="shared" si="2"/>
        <v>#DIV/0!</v>
      </c>
      <c r="AD321" s="10">
        <f>VLOOKUP(A321,'Sub Sample'!A:Z,26,FALSE)</f>
        <v>0</v>
      </c>
      <c r="AE321" s="3" t="e">
        <f>'Individual Measurements'!U322</f>
        <v>#DIV/0!</v>
      </c>
      <c r="AF321" s="3" t="e">
        <f>'Individual Measurements'!V322</f>
        <v>#DIV/0!</v>
      </c>
      <c r="AG321" s="3" t="e">
        <f>'Individual Measurements'!W322</f>
        <v>#DIV/0!</v>
      </c>
      <c r="AH321" s="3" t="e">
        <f>'Individual Measurements'!X322</f>
        <v>#DIV/0!</v>
      </c>
      <c r="AI321" s="3" t="e">
        <f>'Individual Measurements'!Y322</f>
        <v>#DIV/0!</v>
      </c>
      <c r="AJ321" s="1">
        <f>'Individual Measurements'!AE322</f>
        <v>0</v>
      </c>
      <c r="AK321" s="1">
        <f>'Individual Measurements'!AF322</f>
        <v>0</v>
      </c>
      <c r="AL321" s="1">
        <f>'Individual Measurements'!AG322</f>
        <v>0</v>
      </c>
      <c r="AM321" s="1">
        <f>'Individual Measurements'!AH322</f>
        <v>0</v>
      </c>
      <c r="AN321" s="1">
        <f>'Individual Measurements'!AI322</f>
        <v>0</v>
      </c>
      <c r="AO321" s="1">
        <f>'Individual Measurements'!AJ322</f>
        <v>0</v>
      </c>
      <c r="AP321" s="1">
        <f>'Individual Measurements'!AK322</f>
        <v>0</v>
      </c>
      <c r="AQ321" s="1">
        <f>'Individual Measurements'!AL322</f>
        <v>0</v>
      </c>
    </row>
    <row r="322" spans="1:43" ht="15.75" customHeight="1">
      <c r="A322" s="1" t="s">
        <v>1116</v>
      </c>
      <c r="B322" s="1" t="s">
        <v>1117</v>
      </c>
      <c r="C322" s="1" t="s">
        <v>336</v>
      </c>
      <c r="D322" s="5" t="s">
        <v>122</v>
      </c>
      <c r="E322" s="1" t="s">
        <v>183</v>
      </c>
      <c r="F322" s="6" t="s">
        <v>48</v>
      </c>
      <c r="G322" s="1" t="s">
        <v>1118</v>
      </c>
      <c r="H322" s="7" t="str">
        <f t="shared" si="0"/>
        <v>NL x OI</v>
      </c>
      <c r="I322" s="1" t="s">
        <v>50</v>
      </c>
      <c r="J322" s="1" t="s">
        <v>51</v>
      </c>
      <c r="P322" s="1">
        <v>5</v>
      </c>
      <c r="Q322" s="1">
        <v>24</v>
      </c>
      <c r="R322" s="1">
        <f>'Plot Info'!E367</f>
        <v>0</v>
      </c>
      <c r="S322" s="8">
        <v>44354</v>
      </c>
      <c r="T322" s="8">
        <v>44355</v>
      </c>
      <c r="U322" s="1">
        <f>'Plot Info'!H322</f>
        <v>0</v>
      </c>
      <c r="V322" s="1">
        <f>'Plot Info'!I367</f>
        <v>0</v>
      </c>
      <c r="W322" s="2" t="s">
        <v>58</v>
      </c>
      <c r="X322" s="1">
        <f>'Plot Info'!K322</f>
        <v>0</v>
      </c>
      <c r="Y322" s="1">
        <f>'Plot Info'!L322</f>
        <v>0</v>
      </c>
      <c r="Z322" s="1">
        <f>'Plot Info'!M322</f>
        <v>0</v>
      </c>
      <c r="AA322" s="3" t="e">
        <f t="shared" si="3"/>
        <v>#DIV/0!</v>
      </c>
      <c r="AB322" s="3">
        <f>VLOOKUP(A322,'Sub Sample'!A:U,21,FALSE)</f>
        <v>0</v>
      </c>
      <c r="AC322" s="1" t="e">
        <f t="shared" si="2"/>
        <v>#DIV/0!</v>
      </c>
      <c r="AD322" s="10">
        <f>VLOOKUP(A322,'Sub Sample'!A:Z,26,FALSE)</f>
        <v>0</v>
      </c>
      <c r="AE322" s="3" t="e">
        <f>'Individual Measurements'!U323</f>
        <v>#DIV/0!</v>
      </c>
      <c r="AF322" s="3" t="e">
        <f>'Individual Measurements'!V323</f>
        <v>#DIV/0!</v>
      </c>
      <c r="AG322" s="3" t="e">
        <f>'Individual Measurements'!W323</f>
        <v>#DIV/0!</v>
      </c>
      <c r="AH322" s="3" t="e">
        <f>'Individual Measurements'!X323</f>
        <v>#DIV/0!</v>
      </c>
      <c r="AI322" s="3" t="e">
        <f>'Individual Measurements'!Y323</f>
        <v>#DIV/0!</v>
      </c>
      <c r="AJ322" s="1">
        <f>'Individual Measurements'!AE323</f>
        <v>0</v>
      </c>
      <c r="AK322" s="1">
        <f>'Individual Measurements'!AF323</f>
        <v>0</v>
      </c>
      <c r="AL322" s="1">
        <f>'Individual Measurements'!AG323</f>
        <v>0</v>
      </c>
      <c r="AM322" s="1">
        <f>'Individual Measurements'!AH323</f>
        <v>0</v>
      </c>
      <c r="AN322" s="1">
        <f>'Individual Measurements'!AI323</f>
        <v>0</v>
      </c>
      <c r="AO322" s="1">
        <f>'Individual Measurements'!AJ323</f>
        <v>0</v>
      </c>
      <c r="AP322" s="1">
        <f>'Individual Measurements'!AK323</f>
        <v>0</v>
      </c>
      <c r="AQ322" s="1">
        <f>'Individual Measurements'!AL323</f>
        <v>0</v>
      </c>
    </row>
    <row r="323" spans="1:43" ht="15.75" customHeight="1">
      <c r="A323" s="1" t="s">
        <v>1119</v>
      </c>
      <c r="B323" s="1" t="s">
        <v>1120</v>
      </c>
      <c r="C323" s="1" t="s">
        <v>592</v>
      </c>
      <c r="D323" s="5" t="s">
        <v>70</v>
      </c>
      <c r="E323" s="1" t="s">
        <v>592</v>
      </c>
      <c r="F323" s="6" t="s">
        <v>70</v>
      </c>
      <c r="G323" s="1" t="s">
        <v>593</v>
      </c>
      <c r="H323" s="7" t="str">
        <f t="shared" si="0"/>
        <v>UCONN x UCONN</v>
      </c>
      <c r="I323" s="1">
        <v>4000</v>
      </c>
      <c r="J323" s="1" t="s">
        <v>51</v>
      </c>
      <c r="P323" s="1">
        <v>5</v>
      </c>
      <c r="Q323" s="1">
        <v>25</v>
      </c>
      <c r="R323" s="1">
        <f>'Plot Info'!E368</f>
        <v>0</v>
      </c>
      <c r="S323" s="8">
        <v>44354</v>
      </c>
      <c r="T323" s="8">
        <v>44355</v>
      </c>
      <c r="U323" s="1">
        <f>'Plot Info'!H323</f>
        <v>0</v>
      </c>
      <c r="V323" s="1">
        <f>'Plot Info'!I368</f>
        <v>0</v>
      </c>
      <c r="W323" s="2" t="s">
        <v>58</v>
      </c>
      <c r="X323" s="1">
        <f>'Plot Info'!K323</f>
        <v>0</v>
      </c>
      <c r="Y323" s="1">
        <f>'Plot Info'!L323</f>
        <v>0</v>
      </c>
      <c r="Z323" s="1">
        <f>'Plot Info'!M323</f>
        <v>0</v>
      </c>
      <c r="AA323" s="3" t="e">
        <f t="shared" si="3"/>
        <v>#DIV/0!</v>
      </c>
      <c r="AB323" s="3">
        <f>VLOOKUP(A323,'Sub Sample'!A:U,21,FALSE)</f>
        <v>0</v>
      </c>
      <c r="AC323" s="1" t="e">
        <f t="shared" si="2"/>
        <v>#DIV/0!</v>
      </c>
      <c r="AD323" s="10">
        <f>VLOOKUP(A323,'Sub Sample'!A:Z,26,FALSE)</f>
        <v>0</v>
      </c>
      <c r="AE323" s="3" t="e">
        <f>'Individual Measurements'!U324</f>
        <v>#DIV/0!</v>
      </c>
      <c r="AF323" s="3" t="e">
        <f>'Individual Measurements'!V324</f>
        <v>#DIV/0!</v>
      </c>
      <c r="AG323" s="3" t="e">
        <f>'Individual Measurements'!W324</f>
        <v>#DIV/0!</v>
      </c>
      <c r="AH323" s="3" t="e">
        <f>'Individual Measurements'!X324</f>
        <v>#DIV/0!</v>
      </c>
      <c r="AI323" s="3" t="e">
        <f>'Individual Measurements'!Y324</f>
        <v>#DIV/0!</v>
      </c>
      <c r="AJ323" s="1">
        <f>'Individual Measurements'!AE324</f>
        <v>0</v>
      </c>
      <c r="AK323" s="1">
        <f>'Individual Measurements'!AF324</f>
        <v>0</v>
      </c>
      <c r="AL323" s="1">
        <f>'Individual Measurements'!AG324</f>
        <v>0</v>
      </c>
      <c r="AM323" s="1">
        <f>'Individual Measurements'!AH324</f>
        <v>0</v>
      </c>
      <c r="AN323" s="1">
        <f>'Individual Measurements'!AI324</f>
        <v>0</v>
      </c>
      <c r="AO323" s="1">
        <f>'Individual Measurements'!AJ324</f>
        <v>0</v>
      </c>
      <c r="AP323" s="1">
        <f>'Individual Measurements'!AK324</f>
        <v>0</v>
      </c>
      <c r="AQ323" s="1">
        <f>'Individual Measurements'!AL324</f>
        <v>0</v>
      </c>
    </row>
    <row r="324" spans="1:43" ht="15.75" customHeight="1">
      <c r="A324" s="1" t="s">
        <v>1121</v>
      </c>
      <c r="B324" s="1" t="s">
        <v>1122</v>
      </c>
      <c r="C324" s="1" t="s">
        <v>691</v>
      </c>
      <c r="D324" s="5" t="s">
        <v>70</v>
      </c>
      <c r="E324" s="1" t="s">
        <v>691</v>
      </c>
      <c r="F324" s="6" t="s">
        <v>70</v>
      </c>
      <c r="G324" s="1" t="s">
        <v>692</v>
      </c>
      <c r="H324" s="7" t="str">
        <f t="shared" si="0"/>
        <v>UCONN x UCONN</v>
      </c>
      <c r="I324" s="1">
        <v>1000</v>
      </c>
      <c r="J324" s="1" t="s">
        <v>51</v>
      </c>
      <c r="P324" s="1">
        <v>5</v>
      </c>
      <c r="Q324" s="1">
        <v>26</v>
      </c>
      <c r="R324" s="1">
        <f>'Plot Info'!E369</f>
        <v>0</v>
      </c>
      <c r="S324" s="8">
        <v>44354</v>
      </c>
      <c r="T324" s="8">
        <v>44355</v>
      </c>
      <c r="U324" s="1">
        <f>'Plot Info'!H324</f>
        <v>0</v>
      </c>
      <c r="V324" s="1">
        <f>'Plot Info'!I369</f>
        <v>0</v>
      </c>
      <c r="W324" s="2" t="s">
        <v>58</v>
      </c>
      <c r="X324" s="1">
        <f>'Plot Info'!K324</f>
        <v>0</v>
      </c>
      <c r="Y324" s="1">
        <f>'Plot Info'!L324</f>
        <v>0</v>
      </c>
      <c r="Z324" s="1">
        <f>'Plot Info'!M324</f>
        <v>0</v>
      </c>
      <c r="AA324" s="3" t="e">
        <f t="shared" si="3"/>
        <v>#DIV/0!</v>
      </c>
      <c r="AB324" s="3">
        <f>VLOOKUP(A324,'Sub Sample'!A:U,21,FALSE)</f>
        <v>0</v>
      </c>
      <c r="AC324" s="1" t="e">
        <f t="shared" si="2"/>
        <v>#DIV/0!</v>
      </c>
      <c r="AD324" s="10">
        <f>VLOOKUP(A324,'Sub Sample'!A:Z,26,FALSE)</f>
        <v>0</v>
      </c>
      <c r="AE324" s="3" t="e">
        <f>'Individual Measurements'!U325</f>
        <v>#DIV/0!</v>
      </c>
      <c r="AF324" s="3" t="e">
        <f>'Individual Measurements'!V325</f>
        <v>#DIV/0!</v>
      </c>
      <c r="AG324" s="3" t="e">
        <f>'Individual Measurements'!W325</f>
        <v>#DIV/0!</v>
      </c>
      <c r="AH324" s="3" t="e">
        <f>'Individual Measurements'!X325</f>
        <v>#DIV/0!</v>
      </c>
      <c r="AI324" s="3" t="e">
        <f>'Individual Measurements'!Y325</f>
        <v>#DIV/0!</v>
      </c>
      <c r="AJ324" s="1">
        <f>'Individual Measurements'!AE325</f>
        <v>0</v>
      </c>
      <c r="AK324" s="1">
        <f>'Individual Measurements'!AF325</f>
        <v>0</v>
      </c>
      <c r="AL324" s="1">
        <f>'Individual Measurements'!AG325</f>
        <v>0</v>
      </c>
      <c r="AM324" s="1">
        <f>'Individual Measurements'!AH325</f>
        <v>0</v>
      </c>
      <c r="AN324" s="1">
        <f>'Individual Measurements'!AI325</f>
        <v>0</v>
      </c>
      <c r="AO324" s="1">
        <f>'Individual Measurements'!AJ325</f>
        <v>0</v>
      </c>
      <c r="AP324" s="1">
        <f>'Individual Measurements'!AK325</f>
        <v>0</v>
      </c>
      <c r="AQ324" s="1">
        <f>'Individual Measurements'!AL325</f>
        <v>0</v>
      </c>
    </row>
    <row r="325" spans="1:43" ht="15.75" customHeight="1">
      <c r="A325" s="1" t="s">
        <v>1123</v>
      </c>
      <c r="B325" s="1" t="s">
        <v>1124</v>
      </c>
      <c r="D325" s="12"/>
      <c r="F325" s="13"/>
      <c r="G325" s="1" t="s">
        <v>544</v>
      </c>
      <c r="H325" s="7" t="str">
        <f t="shared" si="0"/>
        <v xml:space="preserve"> x </v>
      </c>
      <c r="I325" s="1" t="s">
        <v>88</v>
      </c>
      <c r="J325" s="1" t="s">
        <v>51</v>
      </c>
      <c r="P325" s="1">
        <v>5</v>
      </c>
      <c r="Q325" s="1">
        <v>27</v>
      </c>
      <c r="R325" s="1">
        <f>'Plot Info'!E370</f>
        <v>0</v>
      </c>
      <c r="S325" s="8">
        <v>44354</v>
      </c>
      <c r="T325" s="8">
        <v>44355</v>
      </c>
      <c r="U325" s="1">
        <f>'Plot Info'!H325</f>
        <v>0</v>
      </c>
      <c r="V325" s="1">
        <f>'Plot Info'!I370</f>
        <v>0</v>
      </c>
      <c r="W325" s="2" t="s">
        <v>58</v>
      </c>
      <c r="X325" s="1">
        <f>'Plot Info'!K325</f>
        <v>0</v>
      </c>
      <c r="Y325" s="1">
        <f>'Plot Info'!L325</f>
        <v>0</v>
      </c>
      <c r="Z325" s="1">
        <f>'Plot Info'!M325</f>
        <v>0</v>
      </c>
      <c r="AA325" s="3" t="e">
        <f t="shared" si="3"/>
        <v>#DIV/0!</v>
      </c>
      <c r="AB325" s="3">
        <f>VLOOKUP(A325,'Sub Sample'!A:U,21,FALSE)</f>
        <v>0</v>
      </c>
      <c r="AC325" s="1" t="e">
        <f t="shared" si="2"/>
        <v>#DIV/0!</v>
      </c>
      <c r="AD325" s="10">
        <f>VLOOKUP(A325,'Sub Sample'!A:Z,26,FALSE)</f>
        <v>0</v>
      </c>
      <c r="AE325" s="3" t="e">
        <f>'Individual Measurements'!U326</f>
        <v>#DIV/0!</v>
      </c>
      <c r="AF325" s="3" t="e">
        <f>'Individual Measurements'!V326</f>
        <v>#DIV/0!</v>
      </c>
      <c r="AG325" s="3" t="e">
        <f>'Individual Measurements'!W326</f>
        <v>#DIV/0!</v>
      </c>
      <c r="AH325" s="3" t="e">
        <f>'Individual Measurements'!X326</f>
        <v>#DIV/0!</v>
      </c>
      <c r="AI325" s="3" t="e">
        <f>'Individual Measurements'!Y326</f>
        <v>#DIV/0!</v>
      </c>
      <c r="AJ325" s="1">
        <f>'Individual Measurements'!AE326</f>
        <v>0</v>
      </c>
      <c r="AK325" s="1">
        <f>'Individual Measurements'!AF326</f>
        <v>0</v>
      </c>
      <c r="AL325" s="1">
        <f>'Individual Measurements'!AG326</f>
        <v>0</v>
      </c>
      <c r="AM325" s="1">
        <f>'Individual Measurements'!AH326</f>
        <v>0</v>
      </c>
      <c r="AN325" s="1">
        <f>'Individual Measurements'!AI326</f>
        <v>0</v>
      </c>
      <c r="AO325" s="1">
        <f>'Individual Measurements'!AJ326</f>
        <v>0</v>
      </c>
      <c r="AP325" s="1">
        <f>'Individual Measurements'!AK326</f>
        <v>0</v>
      </c>
      <c r="AQ325" s="1">
        <f>'Individual Measurements'!AL326</f>
        <v>0</v>
      </c>
    </row>
    <row r="326" spans="1:43" ht="15.75" customHeight="1">
      <c r="A326" s="1" t="s">
        <v>1125</v>
      </c>
      <c r="B326" s="1" t="s">
        <v>1126</v>
      </c>
      <c r="C326" s="1" t="s">
        <v>592</v>
      </c>
      <c r="D326" s="5" t="s">
        <v>70</v>
      </c>
      <c r="E326" s="1" t="s">
        <v>592</v>
      </c>
      <c r="F326" s="6" t="s">
        <v>70</v>
      </c>
      <c r="G326" s="1" t="s">
        <v>593</v>
      </c>
      <c r="H326" s="7" t="str">
        <f t="shared" si="0"/>
        <v>UCONN x UCONN</v>
      </c>
      <c r="I326" s="1">
        <v>250</v>
      </c>
      <c r="J326" s="1" t="s">
        <v>51</v>
      </c>
      <c r="P326" s="1">
        <v>5</v>
      </c>
      <c r="Q326" s="1">
        <v>28</v>
      </c>
      <c r="R326" s="1">
        <f>'Plot Info'!E371</f>
        <v>0</v>
      </c>
      <c r="S326" s="8">
        <v>44354</v>
      </c>
      <c r="T326" s="8">
        <v>44355</v>
      </c>
      <c r="U326" s="1">
        <f>'Plot Info'!H326</f>
        <v>0</v>
      </c>
      <c r="V326" s="1">
        <f>'Plot Info'!I371</f>
        <v>0</v>
      </c>
      <c r="W326" s="2" t="s">
        <v>58</v>
      </c>
      <c r="X326" s="1">
        <f>'Plot Info'!K326</f>
        <v>0</v>
      </c>
      <c r="Y326" s="1">
        <f>'Plot Info'!L326</f>
        <v>0</v>
      </c>
      <c r="Z326" s="1">
        <f>'Plot Info'!M326</f>
        <v>0</v>
      </c>
      <c r="AA326" s="3" t="e">
        <f t="shared" si="3"/>
        <v>#DIV/0!</v>
      </c>
      <c r="AB326" s="3">
        <f>VLOOKUP(A326,'Sub Sample'!A:U,21,FALSE)</f>
        <v>0</v>
      </c>
      <c r="AC326" s="1" t="e">
        <f t="shared" si="2"/>
        <v>#DIV/0!</v>
      </c>
      <c r="AD326" s="10">
        <f>VLOOKUP(A326,'Sub Sample'!A:Z,26,FALSE)</f>
        <v>0</v>
      </c>
      <c r="AE326" s="3" t="e">
        <f>'Individual Measurements'!U327</f>
        <v>#DIV/0!</v>
      </c>
      <c r="AF326" s="3" t="e">
        <f>'Individual Measurements'!V327</f>
        <v>#DIV/0!</v>
      </c>
      <c r="AG326" s="3" t="e">
        <f>'Individual Measurements'!W327</f>
        <v>#DIV/0!</v>
      </c>
      <c r="AH326" s="3" t="e">
        <f>'Individual Measurements'!X327</f>
        <v>#DIV/0!</v>
      </c>
      <c r="AI326" s="3" t="e">
        <f>'Individual Measurements'!Y327</f>
        <v>#DIV/0!</v>
      </c>
      <c r="AJ326" s="1">
        <f>'Individual Measurements'!AE327</f>
        <v>0</v>
      </c>
      <c r="AK326" s="1">
        <f>'Individual Measurements'!AF327</f>
        <v>0</v>
      </c>
      <c r="AL326" s="1">
        <f>'Individual Measurements'!AG327</f>
        <v>0</v>
      </c>
      <c r="AM326" s="1">
        <f>'Individual Measurements'!AH327</f>
        <v>0</v>
      </c>
      <c r="AN326" s="1">
        <f>'Individual Measurements'!AI327</f>
        <v>0</v>
      </c>
      <c r="AO326" s="1">
        <f>'Individual Measurements'!AJ327</f>
        <v>0</v>
      </c>
      <c r="AP326" s="1">
        <f>'Individual Measurements'!AK327</f>
        <v>0</v>
      </c>
      <c r="AQ326" s="1">
        <f>'Individual Measurements'!AL327</f>
        <v>0</v>
      </c>
    </row>
    <row r="327" spans="1:43" ht="15.75" customHeight="1">
      <c r="A327" s="1" t="s">
        <v>1127</v>
      </c>
      <c r="B327" s="1" t="s">
        <v>1128</v>
      </c>
      <c r="C327" s="1" t="s">
        <v>524</v>
      </c>
      <c r="D327" s="11" t="s">
        <v>70</v>
      </c>
      <c r="E327" s="1" t="s">
        <v>117</v>
      </c>
      <c r="F327" s="6" t="s">
        <v>48</v>
      </c>
      <c r="G327" s="1" t="s">
        <v>1129</v>
      </c>
      <c r="H327" s="7" t="str">
        <f t="shared" si="0"/>
        <v>UCONN x OI</v>
      </c>
      <c r="I327" s="1" t="s">
        <v>79</v>
      </c>
      <c r="J327" s="1" t="s">
        <v>51</v>
      </c>
      <c r="P327" s="1">
        <v>5</v>
      </c>
      <c r="Q327" s="1">
        <v>29</v>
      </c>
      <c r="R327" s="1">
        <f>'Plot Info'!E372</f>
        <v>0</v>
      </c>
      <c r="S327" s="8">
        <v>44354</v>
      </c>
      <c r="T327" s="8">
        <v>44355</v>
      </c>
      <c r="U327" s="9">
        <f>'Plot Info'!H327</f>
        <v>0.76388888888888884</v>
      </c>
      <c r="V327" s="1">
        <f>'Plot Info'!I372</f>
        <v>0</v>
      </c>
      <c r="W327" s="2" t="s">
        <v>52</v>
      </c>
      <c r="X327" s="1">
        <f>'Plot Info'!K327</f>
        <v>2</v>
      </c>
      <c r="Y327" s="1">
        <f>'Plot Info'!L327</f>
        <v>5.52</v>
      </c>
      <c r="Z327" s="1">
        <f>'Plot Info'!M327</f>
        <v>0.8</v>
      </c>
      <c r="AA327" s="3">
        <f t="shared" si="3"/>
        <v>6.8999999999999995</v>
      </c>
      <c r="AB327" s="3">
        <f>VLOOKUP(A327,'Sub Sample'!A:U,21,FALSE)</f>
        <v>11.725024382192</v>
      </c>
      <c r="AC327" s="1">
        <f t="shared" si="2"/>
        <v>0.80902668237124797</v>
      </c>
      <c r="AD327" s="10">
        <f>VLOOKUP(A327,'Sub Sample'!A:Z,26,FALSE)</f>
        <v>68.75</v>
      </c>
      <c r="AE327" s="3">
        <f>'Individual Measurements'!U328</f>
        <v>87.88</v>
      </c>
      <c r="AF327" s="3">
        <f>'Individual Measurements'!V328</f>
        <v>10.94</v>
      </c>
      <c r="AG327" s="3">
        <f>'Individual Measurements'!W328</f>
        <v>0.79600000000000004</v>
      </c>
      <c r="AH327" s="3">
        <f>'Individual Measurements'!X328</f>
        <v>8.9600000000000009</v>
      </c>
      <c r="AI327" s="3">
        <f>'Individual Measurements'!Y328</f>
        <v>3.7560000000000002</v>
      </c>
      <c r="AJ327" s="1">
        <f>'Individual Measurements'!AE328</f>
        <v>0</v>
      </c>
      <c r="AK327" s="1">
        <f>'Individual Measurements'!AF328</f>
        <v>0</v>
      </c>
      <c r="AL327" s="1">
        <f>'Individual Measurements'!AG328</f>
        <v>0</v>
      </c>
      <c r="AM327" s="1">
        <f>'Individual Measurements'!AH328</f>
        <v>5</v>
      </c>
      <c r="AN327" s="1">
        <f>'Individual Measurements'!AI328</f>
        <v>5</v>
      </c>
      <c r="AO327" s="1">
        <f>'Individual Measurements'!AJ328</f>
        <v>0</v>
      </c>
      <c r="AP327" s="1">
        <f>'Individual Measurements'!AK328</f>
        <v>1</v>
      </c>
      <c r="AQ327" s="1">
        <f>'Individual Measurements'!AL328</f>
        <v>4</v>
      </c>
    </row>
    <row r="328" spans="1:43" ht="15.75" customHeight="1">
      <c r="A328" s="1" t="s">
        <v>1130</v>
      </c>
      <c r="B328" s="1" t="s">
        <v>1131</v>
      </c>
      <c r="C328" s="1" t="s">
        <v>340</v>
      </c>
      <c r="D328" s="5" t="s">
        <v>46</v>
      </c>
      <c r="E328" s="1" t="s">
        <v>144</v>
      </c>
      <c r="F328" s="6" t="s">
        <v>145</v>
      </c>
      <c r="G328" s="1" t="s">
        <v>1132</v>
      </c>
      <c r="H328" s="7" t="str">
        <f t="shared" si="0"/>
        <v>JS x NC</v>
      </c>
      <c r="I328" s="1" t="s">
        <v>50</v>
      </c>
      <c r="J328" s="1" t="s">
        <v>51</v>
      </c>
      <c r="P328" s="1">
        <v>5</v>
      </c>
      <c r="Q328" s="1">
        <v>30</v>
      </c>
      <c r="R328" s="1">
        <f>'Plot Info'!E373</f>
        <v>0</v>
      </c>
      <c r="S328" s="8">
        <v>44354</v>
      </c>
      <c r="T328" s="8">
        <v>44355</v>
      </c>
      <c r="U328" s="9">
        <f>'Plot Info'!H328</f>
        <v>0.76597222222222228</v>
      </c>
      <c r="V328" s="1">
        <f>'Plot Info'!I373</f>
        <v>0</v>
      </c>
      <c r="W328" s="2" t="s">
        <v>52</v>
      </c>
      <c r="X328" s="1">
        <f>'Plot Info'!K328</f>
        <v>3</v>
      </c>
      <c r="Y328" s="1">
        <f>'Plot Info'!L328</f>
        <v>5.0599999999999996</v>
      </c>
      <c r="Z328" s="1">
        <f>'Plot Info'!M328</f>
        <v>0.82</v>
      </c>
      <c r="AA328" s="3">
        <f t="shared" si="3"/>
        <v>6.1707317073170733</v>
      </c>
      <c r="AB328" s="3">
        <f>VLOOKUP(A328,'Sub Sample'!A:U,21,FALSE)</f>
        <v>12.086675061280866</v>
      </c>
      <c r="AC328" s="1">
        <f t="shared" si="2"/>
        <v>0.74583629036684373</v>
      </c>
      <c r="AD328" s="10">
        <f>VLOOKUP(A328,'Sub Sample'!A:Z,26,FALSE)</f>
        <v>243.75</v>
      </c>
      <c r="AE328" s="3">
        <f>'Individual Measurements'!U329</f>
        <v>66.760000000000005</v>
      </c>
      <c r="AF328" s="3">
        <f>'Individual Measurements'!V329</f>
        <v>12.379999999999999</v>
      </c>
      <c r="AG328" s="3">
        <f>'Individual Measurements'!W329</f>
        <v>1.032</v>
      </c>
      <c r="AH328" s="3">
        <f>'Individual Measurements'!X329</f>
        <v>10.68</v>
      </c>
      <c r="AI328" s="3">
        <f>'Individual Measurements'!Y329</f>
        <v>5.5460000000000003</v>
      </c>
      <c r="AJ328" s="1">
        <f>'Individual Measurements'!AE329</f>
        <v>0</v>
      </c>
      <c r="AK328" s="1">
        <f>'Individual Measurements'!AF329</f>
        <v>0</v>
      </c>
      <c r="AL328" s="1">
        <f>'Individual Measurements'!AG329</f>
        <v>0</v>
      </c>
      <c r="AM328" s="1">
        <f>'Individual Measurements'!AH329</f>
        <v>5</v>
      </c>
      <c r="AN328" s="1">
        <f>'Individual Measurements'!AI329</f>
        <v>5</v>
      </c>
      <c r="AO328" s="1">
        <f>'Individual Measurements'!AJ329</f>
        <v>0</v>
      </c>
      <c r="AP328" s="1">
        <f>'Individual Measurements'!AK329</f>
        <v>0</v>
      </c>
      <c r="AQ328" s="1">
        <f>'Individual Measurements'!AL329</f>
        <v>5</v>
      </c>
    </row>
    <row r="329" spans="1:43" ht="15.75" customHeight="1">
      <c r="A329" s="1" t="s">
        <v>1133</v>
      </c>
      <c r="B329" s="1" t="s">
        <v>1134</v>
      </c>
      <c r="C329" s="1" t="s">
        <v>315</v>
      </c>
      <c r="D329" s="5" t="s">
        <v>48</v>
      </c>
      <c r="E329" s="1" t="s">
        <v>144</v>
      </c>
      <c r="F329" s="6" t="s">
        <v>145</v>
      </c>
      <c r="G329" s="1" t="s">
        <v>997</v>
      </c>
      <c r="H329" s="7" t="str">
        <f t="shared" si="0"/>
        <v>OI x NC</v>
      </c>
      <c r="I329" s="1" t="s">
        <v>66</v>
      </c>
      <c r="J329" s="1" t="s">
        <v>51</v>
      </c>
      <c r="P329" s="1">
        <v>5</v>
      </c>
      <c r="Q329" s="1">
        <v>31</v>
      </c>
      <c r="R329" s="1">
        <f>'Plot Info'!E375</f>
        <v>0</v>
      </c>
      <c r="S329" s="8">
        <v>44354</v>
      </c>
      <c r="T329" s="8">
        <v>44355</v>
      </c>
      <c r="U329" s="9">
        <f>'Plot Info'!H329</f>
        <v>0.77152777777777781</v>
      </c>
      <c r="V329" s="1">
        <f>'Plot Info'!I375</f>
        <v>0</v>
      </c>
      <c r="W329" s="2" t="s">
        <v>52</v>
      </c>
      <c r="X329" s="1">
        <f>'Plot Info'!K329</f>
        <v>2</v>
      </c>
      <c r="Y329" s="1">
        <f>'Plot Info'!L329</f>
        <v>4.67</v>
      </c>
      <c r="Z329" s="1">
        <f>'Plot Info'!M329</f>
        <v>0.91</v>
      </c>
      <c r="AA329" s="3">
        <f t="shared" si="3"/>
        <v>5.1318681318681314</v>
      </c>
      <c r="AB329" s="3">
        <f>VLOOKUP(A329,'Sub Sample'!A:U,21,FALSE)</f>
        <v>8.2578931293614026</v>
      </c>
      <c r="AC329" s="1">
        <f t="shared" si="2"/>
        <v>0.42378418586942579</v>
      </c>
      <c r="AD329" s="10">
        <f>VLOOKUP(A329,'Sub Sample'!A:Z,26,FALSE)</f>
        <v>68.75</v>
      </c>
      <c r="AE329" s="3">
        <f>'Individual Measurements'!U330</f>
        <v>30.679999999999996</v>
      </c>
      <c r="AF329" s="3">
        <f>'Individual Measurements'!V330</f>
        <v>7.42</v>
      </c>
      <c r="AG329" s="3">
        <f>'Individual Measurements'!W330</f>
        <v>0.35599999999999998</v>
      </c>
      <c r="AH329" s="3">
        <f>'Individual Measurements'!X330</f>
        <v>4.9400000000000004</v>
      </c>
      <c r="AI329" s="3">
        <f>'Individual Measurements'!Y330</f>
        <v>2.9419999999999997</v>
      </c>
      <c r="AJ329" s="1">
        <f>'Individual Measurements'!AE330</f>
        <v>0</v>
      </c>
      <c r="AK329" s="1">
        <f>'Individual Measurements'!AF330</f>
        <v>0</v>
      </c>
      <c r="AL329" s="1">
        <f>'Individual Measurements'!AG330</f>
        <v>1</v>
      </c>
      <c r="AM329" s="1">
        <f>'Individual Measurements'!AH330</f>
        <v>4</v>
      </c>
      <c r="AN329" s="1">
        <f>'Individual Measurements'!AI330</f>
        <v>2</v>
      </c>
      <c r="AO329" s="1">
        <f>'Individual Measurements'!AJ330</f>
        <v>3</v>
      </c>
      <c r="AP329" s="1">
        <f>'Individual Measurements'!AK330</f>
        <v>0</v>
      </c>
      <c r="AQ329" s="1">
        <f>'Individual Measurements'!AL330</f>
        <v>5</v>
      </c>
    </row>
    <row r="330" spans="1:43" ht="15.75" customHeight="1">
      <c r="A330" s="1" t="s">
        <v>1135</v>
      </c>
      <c r="B330" s="1" t="s">
        <v>1136</v>
      </c>
      <c r="C330" s="1" t="s">
        <v>301</v>
      </c>
      <c r="D330" s="5" t="s">
        <v>76</v>
      </c>
      <c r="E330" s="1" t="s">
        <v>1137</v>
      </c>
      <c r="F330" s="6" t="s">
        <v>70</v>
      </c>
      <c r="G330" s="1" t="s">
        <v>1138</v>
      </c>
      <c r="H330" s="7" t="str">
        <f t="shared" si="0"/>
        <v>CC x UCONN</v>
      </c>
      <c r="I330" s="1" t="s">
        <v>50</v>
      </c>
      <c r="J330" s="1" t="s">
        <v>51</v>
      </c>
      <c r="P330" s="1">
        <v>5</v>
      </c>
      <c r="Q330" s="1">
        <v>32</v>
      </c>
      <c r="R330" s="1">
        <f>'Plot Info'!E376</f>
        <v>0</v>
      </c>
      <c r="S330" s="8">
        <v>44354</v>
      </c>
      <c r="T330" s="8">
        <v>44355</v>
      </c>
      <c r="U330" s="9">
        <f>'Plot Info'!H330</f>
        <v>0.77500000000000002</v>
      </c>
      <c r="V330" s="1">
        <f>'Plot Info'!I376</f>
        <v>0</v>
      </c>
      <c r="W330" s="2" t="s">
        <v>52</v>
      </c>
      <c r="X330" s="1">
        <f>'Plot Info'!K330</f>
        <v>3</v>
      </c>
      <c r="Y330" s="1">
        <f>'Plot Info'!L330</f>
        <v>14.58</v>
      </c>
      <c r="Z330" s="1">
        <f>'Plot Info'!M330</f>
        <v>0.83</v>
      </c>
      <c r="AA330" s="3">
        <f t="shared" si="3"/>
        <v>17.566265060240966</v>
      </c>
      <c r="AB330" s="3">
        <f>VLOOKUP(A330,'Sub Sample'!A:U,21,FALSE)</f>
        <v>13.460248617794013</v>
      </c>
      <c r="AC330" s="1">
        <f t="shared" si="2"/>
        <v>2.3644629499691172</v>
      </c>
      <c r="AD330" s="10">
        <f>VLOOKUP(A330,'Sub Sample'!A:Z,26,FALSE)</f>
        <v>237.5</v>
      </c>
      <c r="AE330" s="3">
        <f>'Individual Measurements'!U331</f>
        <v>159.38</v>
      </c>
      <c r="AF330" s="3">
        <f>'Individual Measurements'!V331</f>
        <v>19.04</v>
      </c>
      <c r="AG330" s="3">
        <f>'Individual Measurements'!W331</f>
        <v>0.99399999999999999</v>
      </c>
      <c r="AH330" s="3">
        <f>'Individual Measurements'!X331</f>
        <v>17.900000000000002</v>
      </c>
      <c r="AI330" s="3">
        <f>'Individual Measurements'!Y331</f>
        <v>6.418000000000001</v>
      </c>
      <c r="AJ330" s="1">
        <f>'Individual Measurements'!AE331</f>
        <v>0</v>
      </c>
      <c r="AK330" s="1">
        <f>'Individual Measurements'!AF331</f>
        <v>0</v>
      </c>
      <c r="AL330" s="1">
        <f>'Individual Measurements'!AG331</f>
        <v>5</v>
      </c>
      <c r="AM330" s="1">
        <f>'Individual Measurements'!AH331</f>
        <v>0</v>
      </c>
      <c r="AN330" s="1">
        <f>'Individual Measurements'!AI331</f>
        <v>5</v>
      </c>
      <c r="AO330" s="1">
        <f>'Individual Measurements'!AJ331</f>
        <v>0</v>
      </c>
      <c r="AP330" s="1">
        <f>'Individual Measurements'!AK331</f>
        <v>2</v>
      </c>
      <c r="AQ330" s="1">
        <f>'Individual Measurements'!AL331</f>
        <v>3</v>
      </c>
    </row>
    <row r="331" spans="1:43" ht="15.75" customHeight="1">
      <c r="A331" s="1" t="s">
        <v>1139</v>
      </c>
      <c r="B331" s="1" t="s">
        <v>1140</v>
      </c>
      <c r="C331" s="1" t="s">
        <v>484</v>
      </c>
      <c r="D331" s="5" t="s">
        <v>145</v>
      </c>
      <c r="E331" s="1" t="s">
        <v>92</v>
      </c>
      <c r="F331" s="6" t="s">
        <v>48</v>
      </c>
      <c r="G331" s="1" t="s">
        <v>1141</v>
      </c>
      <c r="H331" s="7" t="str">
        <f t="shared" si="0"/>
        <v>NC x OI</v>
      </c>
      <c r="I331" s="1" t="s">
        <v>50</v>
      </c>
      <c r="J331" s="1" t="s">
        <v>51</v>
      </c>
      <c r="P331" s="1">
        <v>5</v>
      </c>
      <c r="Q331" s="1">
        <v>33</v>
      </c>
      <c r="R331" s="1">
        <f>'Plot Info'!E40</f>
        <v>0</v>
      </c>
      <c r="S331" s="8">
        <v>44354</v>
      </c>
      <c r="T331" s="8">
        <v>44355</v>
      </c>
      <c r="U331" s="1">
        <f>'Plot Info'!H331</f>
        <v>0</v>
      </c>
      <c r="V331" s="1">
        <f>'Plot Info'!I40</f>
        <v>0</v>
      </c>
      <c r="W331" s="2" t="s">
        <v>58</v>
      </c>
      <c r="X331" s="1">
        <f>'Plot Info'!K331</f>
        <v>0</v>
      </c>
      <c r="Y331" s="1">
        <f>'Plot Info'!L331</f>
        <v>0</v>
      </c>
      <c r="Z331" s="1">
        <f>'Plot Info'!M331</f>
        <v>0</v>
      </c>
      <c r="AA331" s="3" t="e">
        <f t="shared" si="3"/>
        <v>#DIV/0!</v>
      </c>
      <c r="AB331" s="3">
        <f>VLOOKUP(A331,'Sub Sample'!A:U,21,FALSE)</f>
        <v>0</v>
      </c>
      <c r="AC331" s="1" t="e">
        <f t="shared" si="2"/>
        <v>#DIV/0!</v>
      </c>
      <c r="AD331" s="10">
        <f>VLOOKUP(A331,'Sub Sample'!A:Z,26,FALSE)</f>
        <v>0</v>
      </c>
      <c r="AE331" s="3" t="e">
        <f>'Individual Measurements'!U332</f>
        <v>#DIV/0!</v>
      </c>
      <c r="AF331" s="3" t="e">
        <f>'Individual Measurements'!V332</f>
        <v>#DIV/0!</v>
      </c>
      <c r="AG331" s="3" t="e">
        <f>'Individual Measurements'!W332</f>
        <v>#DIV/0!</v>
      </c>
      <c r="AH331" s="3" t="e">
        <f>'Individual Measurements'!X332</f>
        <v>#DIV/0!</v>
      </c>
      <c r="AI331" s="3" t="e">
        <f>'Individual Measurements'!Y332</f>
        <v>#DIV/0!</v>
      </c>
      <c r="AJ331" s="1">
        <f>'Individual Measurements'!AE332</f>
        <v>0</v>
      </c>
      <c r="AK331" s="1">
        <f>'Individual Measurements'!AF332</f>
        <v>0</v>
      </c>
      <c r="AL331" s="1">
        <f>'Individual Measurements'!AG332</f>
        <v>0</v>
      </c>
      <c r="AM331" s="1">
        <f>'Individual Measurements'!AH332</f>
        <v>0</v>
      </c>
      <c r="AN331" s="1">
        <f>'Individual Measurements'!AI332</f>
        <v>0</v>
      </c>
      <c r="AO331" s="1">
        <f>'Individual Measurements'!AJ332</f>
        <v>0</v>
      </c>
      <c r="AP331" s="1">
        <f>'Individual Measurements'!AK332</f>
        <v>0</v>
      </c>
      <c r="AQ331" s="1">
        <f>'Individual Measurements'!AL332</f>
        <v>0</v>
      </c>
    </row>
    <row r="332" spans="1:43" ht="15.75" customHeight="1">
      <c r="A332" s="1" t="s">
        <v>1142</v>
      </c>
      <c r="B332" s="1" t="s">
        <v>1143</v>
      </c>
      <c r="C332" s="1" t="s">
        <v>580</v>
      </c>
      <c r="D332" s="5" t="s">
        <v>76</v>
      </c>
      <c r="E332" s="1" t="s">
        <v>215</v>
      </c>
      <c r="F332" s="6" t="s">
        <v>76</v>
      </c>
      <c r="G332" s="1" t="s">
        <v>1144</v>
      </c>
      <c r="H332" s="7" t="str">
        <f t="shared" si="0"/>
        <v>CC x CC</v>
      </c>
      <c r="I332" s="1" t="s">
        <v>79</v>
      </c>
      <c r="J332" s="1" t="s">
        <v>51</v>
      </c>
      <c r="P332" s="1">
        <v>5</v>
      </c>
      <c r="Q332" s="1">
        <v>34</v>
      </c>
      <c r="R332" s="1">
        <f>'Plot Info'!E377</f>
        <v>0</v>
      </c>
      <c r="S332" s="8">
        <v>44354</v>
      </c>
      <c r="T332" s="8">
        <v>44355</v>
      </c>
      <c r="U332" s="1">
        <f>'Plot Info'!H332</f>
        <v>0</v>
      </c>
      <c r="V332" s="1">
        <f>'Plot Info'!I377</f>
        <v>0</v>
      </c>
      <c r="W332" s="2" t="s">
        <v>58</v>
      </c>
      <c r="X332" s="1">
        <f>'Plot Info'!K332</f>
        <v>0</v>
      </c>
      <c r="Y332" s="1">
        <f>'Plot Info'!L332</f>
        <v>0</v>
      </c>
      <c r="Z332" s="1">
        <f>'Plot Info'!M332</f>
        <v>0</v>
      </c>
      <c r="AA332" s="3" t="e">
        <f t="shared" si="3"/>
        <v>#DIV/0!</v>
      </c>
      <c r="AB332" s="3">
        <f>VLOOKUP(A332,'Sub Sample'!A:U,21,FALSE)</f>
        <v>0</v>
      </c>
      <c r="AC332" s="1" t="e">
        <f t="shared" si="2"/>
        <v>#DIV/0!</v>
      </c>
      <c r="AD332" s="10">
        <f>VLOOKUP(A332,'Sub Sample'!A:Z,26,FALSE)</f>
        <v>0</v>
      </c>
      <c r="AE332" s="3" t="e">
        <f>'Individual Measurements'!U333</f>
        <v>#DIV/0!</v>
      </c>
      <c r="AF332" s="3" t="e">
        <f>'Individual Measurements'!V333</f>
        <v>#DIV/0!</v>
      </c>
      <c r="AG332" s="3" t="e">
        <f>'Individual Measurements'!W333</f>
        <v>#DIV/0!</v>
      </c>
      <c r="AH332" s="3" t="e">
        <f>'Individual Measurements'!X333</f>
        <v>#DIV/0!</v>
      </c>
      <c r="AI332" s="3" t="e">
        <f>'Individual Measurements'!Y333</f>
        <v>#DIV/0!</v>
      </c>
      <c r="AJ332" s="1">
        <f>'Individual Measurements'!AE333</f>
        <v>0</v>
      </c>
      <c r="AK332" s="1">
        <f>'Individual Measurements'!AF333</f>
        <v>0</v>
      </c>
      <c r="AL332" s="1">
        <f>'Individual Measurements'!AG333</f>
        <v>0</v>
      </c>
      <c r="AM332" s="1">
        <f>'Individual Measurements'!AH333</f>
        <v>0</v>
      </c>
      <c r="AN332" s="1">
        <f>'Individual Measurements'!AI333</f>
        <v>0</v>
      </c>
      <c r="AO332" s="1">
        <f>'Individual Measurements'!AJ333</f>
        <v>0</v>
      </c>
      <c r="AP332" s="1">
        <f>'Individual Measurements'!AK333</f>
        <v>0</v>
      </c>
      <c r="AQ332" s="1">
        <f>'Individual Measurements'!AL333</f>
        <v>0</v>
      </c>
    </row>
    <row r="333" spans="1:43" ht="15.75" customHeight="1">
      <c r="A333" s="1" t="s">
        <v>1145</v>
      </c>
      <c r="B333" s="1" t="s">
        <v>1146</v>
      </c>
      <c r="C333" s="1" t="s">
        <v>149</v>
      </c>
      <c r="D333" s="5" t="s">
        <v>76</v>
      </c>
      <c r="E333" s="1" t="s">
        <v>215</v>
      </c>
      <c r="F333" s="6" t="s">
        <v>76</v>
      </c>
      <c r="G333" s="1" t="s">
        <v>1147</v>
      </c>
      <c r="H333" s="7" t="str">
        <f t="shared" si="0"/>
        <v>CC x CC</v>
      </c>
      <c r="I333" s="1" t="s">
        <v>79</v>
      </c>
      <c r="J333" s="1" t="s">
        <v>51</v>
      </c>
      <c r="P333" s="1">
        <v>5</v>
      </c>
      <c r="Q333" s="1">
        <v>35</v>
      </c>
      <c r="R333" s="1">
        <f>'Plot Info'!E378</f>
        <v>0</v>
      </c>
      <c r="S333" s="8">
        <v>44354</v>
      </c>
      <c r="T333" s="8">
        <v>44355</v>
      </c>
      <c r="U333" s="1">
        <f>'Plot Info'!H333</f>
        <v>0</v>
      </c>
      <c r="V333" s="1">
        <f>'Plot Info'!I378</f>
        <v>0</v>
      </c>
      <c r="W333" s="2" t="s">
        <v>58</v>
      </c>
      <c r="X333" s="1">
        <f>'Plot Info'!K333</f>
        <v>0</v>
      </c>
      <c r="Y333" s="1">
        <f>'Plot Info'!L333</f>
        <v>0</v>
      </c>
      <c r="Z333" s="1">
        <f>'Plot Info'!M333</f>
        <v>0</v>
      </c>
      <c r="AA333" s="3" t="e">
        <f t="shared" si="3"/>
        <v>#DIV/0!</v>
      </c>
      <c r="AB333" s="3">
        <f>VLOOKUP(A333,'Sub Sample'!A:U,21,FALSE)</f>
        <v>0</v>
      </c>
      <c r="AC333" s="1" t="e">
        <f t="shared" si="2"/>
        <v>#DIV/0!</v>
      </c>
      <c r="AD333" s="10">
        <f>VLOOKUP(A333,'Sub Sample'!A:Z,26,FALSE)</f>
        <v>0</v>
      </c>
      <c r="AE333" s="3" t="e">
        <f>'Individual Measurements'!U334</f>
        <v>#DIV/0!</v>
      </c>
      <c r="AF333" s="3" t="e">
        <f>'Individual Measurements'!V334</f>
        <v>#DIV/0!</v>
      </c>
      <c r="AG333" s="3" t="e">
        <f>'Individual Measurements'!W334</f>
        <v>#DIV/0!</v>
      </c>
      <c r="AH333" s="3" t="e">
        <f>'Individual Measurements'!X334</f>
        <v>#DIV/0!</v>
      </c>
      <c r="AI333" s="3" t="e">
        <f>'Individual Measurements'!Y334</f>
        <v>#DIV/0!</v>
      </c>
      <c r="AJ333" s="1">
        <f>'Individual Measurements'!AE334</f>
        <v>0</v>
      </c>
      <c r="AK333" s="1">
        <f>'Individual Measurements'!AF334</f>
        <v>0</v>
      </c>
      <c r="AL333" s="1">
        <f>'Individual Measurements'!AG334</f>
        <v>0</v>
      </c>
      <c r="AM333" s="1">
        <f>'Individual Measurements'!AH334</f>
        <v>0</v>
      </c>
      <c r="AN333" s="1">
        <f>'Individual Measurements'!AI334</f>
        <v>0</v>
      </c>
      <c r="AO333" s="1">
        <f>'Individual Measurements'!AJ334</f>
        <v>0</v>
      </c>
      <c r="AP333" s="1">
        <f>'Individual Measurements'!AK334</f>
        <v>0</v>
      </c>
      <c r="AQ333" s="1">
        <f>'Individual Measurements'!AL334</f>
        <v>0</v>
      </c>
    </row>
    <row r="334" spans="1:43" ht="15.75" customHeight="1">
      <c r="A334" s="1" t="s">
        <v>1148</v>
      </c>
      <c r="B334" s="1" t="s">
        <v>1149</v>
      </c>
      <c r="C334" s="1" t="s">
        <v>340</v>
      </c>
      <c r="D334" s="5" t="s">
        <v>46</v>
      </c>
      <c r="E334" s="1" t="s">
        <v>256</v>
      </c>
      <c r="F334" s="6" t="s">
        <v>48</v>
      </c>
      <c r="G334" s="1" t="s">
        <v>1150</v>
      </c>
      <c r="H334" s="7" t="str">
        <f t="shared" si="0"/>
        <v>JS x OI</v>
      </c>
      <c r="I334" s="1" t="s">
        <v>50</v>
      </c>
      <c r="J334" s="1" t="s">
        <v>51</v>
      </c>
      <c r="P334" s="1">
        <v>5</v>
      </c>
      <c r="Q334" s="1">
        <v>36</v>
      </c>
      <c r="R334" s="1">
        <f>'Plot Info'!E379</f>
        <v>0</v>
      </c>
      <c r="S334" s="8">
        <v>44354</v>
      </c>
      <c r="T334" s="8">
        <v>44355</v>
      </c>
      <c r="U334" s="1">
        <f>'Plot Info'!H334</f>
        <v>0</v>
      </c>
      <c r="V334" s="1">
        <f>'Plot Info'!I379</f>
        <v>0</v>
      </c>
      <c r="W334" s="2" t="s">
        <v>58</v>
      </c>
      <c r="X334" s="1">
        <f>'Plot Info'!K334</f>
        <v>0</v>
      </c>
      <c r="Y334" s="1">
        <f>'Plot Info'!L334</f>
        <v>0</v>
      </c>
      <c r="Z334" s="1">
        <f>'Plot Info'!M334</f>
        <v>0</v>
      </c>
      <c r="AA334" s="3" t="e">
        <f t="shared" si="3"/>
        <v>#DIV/0!</v>
      </c>
      <c r="AB334" s="3">
        <f>VLOOKUP(A334,'Sub Sample'!A:U,21,FALSE)</f>
        <v>0</v>
      </c>
      <c r="AC334" s="1" t="e">
        <f t="shared" si="2"/>
        <v>#DIV/0!</v>
      </c>
      <c r="AD334" s="10">
        <f>VLOOKUP(A334,'Sub Sample'!A:Z,26,FALSE)</f>
        <v>0</v>
      </c>
      <c r="AE334" s="3" t="e">
        <f>'Individual Measurements'!U335</f>
        <v>#DIV/0!</v>
      </c>
      <c r="AF334" s="3" t="e">
        <f>'Individual Measurements'!V335</f>
        <v>#DIV/0!</v>
      </c>
      <c r="AG334" s="3" t="e">
        <f>'Individual Measurements'!W335</f>
        <v>#DIV/0!</v>
      </c>
      <c r="AH334" s="3" t="e">
        <f>'Individual Measurements'!X335</f>
        <v>#DIV/0!</v>
      </c>
      <c r="AI334" s="3" t="e">
        <f>'Individual Measurements'!Y335</f>
        <v>#DIV/0!</v>
      </c>
      <c r="AJ334" s="1">
        <f>'Individual Measurements'!AE335</f>
        <v>0</v>
      </c>
      <c r="AK334" s="1">
        <f>'Individual Measurements'!AF335</f>
        <v>0</v>
      </c>
      <c r="AL334" s="1">
        <f>'Individual Measurements'!AG335</f>
        <v>0</v>
      </c>
      <c r="AM334" s="1">
        <f>'Individual Measurements'!AH335</f>
        <v>0</v>
      </c>
      <c r="AN334" s="1">
        <f>'Individual Measurements'!AI335</f>
        <v>0</v>
      </c>
      <c r="AO334" s="1">
        <f>'Individual Measurements'!AJ335</f>
        <v>0</v>
      </c>
      <c r="AP334" s="1">
        <f>'Individual Measurements'!AK335</f>
        <v>0</v>
      </c>
      <c r="AQ334" s="1">
        <f>'Individual Measurements'!AL335</f>
        <v>0</v>
      </c>
    </row>
    <row r="335" spans="1:43" ht="15.75" customHeight="1">
      <c r="A335" s="1" t="s">
        <v>1151</v>
      </c>
      <c r="B335" s="1" t="s">
        <v>1152</v>
      </c>
      <c r="C335" s="1" t="s">
        <v>139</v>
      </c>
      <c r="D335" s="5" t="s">
        <v>70</v>
      </c>
      <c r="E335" s="1" t="s">
        <v>139</v>
      </c>
      <c r="F335" s="6" t="s">
        <v>70</v>
      </c>
      <c r="G335" s="1" t="s">
        <v>140</v>
      </c>
      <c r="H335" s="7" t="str">
        <f t="shared" si="0"/>
        <v>UCONN x UCONN</v>
      </c>
      <c r="I335" s="1">
        <v>4000</v>
      </c>
      <c r="J335" s="1" t="s">
        <v>51</v>
      </c>
      <c r="P335" s="1">
        <v>5</v>
      </c>
      <c r="Q335" s="1">
        <v>37</v>
      </c>
      <c r="R335" s="1">
        <f>'Plot Info'!E380</f>
        <v>0</v>
      </c>
      <c r="S335" s="8">
        <v>44354</v>
      </c>
      <c r="T335" s="8">
        <v>44355</v>
      </c>
      <c r="U335" s="1">
        <f>'Plot Info'!H335</f>
        <v>0</v>
      </c>
      <c r="V335" s="1">
        <f>'Plot Info'!I380</f>
        <v>0</v>
      </c>
      <c r="W335" s="2" t="s">
        <v>58</v>
      </c>
      <c r="X335" s="1">
        <f>'Plot Info'!K335</f>
        <v>0</v>
      </c>
      <c r="Y335" s="1">
        <f>'Plot Info'!L335</f>
        <v>0</v>
      </c>
      <c r="Z335" s="1">
        <f>'Plot Info'!M335</f>
        <v>0</v>
      </c>
      <c r="AA335" s="3" t="e">
        <f t="shared" si="3"/>
        <v>#DIV/0!</v>
      </c>
      <c r="AB335" s="3">
        <f>VLOOKUP(A335,'Sub Sample'!A:U,21,FALSE)</f>
        <v>0</v>
      </c>
      <c r="AC335" s="1" t="e">
        <f t="shared" si="2"/>
        <v>#DIV/0!</v>
      </c>
      <c r="AD335" s="10">
        <f>VLOOKUP(A335,'Sub Sample'!A:Z,26,FALSE)</f>
        <v>0</v>
      </c>
      <c r="AE335" s="3" t="e">
        <f>'Individual Measurements'!U336</f>
        <v>#DIV/0!</v>
      </c>
      <c r="AF335" s="3" t="e">
        <f>'Individual Measurements'!V336</f>
        <v>#DIV/0!</v>
      </c>
      <c r="AG335" s="3" t="e">
        <f>'Individual Measurements'!W336</f>
        <v>#DIV/0!</v>
      </c>
      <c r="AH335" s="3" t="e">
        <f>'Individual Measurements'!X336</f>
        <v>#DIV/0!</v>
      </c>
      <c r="AI335" s="3" t="e">
        <f>'Individual Measurements'!Y336</f>
        <v>#DIV/0!</v>
      </c>
      <c r="AJ335" s="1">
        <f>'Individual Measurements'!AE336</f>
        <v>0</v>
      </c>
      <c r="AK335" s="1">
        <f>'Individual Measurements'!AF336</f>
        <v>0</v>
      </c>
      <c r="AL335" s="1">
        <f>'Individual Measurements'!AG336</f>
        <v>0</v>
      </c>
      <c r="AM335" s="1">
        <f>'Individual Measurements'!AH336</f>
        <v>0</v>
      </c>
      <c r="AN335" s="1">
        <f>'Individual Measurements'!AI336</f>
        <v>0</v>
      </c>
      <c r="AO335" s="1">
        <f>'Individual Measurements'!AJ336</f>
        <v>0</v>
      </c>
      <c r="AP335" s="1">
        <f>'Individual Measurements'!AK336</f>
        <v>0</v>
      </c>
      <c r="AQ335" s="1">
        <f>'Individual Measurements'!AL336</f>
        <v>0</v>
      </c>
    </row>
    <row r="336" spans="1:43" ht="15.75" customHeight="1">
      <c r="A336" s="1" t="s">
        <v>1153</v>
      </c>
      <c r="B336" s="1" t="s">
        <v>1154</v>
      </c>
      <c r="C336" s="1" t="s">
        <v>195</v>
      </c>
      <c r="D336" s="5" t="s">
        <v>76</v>
      </c>
      <c r="E336" s="1" t="s">
        <v>398</v>
      </c>
      <c r="F336" s="6" t="s">
        <v>46</v>
      </c>
      <c r="G336" s="1" t="s">
        <v>1155</v>
      </c>
      <c r="H336" s="7" t="str">
        <f t="shared" si="0"/>
        <v>CC x JS</v>
      </c>
      <c r="I336" s="1" t="s">
        <v>50</v>
      </c>
      <c r="J336" s="1" t="s">
        <v>51</v>
      </c>
      <c r="P336" s="1">
        <v>5</v>
      </c>
      <c r="Q336" s="1">
        <v>38</v>
      </c>
      <c r="R336" s="1">
        <f>'Plot Info'!E382</f>
        <v>0</v>
      </c>
      <c r="S336" s="8">
        <v>44354</v>
      </c>
      <c r="T336" s="8">
        <v>44355</v>
      </c>
      <c r="U336" s="9">
        <f>'Plot Info'!H336</f>
        <v>0.78055555555555556</v>
      </c>
      <c r="V336" s="1">
        <f>'Plot Info'!I382</f>
        <v>0</v>
      </c>
      <c r="W336" s="2" t="s">
        <v>52</v>
      </c>
      <c r="X336" s="1">
        <f>'Plot Info'!K336</f>
        <v>3</v>
      </c>
      <c r="Y336" s="1">
        <f>'Plot Info'!L336</f>
        <v>8.74</v>
      </c>
      <c r="Z336" s="1">
        <f>'Plot Info'!M336</f>
        <v>0.875</v>
      </c>
      <c r="AA336" s="3">
        <f t="shared" si="3"/>
        <v>9.9885714285714293</v>
      </c>
      <c r="AB336" s="3">
        <f>VLOOKUP(A336,'Sub Sample'!A:U,21,FALSE)</f>
        <v>11.187584343880554</v>
      </c>
      <c r="AC336" s="1">
        <f t="shared" si="2"/>
        <v>1.1174798533201833</v>
      </c>
      <c r="AD336" s="10">
        <f>VLOOKUP(A336,'Sub Sample'!A:Z,26,FALSE)</f>
        <v>200</v>
      </c>
      <c r="AE336" s="3">
        <f>'Individual Measurements'!U337</f>
        <v>109.04</v>
      </c>
      <c r="AF336" s="3">
        <f>'Individual Measurements'!V337</f>
        <v>18.639999999999997</v>
      </c>
      <c r="AG336" s="3">
        <f>'Individual Measurements'!W337</f>
        <v>1.0639999999999998</v>
      </c>
      <c r="AH336" s="3">
        <f>'Individual Measurements'!X337</f>
        <v>4.0999999999999996</v>
      </c>
      <c r="AI336" s="3">
        <f>'Individual Measurements'!Y337</f>
        <v>4.0324999999999998</v>
      </c>
      <c r="AJ336" s="1">
        <f>'Individual Measurements'!AE337</f>
        <v>0</v>
      </c>
      <c r="AK336" s="1">
        <f>'Individual Measurements'!AF337</f>
        <v>0</v>
      </c>
      <c r="AL336" s="1">
        <f>'Individual Measurements'!AG337</f>
        <v>4</v>
      </c>
      <c r="AM336" s="1">
        <f>'Individual Measurements'!AH337</f>
        <v>1</v>
      </c>
      <c r="AN336" s="1">
        <f>'Individual Measurements'!AI337</f>
        <v>5</v>
      </c>
      <c r="AO336" s="1">
        <f>'Individual Measurements'!AJ337</f>
        <v>0</v>
      </c>
      <c r="AP336" s="1">
        <f>'Individual Measurements'!AK337</f>
        <v>0</v>
      </c>
      <c r="AQ336" s="1">
        <f>'Individual Measurements'!AL337</f>
        <v>5</v>
      </c>
    </row>
    <row r="337" spans="1:43" ht="15.75" customHeight="1">
      <c r="A337" s="1" t="s">
        <v>1156</v>
      </c>
      <c r="B337" s="1" t="s">
        <v>1157</v>
      </c>
      <c r="C337" s="1" t="s">
        <v>528</v>
      </c>
      <c r="D337" s="11" t="s">
        <v>70</v>
      </c>
      <c r="E337" s="1" t="s">
        <v>92</v>
      </c>
      <c r="F337" s="6" t="s">
        <v>48</v>
      </c>
      <c r="G337" s="1" t="s">
        <v>1158</v>
      </c>
      <c r="H337" s="7" t="str">
        <f t="shared" si="0"/>
        <v>UCONN x OI</v>
      </c>
      <c r="I337" s="1" t="s">
        <v>50</v>
      </c>
      <c r="J337" s="1" t="s">
        <v>51</v>
      </c>
      <c r="P337" s="1">
        <v>5</v>
      </c>
      <c r="Q337" s="1">
        <v>39</v>
      </c>
      <c r="R337" s="1">
        <f>'Plot Info'!E383</f>
        <v>0</v>
      </c>
      <c r="S337" s="8">
        <v>44354</v>
      </c>
      <c r="T337" s="8">
        <v>44355</v>
      </c>
      <c r="U337" s="1">
        <f>'Plot Info'!H337</f>
        <v>0</v>
      </c>
      <c r="V337" s="1">
        <f>'Plot Info'!I383</f>
        <v>0</v>
      </c>
      <c r="W337" s="2" t="s">
        <v>58</v>
      </c>
      <c r="X337" s="1">
        <f>'Plot Info'!K337</f>
        <v>0</v>
      </c>
      <c r="Y337" s="1">
        <f>'Plot Info'!L337</f>
        <v>0</v>
      </c>
      <c r="Z337" s="1">
        <f>'Plot Info'!M337</f>
        <v>0</v>
      </c>
      <c r="AA337" s="3" t="e">
        <f t="shared" si="3"/>
        <v>#DIV/0!</v>
      </c>
      <c r="AB337" s="3">
        <f>VLOOKUP(A337,'Sub Sample'!A:U,21,FALSE)</f>
        <v>0</v>
      </c>
      <c r="AC337" s="1" t="e">
        <f t="shared" si="2"/>
        <v>#DIV/0!</v>
      </c>
      <c r="AD337" s="10">
        <f>VLOOKUP(A337,'Sub Sample'!A:Z,26,FALSE)</f>
        <v>0</v>
      </c>
      <c r="AE337" s="3" t="e">
        <f>'Individual Measurements'!U338</f>
        <v>#DIV/0!</v>
      </c>
      <c r="AF337" s="3" t="e">
        <f>'Individual Measurements'!V338</f>
        <v>#DIV/0!</v>
      </c>
      <c r="AG337" s="3" t="e">
        <f>'Individual Measurements'!W338</f>
        <v>#DIV/0!</v>
      </c>
      <c r="AH337" s="3" t="e">
        <f>'Individual Measurements'!X338</f>
        <v>#DIV/0!</v>
      </c>
      <c r="AI337" s="3" t="e">
        <f>'Individual Measurements'!Y338</f>
        <v>#DIV/0!</v>
      </c>
      <c r="AJ337" s="1">
        <f>'Individual Measurements'!AE338</f>
        <v>0</v>
      </c>
      <c r="AK337" s="1">
        <f>'Individual Measurements'!AF338</f>
        <v>0</v>
      </c>
      <c r="AL337" s="1">
        <f>'Individual Measurements'!AG338</f>
        <v>0</v>
      </c>
      <c r="AM337" s="1">
        <f>'Individual Measurements'!AH338</f>
        <v>0</v>
      </c>
      <c r="AN337" s="1">
        <f>'Individual Measurements'!AI338</f>
        <v>0</v>
      </c>
      <c r="AO337" s="1">
        <f>'Individual Measurements'!AJ338</f>
        <v>0</v>
      </c>
      <c r="AP337" s="1">
        <f>'Individual Measurements'!AK338</f>
        <v>0</v>
      </c>
      <c r="AQ337" s="1">
        <f>'Individual Measurements'!AL338</f>
        <v>0</v>
      </c>
    </row>
    <row r="338" spans="1:43" ht="15.75" customHeight="1">
      <c r="A338" s="1" t="s">
        <v>1159</v>
      </c>
      <c r="B338" s="1" t="s">
        <v>1160</v>
      </c>
      <c r="C338" s="1" t="s">
        <v>599</v>
      </c>
      <c r="D338" s="11" t="s">
        <v>70</v>
      </c>
      <c r="E338" s="1" t="s">
        <v>256</v>
      </c>
      <c r="F338" s="6" t="s">
        <v>48</v>
      </c>
      <c r="G338" s="1" t="s">
        <v>1161</v>
      </c>
      <c r="H338" s="7" t="str">
        <f t="shared" si="0"/>
        <v>UCONN x OI</v>
      </c>
      <c r="I338" s="1" t="s">
        <v>50</v>
      </c>
      <c r="J338" s="1" t="s">
        <v>51</v>
      </c>
      <c r="P338" s="1">
        <v>5</v>
      </c>
      <c r="Q338" s="1">
        <v>40</v>
      </c>
      <c r="R338" s="1">
        <f>'Plot Info'!E384</f>
        <v>0</v>
      </c>
      <c r="S338" s="8">
        <v>44354</v>
      </c>
      <c r="T338" s="8">
        <v>44355</v>
      </c>
      <c r="U338" s="1">
        <f>'Plot Info'!H338</f>
        <v>0</v>
      </c>
      <c r="V338" s="1">
        <f>'Plot Info'!I384</f>
        <v>0</v>
      </c>
      <c r="W338" s="2" t="s">
        <v>58</v>
      </c>
      <c r="X338" s="1">
        <f>'Plot Info'!K338</f>
        <v>0</v>
      </c>
      <c r="Y338" s="1">
        <f>'Plot Info'!L338</f>
        <v>0</v>
      </c>
      <c r="Z338" s="1">
        <f>'Plot Info'!M338</f>
        <v>0</v>
      </c>
      <c r="AA338" s="3" t="e">
        <f t="shared" si="3"/>
        <v>#DIV/0!</v>
      </c>
      <c r="AB338" s="3">
        <f>VLOOKUP(A338,'Sub Sample'!A:U,21,FALSE)</f>
        <v>0</v>
      </c>
      <c r="AC338" s="1" t="e">
        <f t="shared" si="2"/>
        <v>#DIV/0!</v>
      </c>
      <c r="AD338" s="10">
        <f>VLOOKUP(A338,'Sub Sample'!A:Z,26,FALSE)</f>
        <v>0</v>
      </c>
      <c r="AE338" s="3" t="e">
        <f>'Individual Measurements'!U339</f>
        <v>#DIV/0!</v>
      </c>
      <c r="AF338" s="3" t="e">
        <f>'Individual Measurements'!V339</f>
        <v>#DIV/0!</v>
      </c>
      <c r="AG338" s="3" t="e">
        <f>'Individual Measurements'!W339</f>
        <v>#DIV/0!</v>
      </c>
      <c r="AH338" s="3" t="e">
        <f>'Individual Measurements'!X339</f>
        <v>#DIV/0!</v>
      </c>
      <c r="AI338" s="3" t="e">
        <f>'Individual Measurements'!Y339</f>
        <v>#DIV/0!</v>
      </c>
      <c r="AJ338" s="1">
        <f>'Individual Measurements'!AE339</f>
        <v>0</v>
      </c>
      <c r="AK338" s="1">
        <f>'Individual Measurements'!AF339</f>
        <v>0</v>
      </c>
      <c r="AL338" s="1">
        <f>'Individual Measurements'!AG339</f>
        <v>0</v>
      </c>
      <c r="AM338" s="1">
        <f>'Individual Measurements'!AH339</f>
        <v>0</v>
      </c>
      <c r="AN338" s="1">
        <f>'Individual Measurements'!AI339</f>
        <v>0</v>
      </c>
      <c r="AO338" s="1">
        <f>'Individual Measurements'!AJ339</f>
        <v>0</v>
      </c>
      <c r="AP338" s="1">
        <f>'Individual Measurements'!AK339</f>
        <v>0</v>
      </c>
      <c r="AQ338" s="1">
        <f>'Individual Measurements'!AL339</f>
        <v>0</v>
      </c>
    </row>
    <row r="339" spans="1:43" ht="15.75" customHeight="1">
      <c r="A339" s="1" t="s">
        <v>1162</v>
      </c>
      <c r="B339" s="1" t="s">
        <v>1163</v>
      </c>
      <c r="C339" s="1" t="s">
        <v>296</v>
      </c>
      <c r="D339" s="5" t="s">
        <v>46</v>
      </c>
      <c r="E339" s="1" t="s">
        <v>98</v>
      </c>
      <c r="F339" s="6" t="s">
        <v>76</v>
      </c>
      <c r="G339" s="1" t="s">
        <v>1164</v>
      </c>
      <c r="H339" s="7" t="str">
        <f t="shared" si="0"/>
        <v>JS x CC</v>
      </c>
      <c r="I339" s="1" t="s">
        <v>79</v>
      </c>
      <c r="J339" s="1" t="s">
        <v>51</v>
      </c>
      <c r="P339" s="1">
        <v>5</v>
      </c>
      <c r="Q339" s="1">
        <v>41</v>
      </c>
      <c r="R339" s="1">
        <f>'Plot Info'!E385</f>
        <v>0</v>
      </c>
      <c r="S339" s="8">
        <v>44354</v>
      </c>
      <c r="T339" s="8">
        <v>44355</v>
      </c>
      <c r="U339" s="1">
        <f>'Plot Info'!H339</f>
        <v>0</v>
      </c>
      <c r="V339" s="1">
        <f>'Plot Info'!I385</f>
        <v>0</v>
      </c>
      <c r="W339" s="2" t="s">
        <v>58</v>
      </c>
      <c r="X339" s="1">
        <f>'Plot Info'!K339</f>
        <v>0</v>
      </c>
      <c r="Y339" s="1">
        <f>'Plot Info'!L339</f>
        <v>0</v>
      </c>
      <c r="Z339" s="1">
        <f>'Plot Info'!M339</f>
        <v>0</v>
      </c>
      <c r="AA339" s="3" t="e">
        <f t="shared" si="3"/>
        <v>#DIV/0!</v>
      </c>
      <c r="AB339" s="3">
        <f>VLOOKUP(A339,'Sub Sample'!A:U,21,FALSE)</f>
        <v>0</v>
      </c>
      <c r="AC339" s="1" t="e">
        <f t="shared" si="2"/>
        <v>#DIV/0!</v>
      </c>
      <c r="AD339" s="10">
        <f>VLOOKUP(A339,'Sub Sample'!A:Z,26,FALSE)</f>
        <v>0</v>
      </c>
      <c r="AE339" s="3" t="e">
        <f>'Individual Measurements'!U340</f>
        <v>#DIV/0!</v>
      </c>
      <c r="AF339" s="3" t="e">
        <f>'Individual Measurements'!V340</f>
        <v>#DIV/0!</v>
      </c>
      <c r="AG339" s="3" t="e">
        <f>'Individual Measurements'!W340</f>
        <v>#DIV/0!</v>
      </c>
      <c r="AH339" s="3" t="e">
        <f>'Individual Measurements'!X340</f>
        <v>#DIV/0!</v>
      </c>
      <c r="AI339" s="3" t="e">
        <f>'Individual Measurements'!Y340</f>
        <v>#DIV/0!</v>
      </c>
      <c r="AJ339" s="1">
        <f>'Individual Measurements'!AE340</f>
        <v>0</v>
      </c>
      <c r="AK339" s="1">
        <f>'Individual Measurements'!AF340</f>
        <v>0</v>
      </c>
      <c r="AL339" s="1">
        <f>'Individual Measurements'!AG340</f>
        <v>0</v>
      </c>
      <c r="AM339" s="1">
        <f>'Individual Measurements'!AH340</f>
        <v>0</v>
      </c>
      <c r="AN339" s="1">
        <f>'Individual Measurements'!AI340</f>
        <v>0</v>
      </c>
      <c r="AO339" s="1">
        <f>'Individual Measurements'!AJ340</f>
        <v>0</v>
      </c>
      <c r="AP339" s="1">
        <f>'Individual Measurements'!AK340</f>
        <v>0</v>
      </c>
      <c r="AQ339" s="1">
        <f>'Individual Measurements'!AL340</f>
        <v>0</v>
      </c>
    </row>
    <row r="340" spans="1:43" ht="15.75" customHeight="1">
      <c r="A340" s="1" t="s">
        <v>311</v>
      </c>
      <c r="B340" s="1" t="s">
        <v>311</v>
      </c>
      <c r="C340" s="1" t="s">
        <v>218</v>
      </c>
      <c r="D340" s="5" t="s">
        <v>155</v>
      </c>
      <c r="E340" s="1" t="s">
        <v>154</v>
      </c>
      <c r="F340" s="6" t="s">
        <v>155</v>
      </c>
      <c r="G340" s="1" t="s">
        <v>312</v>
      </c>
      <c r="H340" s="7" t="str">
        <f t="shared" si="0"/>
        <v>ME1 x ME1</v>
      </c>
      <c r="I340" s="1" t="s">
        <v>1165</v>
      </c>
      <c r="J340" s="1" t="s">
        <v>51</v>
      </c>
      <c r="P340" s="1">
        <v>5</v>
      </c>
      <c r="Q340" s="1">
        <v>42</v>
      </c>
      <c r="R340" s="1">
        <f>'Plot Info'!E63</f>
        <v>0</v>
      </c>
      <c r="S340" s="8">
        <v>44354</v>
      </c>
      <c r="T340" s="8">
        <v>44355</v>
      </c>
      <c r="U340" s="1">
        <f>'Plot Info'!H340</f>
        <v>0</v>
      </c>
      <c r="V340" s="1">
        <f>'Plot Info'!I63</f>
        <v>0</v>
      </c>
      <c r="W340" s="2" t="s">
        <v>58</v>
      </c>
      <c r="X340" s="1">
        <f>'Plot Info'!K340</f>
        <v>0</v>
      </c>
      <c r="Y340" s="1">
        <f>'Plot Info'!L340</f>
        <v>0</v>
      </c>
      <c r="Z340" s="1">
        <f>'Plot Info'!M340</f>
        <v>0</v>
      </c>
      <c r="AA340" s="3" t="e">
        <f t="shared" si="3"/>
        <v>#DIV/0!</v>
      </c>
      <c r="AB340" s="3">
        <f>VLOOKUP(A340,'Sub Sample'!A:U,21,FALSE)</f>
        <v>0</v>
      </c>
      <c r="AC340" s="1" t="e">
        <f t="shared" si="2"/>
        <v>#DIV/0!</v>
      </c>
      <c r="AD340" s="10">
        <f>VLOOKUP(A340,'Sub Sample'!A:Z,26,FALSE)</f>
        <v>0</v>
      </c>
      <c r="AE340" s="3" t="e">
        <f>'Individual Measurements'!U341</f>
        <v>#DIV/0!</v>
      </c>
      <c r="AF340" s="3" t="e">
        <f>'Individual Measurements'!V341</f>
        <v>#DIV/0!</v>
      </c>
      <c r="AG340" s="3" t="e">
        <f>'Individual Measurements'!W341</f>
        <v>#DIV/0!</v>
      </c>
      <c r="AH340" s="3" t="e">
        <f>'Individual Measurements'!X341</f>
        <v>#DIV/0!</v>
      </c>
      <c r="AI340" s="3" t="e">
        <f>'Individual Measurements'!Y341</f>
        <v>#DIV/0!</v>
      </c>
      <c r="AJ340" s="1">
        <f>'Individual Measurements'!AE341</f>
        <v>0</v>
      </c>
      <c r="AK340" s="1">
        <f>'Individual Measurements'!AF341</f>
        <v>0</v>
      </c>
      <c r="AL340" s="1">
        <f>'Individual Measurements'!AG341</f>
        <v>0</v>
      </c>
      <c r="AM340" s="1">
        <f>'Individual Measurements'!AH341</f>
        <v>0</v>
      </c>
      <c r="AN340" s="1">
        <f>'Individual Measurements'!AI341</f>
        <v>0</v>
      </c>
      <c r="AO340" s="1">
        <f>'Individual Measurements'!AJ341</f>
        <v>0</v>
      </c>
      <c r="AP340" s="1">
        <f>'Individual Measurements'!AK341</f>
        <v>0</v>
      </c>
      <c r="AQ340" s="1">
        <f>'Individual Measurements'!AL341</f>
        <v>0</v>
      </c>
    </row>
    <row r="341" spans="1:43" ht="15.75" customHeight="1">
      <c r="A341" s="1" t="s">
        <v>1166</v>
      </c>
      <c r="B341" s="1" t="s">
        <v>1167</v>
      </c>
      <c r="C341" s="1" t="s">
        <v>484</v>
      </c>
      <c r="D341" s="5" t="s">
        <v>145</v>
      </c>
      <c r="E341" s="1" t="s">
        <v>183</v>
      </c>
      <c r="F341" s="6" t="s">
        <v>48</v>
      </c>
      <c r="G341" s="1" t="s">
        <v>1168</v>
      </c>
      <c r="H341" s="7" t="str">
        <f t="shared" si="0"/>
        <v>NC x OI</v>
      </c>
      <c r="I341" s="1" t="s">
        <v>50</v>
      </c>
      <c r="J341" s="1" t="s">
        <v>51</v>
      </c>
      <c r="P341" s="1">
        <v>5</v>
      </c>
      <c r="Q341" s="1">
        <v>43</v>
      </c>
      <c r="R341" s="1">
        <f>'Plot Info'!E386</f>
        <v>0</v>
      </c>
      <c r="S341" s="8">
        <v>44354</v>
      </c>
      <c r="T341" s="8">
        <v>44355</v>
      </c>
      <c r="U341" s="1">
        <f>'Plot Info'!H341</f>
        <v>0</v>
      </c>
      <c r="V341" s="1">
        <f>'Plot Info'!I386</f>
        <v>0</v>
      </c>
      <c r="W341" s="2" t="s">
        <v>58</v>
      </c>
      <c r="X341" s="1">
        <f>'Plot Info'!K341</f>
        <v>0</v>
      </c>
      <c r="Y341" s="1">
        <f>'Plot Info'!L341</f>
        <v>0</v>
      </c>
      <c r="Z341" s="1">
        <f>'Plot Info'!M341</f>
        <v>0</v>
      </c>
      <c r="AA341" s="3" t="e">
        <f t="shared" si="3"/>
        <v>#DIV/0!</v>
      </c>
      <c r="AB341" s="3">
        <f>VLOOKUP(A341,'Sub Sample'!A:U,21,FALSE)</f>
        <v>0</v>
      </c>
      <c r="AC341" s="1" t="e">
        <f t="shared" si="2"/>
        <v>#DIV/0!</v>
      </c>
      <c r="AD341" s="10">
        <f>VLOOKUP(A341,'Sub Sample'!A:Z,26,FALSE)</f>
        <v>0</v>
      </c>
      <c r="AE341" s="3" t="e">
        <f>'Individual Measurements'!U342</f>
        <v>#DIV/0!</v>
      </c>
      <c r="AF341" s="3" t="e">
        <f>'Individual Measurements'!V342</f>
        <v>#DIV/0!</v>
      </c>
      <c r="AG341" s="3" t="e">
        <f>'Individual Measurements'!W342</f>
        <v>#DIV/0!</v>
      </c>
      <c r="AH341" s="3" t="e">
        <f>'Individual Measurements'!X342</f>
        <v>#DIV/0!</v>
      </c>
      <c r="AI341" s="3" t="e">
        <f>'Individual Measurements'!Y342</f>
        <v>#DIV/0!</v>
      </c>
      <c r="AJ341" s="1">
        <f>'Individual Measurements'!AE342</f>
        <v>0</v>
      </c>
      <c r="AK341" s="1">
        <f>'Individual Measurements'!AF342</f>
        <v>0</v>
      </c>
      <c r="AL341" s="1">
        <f>'Individual Measurements'!AG342</f>
        <v>0</v>
      </c>
      <c r="AM341" s="1">
        <f>'Individual Measurements'!AH342</f>
        <v>0</v>
      </c>
      <c r="AN341" s="1">
        <f>'Individual Measurements'!AI342</f>
        <v>0</v>
      </c>
      <c r="AO341" s="1">
        <f>'Individual Measurements'!AJ342</f>
        <v>0</v>
      </c>
      <c r="AP341" s="1">
        <f>'Individual Measurements'!AK342</f>
        <v>0</v>
      </c>
      <c r="AQ341" s="1">
        <f>'Individual Measurements'!AL342</f>
        <v>0</v>
      </c>
    </row>
    <row r="342" spans="1:43" ht="15.75" customHeight="1">
      <c r="A342" s="1" t="s">
        <v>1169</v>
      </c>
      <c r="B342" s="1" t="s">
        <v>1170</v>
      </c>
      <c r="C342" s="1" t="s">
        <v>91</v>
      </c>
      <c r="D342" s="5" t="s">
        <v>48</v>
      </c>
      <c r="E342" s="1" t="s">
        <v>92</v>
      </c>
      <c r="F342" s="6" t="s">
        <v>48</v>
      </c>
      <c r="G342" s="1" t="s">
        <v>93</v>
      </c>
      <c r="H342" s="7" t="str">
        <f t="shared" si="0"/>
        <v>OI x OI</v>
      </c>
      <c r="I342" s="1" t="s">
        <v>94</v>
      </c>
      <c r="J342" s="1" t="s">
        <v>51</v>
      </c>
      <c r="P342" s="1">
        <v>5</v>
      </c>
      <c r="Q342" s="1">
        <v>44</v>
      </c>
      <c r="R342" s="1">
        <f>'Plot Info'!E387</f>
        <v>0</v>
      </c>
      <c r="S342" s="8">
        <v>44354</v>
      </c>
      <c r="T342" s="8">
        <v>44355</v>
      </c>
      <c r="U342" s="9">
        <f>'Plot Info'!H342</f>
        <v>0.78680555555555554</v>
      </c>
      <c r="V342" s="1">
        <f>'Plot Info'!I387</f>
        <v>0</v>
      </c>
      <c r="W342" s="2" t="s">
        <v>52</v>
      </c>
      <c r="X342" s="1">
        <f>'Plot Info'!K342</f>
        <v>1</v>
      </c>
      <c r="Y342" s="1">
        <f>'Plot Info'!L342</f>
        <v>2.41</v>
      </c>
      <c r="Z342" s="1">
        <f>'Plot Info'!M342</f>
        <v>0.8</v>
      </c>
      <c r="AA342" s="3">
        <f t="shared" si="3"/>
        <v>3.0125000000000002</v>
      </c>
      <c r="AB342" s="3">
        <f>VLOOKUP(A342,'Sub Sample'!A:U,21,FALSE)</f>
        <v>13.788232403881587</v>
      </c>
      <c r="AC342" s="1">
        <f t="shared" si="2"/>
        <v>0.4153705011669328</v>
      </c>
      <c r="AD342" s="10">
        <f>VLOOKUP(A342,'Sub Sample'!A:Z,26,FALSE)</f>
        <v>31.25</v>
      </c>
      <c r="AE342" s="3">
        <f>'Individual Measurements'!U343</f>
        <v>124.82000000000001</v>
      </c>
      <c r="AF342" s="3">
        <f>'Individual Measurements'!V343</f>
        <v>18.600000000000001</v>
      </c>
      <c r="AG342" s="3">
        <f>'Individual Measurements'!W343</f>
        <v>0.7</v>
      </c>
      <c r="AH342" s="3">
        <f>'Individual Measurements'!X343</f>
        <v>19.14</v>
      </c>
      <c r="AI342" s="3">
        <f>'Individual Measurements'!Y343</f>
        <v>5.1859999999999999</v>
      </c>
      <c r="AJ342" s="1">
        <f>'Individual Measurements'!AE343</f>
        <v>0</v>
      </c>
      <c r="AK342" s="1">
        <f>'Individual Measurements'!AF343</f>
        <v>0</v>
      </c>
      <c r="AL342" s="1">
        <f>'Individual Measurements'!AG343</f>
        <v>0</v>
      </c>
      <c r="AM342" s="1">
        <f>'Individual Measurements'!AH343</f>
        <v>5</v>
      </c>
      <c r="AN342" s="1">
        <f>'Individual Measurements'!AI343</f>
        <v>5</v>
      </c>
      <c r="AO342" s="1">
        <f>'Individual Measurements'!AJ343</f>
        <v>0</v>
      </c>
      <c r="AP342" s="1">
        <f>'Individual Measurements'!AK343</f>
        <v>4</v>
      </c>
      <c r="AQ342" s="1">
        <f>'Individual Measurements'!AL343</f>
        <v>1</v>
      </c>
    </row>
    <row r="343" spans="1:43" ht="15.75" customHeight="1">
      <c r="A343" s="1" t="s">
        <v>1171</v>
      </c>
      <c r="B343" s="1" t="s">
        <v>1172</v>
      </c>
      <c r="C343" s="1" t="s">
        <v>191</v>
      </c>
      <c r="D343" s="5" t="s">
        <v>70</v>
      </c>
      <c r="E343" s="1" t="s">
        <v>191</v>
      </c>
      <c r="F343" s="6" t="s">
        <v>70</v>
      </c>
      <c r="G343" s="1" t="s">
        <v>192</v>
      </c>
      <c r="H343" s="7" t="str">
        <f t="shared" si="0"/>
        <v>UCONN x UCONN</v>
      </c>
      <c r="I343" s="1">
        <v>250</v>
      </c>
      <c r="J343" s="1" t="s">
        <v>51</v>
      </c>
      <c r="P343" s="1">
        <v>5</v>
      </c>
      <c r="Q343" s="1">
        <v>45</v>
      </c>
      <c r="R343" s="1">
        <f>'Plot Info'!E41</f>
        <v>0</v>
      </c>
      <c r="S343" s="8">
        <v>44354</v>
      </c>
      <c r="T343" s="8">
        <v>44355</v>
      </c>
      <c r="U343" s="1">
        <f>'Plot Info'!H343</f>
        <v>0</v>
      </c>
      <c r="V343" s="1">
        <f>'Plot Info'!I41</f>
        <v>0</v>
      </c>
      <c r="W343" s="2" t="s">
        <v>58</v>
      </c>
      <c r="X343" s="1">
        <f>'Plot Info'!K343</f>
        <v>0</v>
      </c>
      <c r="Y343" s="1">
        <f>'Plot Info'!L343</f>
        <v>0</v>
      </c>
      <c r="Z343" s="1">
        <f>'Plot Info'!M343</f>
        <v>0</v>
      </c>
      <c r="AA343" s="3" t="e">
        <f t="shared" si="3"/>
        <v>#DIV/0!</v>
      </c>
      <c r="AB343" s="3">
        <f>VLOOKUP(A343,'Sub Sample'!A:U,21,FALSE)</f>
        <v>0</v>
      </c>
      <c r="AC343" s="1" t="e">
        <f t="shared" si="2"/>
        <v>#DIV/0!</v>
      </c>
      <c r="AD343" s="10">
        <f>VLOOKUP(A343,'Sub Sample'!A:Z,26,FALSE)</f>
        <v>0</v>
      </c>
      <c r="AE343" s="3" t="e">
        <f>'Individual Measurements'!U344</f>
        <v>#DIV/0!</v>
      </c>
      <c r="AF343" s="3" t="e">
        <f>'Individual Measurements'!V344</f>
        <v>#DIV/0!</v>
      </c>
      <c r="AG343" s="3" t="e">
        <f>'Individual Measurements'!W344</f>
        <v>#DIV/0!</v>
      </c>
      <c r="AH343" s="3" t="e">
        <f>'Individual Measurements'!X344</f>
        <v>#DIV/0!</v>
      </c>
      <c r="AI343" s="3" t="e">
        <f>'Individual Measurements'!Y344</f>
        <v>#DIV/0!</v>
      </c>
      <c r="AJ343" s="1">
        <f>'Individual Measurements'!AE344</f>
        <v>0</v>
      </c>
      <c r="AK343" s="1">
        <f>'Individual Measurements'!AF344</f>
        <v>0</v>
      </c>
      <c r="AL343" s="1">
        <f>'Individual Measurements'!AG344</f>
        <v>0</v>
      </c>
      <c r="AM343" s="1">
        <f>'Individual Measurements'!AH344</f>
        <v>0</v>
      </c>
      <c r="AN343" s="1">
        <f>'Individual Measurements'!AI344</f>
        <v>0</v>
      </c>
      <c r="AO343" s="1">
        <f>'Individual Measurements'!AJ344</f>
        <v>0</v>
      </c>
      <c r="AP343" s="1">
        <f>'Individual Measurements'!AK344</f>
        <v>0</v>
      </c>
      <c r="AQ343" s="1">
        <f>'Individual Measurements'!AL344</f>
        <v>0</v>
      </c>
    </row>
    <row r="344" spans="1:43" ht="15.75" customHeight="1">
      <c r="A344" s="1" t="s">
        <v>1173</v>
      </c>
      <c r="B344" s="1" t="s">
        <v>1174</v>
      </c>
      <c r="C344" s="1" t="s">
        <v>442</v>
      </c>
      <c r="D344" s="5" t="s">
        <v>62</v>
      </c>
      <c r="E344" s="1" t="s">
        <v>274</v>
      </c>
      <c r="F344" s="6" t="s">
        <v>46</v>
      </c>
      <c r="G344" s="1" t="s">
        <v>844</v>
      </c>
      <c r="H344" s="7" t="str">
        <f t="shared" si="0"/>
        <v>CB x JS</v>
      </c>
      <c r="I344" s="1" t="s">
        <v>50</v>
      </c>
      <c r="J344" s="1" t="s">
        <v>51</v>
      </c>
      <c r="P344" s="1">
        <v>5</v>
      </c>
      <c r="Q344" s="1">
        <v>46</v>
      </c>
      <c r="R344" s="1">
        <f>'Plot Info'!E388</f>
        <v>0</v>
      </c>
      <c r="S344" s="8">
        <v>44354</v>
      </c>
      <c r="T344" s="8">
        <v>44355</v>
      </c>
      <c r="U344" s="1">
        <f>'Plot Info'!H344</f>
        <v>0</v>
      </c>
      <c r="V344" s="1">
        <f>'Plot Info'!I388</f>
        <v>0</v>
      </c>
      <c r="W344" s="2" t="s">
        <v>58</v>
      </c>
      <c r="X344" s="1">
        <f>'Plot Info'!K344</f>
        <v>0</v>
      </c>
      <c r="Y344" s="1">
        <f>'Plot Info'!L344</f>
        <v>0</v>
      </c>
      <c r="Z344" s="1">
        <f>'Plot Info'!M344</f>
        <v>0</v>
      </c>
      <c r="AA344" s="3" t="e">
        <f t="shared" si="3"/>
        <v>#DIV/0!</v>
      </c>
      <c r="AB344" s="3">
        <f>VLOOKUP(A344,'Sub Sample'!A:U,21,FALSE)</f>
        <v>0</v>
      </c>
      <c r="AC344" s="1" t="e">
        <f t="shared" si="2"/>
        <v>#DIV/0!</v>
      </c>
      <c r="AD344" s="10">
        <f>VLOOKUP(A344,'Sub Sample'!A:Z,26,FALSE)</f>
        <v>0</v>
      </c>
      <c r="AE344" s="3" t="e">
        <f>'Individual Measurements'!U345</f>
        <v>#DIV/0!</v>
      </c>
      <c r="AF344" s="3" t="e">
        <f>'Individual Measurements'!V345</f>
        <v>#DIV/0!</v>
      </c>
      <c r="AG344" s="3" t="e">
        <f>'Individual Measurements'!W345</f>
        <v>#DIV/0!</v>
      </c>
      <c r="AH344" s="3" t="e">
        <f>'Individual Measurements'!X345</f>
        <v>#DIV/0!</v>
      </c>
      <c r="AI344" s="3" t="e">
        <f>'Individual Measurements'!Y345</f>
        <v>#DIV/0!</v>
      </c>
      <c r="AJ344" s="1">
        <f>'Individual Measurements'!AE345</f>
        <v>0</v>
      </c>
      <c r="AK344" s="1">
        <f>'Individual Measurements'!AF345</f>
        <v>0</v>
      </c>
      <c r="AL344" s="1">
        <f>'Individual Measurements'!AG345</f>
        <v>0</v>
      </c>
      <c r="AM344" s="1">
        <f>'Individual Measurements'!AH345</f>
        <v>0</v>
      </c>
      <c r="AN344" s="1">
        <f>'Individual Measurements'!AI345</f>
        <v>0</v>
      </c>
      <c r="AO344" s="1">
        <f>'Individual Measurements'!AJ345</f>
        <v>0</v>
      </c>
      <c r="AP344" s="1">
        <f>'Individual Measurements'!AK345</f>
        <v>0</v>
      </c>
      <c r="AQ344" s="1">
        <f>'Individual Measurements'!AL345</f>
        <v>0</v>
      </c>
    </row>
    <row r="345" spans="1:43" ht="15.75" customHeight="1">
      <c r="A345" s="1" t="s">
        <v>1175</v>
      </c>
      <c r="B345" s="1" t="s">
        <v>1176</v>
      </c>
      <c r="C345" s="1" t="s">
        <v>75</v>
      </c>
      <c r="D345" s="5" t="s">
        <v>76</v>
      </c>
      <c r="E345" s="1" t="s">
        <v>150</v>
      </c>
      <c r="F345" s="6" t="s">
        <v>48</v>
      </c>
      <c r="G345" s="1" t="s">
        <v>1177</v>
      </c>
      <c r="H345" s="7" t="str">
        <f t="shared" si="0"/>
        <v>CC x OI</v>
      </c>
      <c r="I345" s="1" t="s">
        <v>79</v>
      </c>
      <c r="J345" s="1" t="s">
        <v>51</v>
      </c>
      <c r="P345" s="1">
        <v>5</v>
      </c>
      <c r="Q345" s="1">
        <v>47</v>
      </c>
      <c r="R345" s="1">
        <f>'Plot Info'!E390</f>
        <v>0</v>
      </c>
      <c r="S345" s="8">
        <v>44354</v>
      </c>
      <c r="T345" s="8">
        <v>44355</v>
      </c>
      <c r="U345" s="1">
        <f>'Plot Info'!H345</f>
        <v>0</v>
      </c>
      <c r="V345" s="1">
        <f>'Plot Info'!I390</f>
        <v>0</v>
      </c>
      <c r="W345" s="2" t="s">
        <v>58</v>
      </c>
      <c r="X345" s="1">
        <f>'Plot Info'!K345</f>
        <v>0</v>
      </c>
      <c r="Y345" s="1">
        <f>'Plot Info'!L345</f>
        <v>0</v>
      </c>
      <c r="Z345" s="1">
        <f>'Plot Info'!M345</f>
        <v>0</v>
      </c>
      <c r="AA345" s="3" t="e">
        <f t="shared" si="3"/>
        <v>#DIV/0!</v>
      </c>
      <c r="AB345" s="3">
        <f>VLOOKUP(A345,'Sub Sample'!A:U,21,FALSE)</f>
        <v>0</v>
      </c>
      <c r="AC345" s="1" t="e">
        <f t="shared" si="2"/>
        <v>#DIV/0!</v>
      </c>
      <c r="AD345" s="10">
        <f>VLOOKUP(A345,'Sub Sample'!A:Z,26,FALSE)</f>
        <v>0</v>
      </c>
      <c r="AE345" s="3" t="e">
        <f>'Individual Measurements'!U346</f>
        <v>#DIV/0!</v>
      </c>
      <c r="AF345" s="3" t="e">
        <f>'Individual Measurements'!V346</f>
        <v>#DIV/0!</v>
      </c>
      <c r="AG345" s="3" t="e">
        <f>'Individual Measurements'!W346</f>
        <v>#DIV/0!</v>
      </c>
      <c r="AH345" s="3" t="e">
        <f>'Individual Measurements'!X346</f>
        <v>#DIV/0!</v>
      </c>
      <c r="AI345" s="3" t="e">
        <f>'Individual Measurements'!Y346</f>
        <v>#DIV/0!</v>
      </c>
      <c r="AJ345" s="1">
        <f>'Individual Measurements'!AE346</f>
        <v>0</v>
      </c>
      <c r="AK345" s="1">
        <f>'Individual Measurements'!AF346</f>
        <v>0</v>
      </c>
      <c r="AL345" s="1">
        <f>'Individual Measurements'!AG346</f>
        <v>0</v>
      </c>
      <c r="AM345" s="1">
        <f>'Individual Measurements'!AH346</f>
        <v>0</v>
      </c>
      <c r="AN345" s="1">
        <f>'Individual Measurements'!AI346</f>
        <v>0</v>
      </c>
      <c r="AO345" s="1">
        <f>'Individual Measurements'!AJ346</f>
        <v>0</v>
      </c>
      <c r="AP345" s="1">
        <f>'Individual Measurements'!AK346</f>
        <v>0</v>
      </c>
      <c r="AQ345" s="1">
        <f>'Individual Measurements'!AL346</f>
        <v>0</v>
      </c>
    </row>
    <row r="346" spans="1:43" ht="15.75" customHeight="1">
      <c r="A346" s="1" t="s">
        <v>1178</v>
      </c>
      <c r="B346" s="1" t="s">
        <v>1179</v>
      </c>
      <c r="C346" s="1" t="s">
        <v>1180</v>
      </c>
      <c r="D346" s="5" t="s">
        <v>48</v>
      </c>
      <c r="E346" s="1" t="s">
        <v>1181</v>
      </c>
      <c r="F346" s="6" t="s">
        <v>46</v>
      </c>
      <c r="G346" s="1" t="s">
        <v>1182</v>
      </c>
      <c r="H346" s="7" t="str">
        <f t="shared" si="0"/>
        <v>OI x JS</v>
      </c>
      <c r="I346" s="1" t="s">
        <v>110</v>
      </c>
      <c r="J346" s="1" t="s">
        <v>51</v>
      </c>
      <c r="P346" s="1">
        <v>5</v>
      </c>
      <c r="Q346" s="1">
        <v>48</v>
      </c>
      <c r="R346" s="1">
        <f>'Plot Info'!E391</f>
        <v>0</v>
      </c>
      <c r="S346" s="8">
        <v>44354</v>
      </c>
      <c r="T346" s="8">
        <v>44355</v>
      </c>
      <c r="U346" s="1">
        <f>'Plot Info'!H346</f>
        <v>0</v>
      </c>
      <c r="V346" s="1">
        <f>'Plot Info'!I391</f>
        <v>0</v>
      </c>
      <c r="W346" s="2" t="s">
        <v>58</v>
      </c>
      <c r="X346" s="1">
        <f>'Plot Info'!K346</f>
        <v>0</v>
      </c>
      <c r="Y346" s="1">
        <f>'Plot Info'!L346</f>
        <v>0</v>
      </c>
      <c r="Z346" s="1">
        <f>'Plot Info'!M346</f>
        <v>0</v>
      </c>
      <c r="AA346" s="3" t="e">
        <f t="shared" si="3"/>
        <v>#DIV/0!</v>
      </c>
      <c r="AB346" s="3">
        <f>VLOOKUP(A346,'Sub Sample'!A:U,21,FALSE)</f>
        <v>0</v>
      </c>
      <c r="AC346" s="1" t="e">
        <f t="shared" si="2"/>
        <v>#DIV/0!</v>
      </c>
      <c r="AD346" s="10">
        <f>VLOOKUP(A346,'Sub Sample'!A:Z,26,FALSE)</f>
        <v>0</v>
      </c>
      <c r="AE346" s="3" t="e">
        <f>'Individual Measurements'!U347</f>
        <v>#DIV/0!</v>
      </c>
      <c r="AF346" s="3" t="e">
        <f>'Individual Measurements'!V347</f>
        <v>#DIV/0!</v>
      </c>
      <c r="AG346" s="3" t="e">
        <f>'Individual Measurements'!W347</f>
        <v>#DIV/0!</v>
      </c>
      <c r="AH346" s="3" t="e">
        <f>'Individual Measurements'!X347</f>
        <v>#DIV/0!</v>
      </c>
      <c r="AI346" s="3" t="e">
        <f>'Individual Measurements'!Y347</f>
        <v>#DIV/0!</v>
      </c>
      <c r="AJ346" s="1">
        <f>'Individual Measurements'!AE347</f>
        <v>0</v>
      </c>
      <c r="AK346" s="1">
        <f>'Individual Measurements'!AF347</f>
        <v>0</v>
      </c>
      <c r="AL346" s="1">
        <f>'Individual Measurements'!AG347</f>
        <v>0</v>
      </c>
      <c r="AM346" s="1">
        <f>'Individual Measurements'!AH347</f>
        <v>0</v>
      </c>
      <c r="AN346" s="1">
        <f>'Individual Measurements'!AI347</f>
        <v>0</v>
      </c>
      <c r="AO346" s="1">
        <f>'Individual Measurements'!AJ347</f>
        <v>0</v>
      </c>
      <c r="AP346" s="1">
        <f>'Individual Measurements'!AK347</f>
        <v>0</v>
      </c>
      <c r="AQ346" s="1">
        <f>'Individual Measurements'!AL347</f>
        <v>0</v>
      </c>
    </row>
    <row r="347" spans="1:43" ht="15.75" customHeight="1">
      <c r="A347" s="1" t="s">
        <v>1183</v>
      </c>
      <c r="B347" s="1" t="s">
        <v>1184</v>
      </c>
      <c r="C347" s="1" t="s">
        <v>610</v>
      </c>
      <c r="D347" s="5" t="s">
        <v>145</v>
      </c>
      <c r="E347" s="1" t="s">
        <v>77</v>
      </c>
      <c r="F347" s="6" t="s">
        <v>48</v>
      </c>
      <c r="G347" s="1" t="s">
        <v>1185</v>
      </c>
      <c r="H347" s="7" t="str">
        <f t="shared" si="0"/>
        <v>NC x OI</v>
      </c>
      <c r="I347" s="1" t="s">
        <v>79</v>
      </c>
      <c r="J347" s="1" t="s">
        <v>51</v>
      </c>
      <c r="P347" s="1">
        <v>5</v>
      </c>
      <c r="Q347" s="1">
        <v>49</v>
      </c>
      <c r="R347" s="1">
        <f>'Plot Info'!E392</f>
        <v>0</v>
      </c>
      <c r="S347" s="8">
        <v>44354</v>
      </c>
      <c r="T347" s="8">
        <v>44355</v>
      </c>
      <c r="U347" s="1">
        <f>'Plot Info'!H347</f>
        <v>0</v>
      </c>
      <c r="V347" s="1">
        <f>'Plot Info'!I392</f>
        <v>0</v>
      </c>
      <c r="W347" s="2" t="s">
        <v>58</v>
      </c>
      <c r="X347" s="1">
        <f>'Plot Info'!K347</f>
        <v>0</v>
      </c>
      <c r="Y347" s="1">
        <f>'Plot Info'!L347</f>
        <v>0</v>
      </c>
      <c r="Z347" s="1">
        <f>'Plot Info'!M347</f>
        <v>0</v>
      </c>
      <c r="AA347" s="3" t="e">
        <f t="shared" si="3"/>
        <v>#DIV/0!</v>
      </c>
      <c r="AB347" s="3">
        <f>VLOOKUP(A347,'Sub Sample'!A:U,21,FALSE)</f>
        <v>0</v>
      </c>
      <c r="AC347" s="1" t="e">
        <f t="shared" si="2"/>
        <v>#DIV/0!</v>
      </c>
      <c r="AD347" s="10">
        <f>VLOOKUP(A347,'Sub Sample'!A:Z,26,FALSE)</f>
        <v>0</v>
      </c>
      <c r="AE347" s="3" t="e">
        <f>'Individual Measurements'!U348</f>
        <v>#DIV/0!</v>
      </c>
      <c r="AF347" s="3" t="e">
        <f>'Individual Measurements'!V348</f>
        <v>#DIV/0!</v>
      </c>
      <c r="AG347" s="3" t="e">
        <f>'Individual Measurements'!W348</f>
        <v>#DIV/0!</v>
      </c>
      <c r="AH347" s="3" t="e">
        <f>'Individual Measurements'!X348</f>
        <v>#DIV/0!</v>
      </c>
      <c r="AI347" s="3" t="e">
        <f>'Individual Measurements'!Y348</f>
        <v>#DIV/0!</v>
      </c>
      <c r="AJ347" s="1">
        <f>'Individual Measurements'!AE348</f>
        <v>0</v>
      </c>
      <c r="AK347" s="1">
        <f>'Individual Measurements'!AF348</f>
        <v>0</v>
      </c>
      <c r="AL347" s="1">
        <f>'Individual Measurements'!AG348</f>
        <v>0</v>
      </c>
      <c r="AM347" s="1">
        <f>'Individual Measurements'!AH348</f>
        <v>0</v>
      </c>
      <c r="AN347" s="1">
        <f>'Individual Measurements'!AI348</f>
        <v>0</v>
      </c>
      <c r="AO347" s="1">
        <f>'Individual Measurements'!AJ348</f>
        <v>0</v>
      </c>
      <c r="AP347" s="1">
        <f>'Individual Measurements'!AK348</f>
        <v>0</v>
      </c>
      <c r="AQ347" s="1">
        <f>'Individual Measurements'!AL348</f>
        <v>0</v>
      </c>
    </row>
    <row r="348" spans="1:43" ht="15.75" customHeight="1">
      <c r="A348" s="1" t="s">
        <v>1186</v>
      </c>
      <c r="B348" s="1" t="s">
        <v>1187</v>
      </c>
      <c r="C348" s="1" t="s">
        <v>979</v>
      </c>
      <c r="D348" s="5" t="s">
        <v>48</v>
      </c>
      <c r="E348" s="1" t="s">
        <v>63</v>
      </c>
      <c r="F348" s="6" t="s">
        <v>64</v>
      </c>
      <c r="G348" s="1" t="s">
        <v>1188</v>
      </c>
      <c r="H348" s="7" t="str">
        <f t="shared" si="0"/>
        <v>OI x LD</v>
      </c>
      <c r="I348" s="1" t="s">
        <v>50</v>
      </c>
      <c r="J348" s="1" t="s">
        <v>51</v>
      </c>
      <c r="P348" s="1">
        <v>5</v>
      </c>
      <c r="Q348" s="1">
        <v>50</v>
      </c>
      <c r="R348" s="1">
        <f>'Plot Info'!E393</f>
        <v>0</v>
      </c>
      <c r="S348" s="8">
        <v>44354</v>
      </c>
      <c r="T348" s="8">
        <v>44355</v>
      </c>
      <c r="U348" s="1">
        <f>'Plot Info'!H348</f>
        <v>0</v>
      </c>
      <c r="V348" s="1">
        <f>'Plot Info'!I393</f>
        <v>0</v>
      </c>
      <c r="W348" s="2" t="s">
        <v>58</v>
      </c>
      <c r="X348" s="1">
        <f>'Plot Info'!K348</f>
        <v>0</v>
      </c>
      <c r="Y348" s="1">
        <f>'Plot Info'!L348</f>
        <v>0</v>
      </c>
      <c r="Z348" s="1">
        <f>'Plot Info'!M348</f>
        <v>0</v>
      </c>
      <c r="AA348" s="3" t="e">
        <f t="shared" si="3"/>
        <v>#DIV/0!</v>
      </c>
      <c r="AB348" s="3">
        <f>VLOOKUP(A348,'Sub Sample'!A:U,21,FALSE)</f>
        <v>0</v>
      </c>
      <c r="AC348" s="1" t="e">
        <f t="shared" si="2"/>
        <v>#DIV/0!</v>
      </c>
      <c r="AD348" s="10">
        <f>VLOOKUP(A348,'Sub Sample'!A:Z,26,FALSE)</f>
        <v>0</v>
      </c>
      <c r="AE348" s="3" t="e">
        <f>'Individual Measurements'!U349</f>
        <v>#DIV/0!</v>
      </c>
      <c r="AF348" s="3" t="e">
        <f>'Individual Measurements'!V349</f>
        <v>#DIV/0!</v>
      </c>
      <c r="AG348" s="3" t="e">
        <f>'Individual Measurements'!W349</f>
        <v>#DIV/0!</v>
      </c>
      <c r="AH348" s="3" t="e">
        <f>'Individual Measurements'!X349</f>
        <v>#DIV/0!</v>
      </c>
      <c r="AI348" s="3" t="e">
        <f>'Individual Measurements'!Y349</f>
        <v>#DIV/0!</v>
      </c>
      <c r="AJ348" s="1">
        <f>'Individual Measurements'!AE349</f>
        <v>0</v>
      </c>
      <c r="AK348" s="1">
        <f>'Individual Measurements'!AF349</f>
        <v>0</v>
      </c>
      <c r="AL348" s="1">
        <f>'Individual Measurements'!AG349</f>
        <v>0</v>
      </c>
      <c r="AM348" s="1">
        <f>'Individual Measurements'!AH349</f>
        <v>0</v>
      </c>
      <c r="AN348" s="1">
        <f>'Individual Measurements'!AI349</f>
        <v>0</v>
      </c>
      <c r="AO348" s="1">
        <f>'Individual Measurements'!AJ349</f>
        <v>0</v>
      </c>
      <c r="AP348" s="1">
        <f>'Individual Measurements'!AK349</f>
        <v>0</v>
      </c>
      <c r="AQ348" s="1">
        <f>'Individual Measurements'!AL349</f>
        <v>0</v>
      </c>
    </row>
    <row r="349" spans="1:43" ht="15.75" customHeight="1">
      <c r="A349" s="1" t="s">
        <v>1189</v>
      </c>
      <c r="B349" s="1" t="s">
        <v>1190</v>
      </c>
      <c r="C349" s="1" t="s">
        <v>674</v>
      </c>
      <c r="D349" s="11" t="s">
        <v>70</v>
      </c>
      <c r="E349" s="1" t="s">
        <v>183</v>
      </c>
      <c r="F349" s="6" t="s">
        <v>48</v>
      </c>
      <c r="G349" s="1" t="s">
        <v>1191</v>
      </c>
      <c r="H349" s="7" t="str">
        <f t="shared" si="0"/>
        <v>UCONN x OI</v>
      </c>
      <c r="I349" s="1" t="s">
        <v>50</v>
      </c>
      <c r="J349" s="1" t="s">
        <v>51</v>
      </c>
      <c r="P349" s="1">
        <v>5</v>
      </c>
      <c r="Q349" s="1">
        <v>51</v>
      </c>
      <c r="R349" s="1">
        <f>'Plot Info'!E394</f>
        <v>0</v>
      </c>
      <c r="S349" s="8">
        <v>44354</v>
      </c>
      <c r="T349" s="8">
        <v>44355</v>
      </c>
      <c r="U349" s="1">
        <f>'Plot Info'!H349</f>
        <v>0</v>
      </c>
      <c r="V349" s="1">
        <f>'Plot Info'!I394</f>
        <v>0</v>
      </c>
      <c r="W349" s="2" t="s">
        <v>58</v>
      </c>
      <c r="X349" s="1">
        <f>'Plot Info'!K349</f>
        <v>0</v>
      </c>
      <c r="Y349" s="1">
        <f>'Plot Info'!L349</f>
        <v>0</v>
      </c>
      <c r="Z349" s="1">
        <f>'Plot Info'!M349</f>
        <v>0</v>
      </c>
      <c r="AA349" s="3" t="e">
        <f t="shared" si="3"/>
        <v>#DIV/0!</v>
      </c>
      <c r="AB349" s="3">
        <f>VLOOKUP(A349,'Sub Sample'!A:U,21,FALSE)</f>
        <v>0</v>
      </c>
      <c r="AC349" s="1" t="e">
        <f t="shared" si="2"/>
        <v>#DIV/0!</v>
      </c>
      <c r="AD349" s="10">
        <f>VLOOKUP(A349,'Sub Sample'!A:Z,26,FALSE)</f>
        <v>0</v>
      </c>
      <c r="AE349" s="3" t="e">
        <f>'Individual Measurements'!U350</f>
        <v>#DIV/0!</v>
      </c>
      <c r="AF349" s="3" t="e">
        <f>'Individual Measurements'!V350</f>
        <v>#DIV/0!</v>
      </c>
      <c r="AG349" s="3" t="e">
        <f>'Individual Measurements'!W350</f>
        <v>#DIV/0!</v>
      </c>
      <c r="AH349" s="3" t="e">
        <f>'Individual Measurements'!X350</f>
        <v>#DIV/0!</v>
      </c>
      <c r="AI349" s="3" t="e">
        <f>'Individual Measurements'!Y350</f>
        <v>#DIV/0!</v>
      </c>
      <c r="AJ349" s="1">
        <f>'Individual Measurements'!AE350</f>
        <v>0</v>
      </c>
      <c r="AK349" s="1">
        <f>'Individual Measurements'!AF350</f>
        <v>0</v>
      </c>
      <c r="AL349" s="1">
        <f>'Individual Measurements'!AG350</f>
        <v>0</v>
      </c>
      <c r="AM349" s="1">
        <f>'Individual Measurements'!AH350</f>
        <v>0</v>
      </c>
      <c r="AN349" s="1">
        <f>'Individual Measurements'!AI350</f>
        <v>0</v>
      </c>
      <c r="AO349" s="1">
        <f>'Individual Measurements'!AJ350</f>
        <v>0</v>
      </c>
      <c r="AP349" s="1">
        <f>'Individual Measurements'!AK350</f>
        <v>0</v>
      </c>
      <c r="AQ349" s="1">
        <f>'Individual Measurements'!AL350</f>
        <v>0</v>
      </c>
    </row>
    <row r="350" spans="1:43" ht="15.75" customHeight="1">
      <c r="A350" s="1" t="s">
        <v>1192</v>
      </c>
      <c r="B350" s="1" t="s">
        <v>1193</v>
      </c>
      <c r="C350" s="1" t="s">
        <v>97</v>
      </c>
      <c r="D350" s="5" t="s">
        <v>46</v>
      </c>
      <c r="E350" s="1" t="s">
        <v>351</v>
      </c>
      <c r="F350" s="6" t="s">
        <v>48</v>
      </c>
      <c r="G350" s="1" t="s">
        <v>1194</v>
      </c>
      <c r="H350" s="7" t="str">
        <f t="shared" si="0"/>
        <v>JS x OI</v>
      </c>
      <c r="I350" s="1" t="s">
        <v>79</v>
      </c>
      <c r="J350" s="1" t="s">
        <v>51</v>
      </c>
      <c r="P350" s="1">
        <v>5</v>
      </c>
      <c r="Q350" s="1">
        <v>52</v>
      </c>
      <c r="R350" s="1">
        <f>'Plot Info'!E395</f>
        <v>0</v>
      </c>
      <c r="S350" s="8">
        <v>44354</v>
      </c>
      <c r="T350" s="8">
        <v>44355</v>
      </c>
      <c r="U350" s="1">
        <f>'Plot Info'!H350</f>
        <v>0</v>
      </c>
      <c r="V350" s="1">
        <f>'Plot Info'!I395</f>
        <v>0</v>
      </c>
      <c r="W350" s="2" t="s">
        <v>58</v>
      </c>
      <c r="X350" s="1">
        <f>'Plot Info'!K350</f>
        <v>0</v>
      </c>
      <c r="Y350" s="1">
        <f>'Plot Info'!L350</f>
        <v>0</v>
      </c>
      <c r="Z350" s="1">
        <f>'Plot Info'!M350</f>
        <v>0</v>
      </c>
      <c r="AA350" s="3" t="e">
        <f t="shared" si="3"/>
        <v>#DIV/0!</v>
      </c>
      <c r="AB350" s="3">
        <f>VLOOKUP(A350,'Sub Sample'!A:U,21,FALSE)</f>
        <v>0</v>
      </c>
      <c r="AC350" s="1" t="e">
        <f t="shared" si="2"/>
        <v>#DIV/0!</v>
      </c>
      <c r="AD350" s="10">
        <f>VLOOKUP(A350,'Sub Sample'!A:Z,26,FALSE)</f>
        <v>0</v>
      </c>
      <c r="AE350" s="3" t="e">
        <f>'Individual Measurements'!U351</f>
        <v>#DIV/0!</v>
      </c>
      <c r="AF350" s="3" t="e">
        <f>'Individual Measurements'!V351</f>
        <v>#DIV/0!</v>
      </c>
      <c r="AG350" s="3" t="e">
        <f>'Individual Measurements'!W351</f>
        <v>#DIV/0!</v>
      </c>
      <c r="AH350" s="3" t="e">
        <f>'Individual Measurements'!X351</f>
        <v>#DIV/0!</v>
      </c>
      <c r="AI350" s="3" t="e">
        <f>'Individual Measurements'!Y351</f>
        <v>#DIV/0!</v>
      </c>
      <c r="AJ350" s="1">
        <f>'Individual Measurements'!AE351</f>
        <v>0</v>
      </c>
      <c r="AK350" s="1">
        <f>'Individual Measurements'!AF351</f>
        <v>0</v>
      </c>
      <c r="AL350" s="1">
        <f>'Individual Measurements'!AG351</f>
        <v>0</v>
      </c>
      <c r="AM350" s="1">
        <f>'Individual Measurements'!AH351</f>
        <v>0</v>
      </c>
      <c r="AN350" s="1">
        <f>'Individual Measurements'!AI351</f>
        <v>0</v>
      </c>
      <c r="AO350" s="1">
        <f>'Individual Measurements'!AJ351</f>
        <v>0</v>
      </c>
      <c r="AP350" s="1">
        <f>'Individual Measurements'!AK351</f>
        <v>0</v>
      </c>
      <c r="AQ350" s="1">
        <f>'Individual Measurements'!AL351</f>
        <v>0</v>
      </c>
    </row>
    <row r="351" spans="1:43" ht="15.75" customHeight="1">
      <c r="A351" s="1" t="s">
        <v>1195</v>
      </c>
      <c r="B351" s="1" t="s">
        <v>1196</v>
      </c>
      <c r="C351" s="1" t="s">
        <v>1049</v>
      </c>
      <c r="D351" s="5" t="s">
        <v>122</v>
      </c>
      <c r="E351" s="1" t="s">
        <v>274</v>
      </c>
      <c r="F351" s="6" t="s">
        <v>46</v>
      </c>
      <c r="G351" s="1" t="s">
        <v>1197</v>
      </c>
      <c r="H351" s="7" t="str">
        <f t="shared" si="0"/>
        <v>NL x JS</v>
      </c>
      <c r="I351" s="1" t="s">
        <v>50</v>
      </c>
      <c r="J351" s="1" t="s">
        <v>51</v>
      </c>
      <c r="P351" s="1">
        <v>5</v>
      </c>
      <c r="Q351" s="1">
        <v>53</v>
      </c>
      <c r="R351" s="1">
        <f>'Plot Info'!E396</f>
        <v>0</v>
      </c>
      <c r="S351" s="8">
        <v>44354</v>
      </c>
      <c r="T351" s="8">
        <v>44355</v>
      </c>
      <c r="U351" s="1">
        <f>'Plot Info'!H351</f>
        <v>0</v>
      </c>
      <c r="V351" s="1">
        <f>'Plot Info'!I396</f>
        <v>0</v>
      </c>
      <c r="W351" s="2" t="s">
        <v>58</v>
      </c>
      <c r="X351" s="1">
        <f>'Plot Info'!K351</f>
        <v>0</v>
      </c>
      <c r="Y351" s="1">
        <f>'Plot Info'!L351</f>
        <v>0</v>
      </c>
      <c r="Z351" s="1">
        <f>'Plot Info'!M351</f>
        <v>0</v>
      </c>
      <c r="AA351" s="3" t="e">
        <f t="shared" si="3"/>
        <v>#DIV/0!</v>
      </c>
      <c r="AB351" s="3">
        <f>VLOOKUP(A351,'Sub Sample'!A:U,21,FALSE)</f>
        <v>0</v>
      </c>
      <c r="AC351" s="1" t="e">
        <f t="shared" si="2"/>
        <v>#DIV/0!</v>
      </c>
      <c r="AD351" s="10">
        <f>VLOOKUP(A351,'Sub Sample'!A:Z,26,FALSE)</f>
        <v>0</v>
      </c>
      <c r="AE351" s="3" t="e">
        <f>'Individual Measurements'!U352</f>
        <v>#DIV/0!</v>
      </c>
      <c r="AF351" s="3" t="e">
        <f>'Individual Measurements'!V352</f>
        <v>#DIV/0!</v>
      </c>
      <c r="AG351" s="3" t="e">
        <f>'Individual Measurements'!W352</f>
        <v>#DIV/0!</v>
      </c>
      <c r="AH351" s="3" t="e">
        <f>'Individual Measurements'!X352</f>
        <v>#DIV/0!</v>
      </c>
      <c r="AI351" s="3" t="e">
        <f>'Individual Measurements'!Y352</f>
        <v>#DIV/0!</v>
      </c>
      <c r="AJ351" s="1">
        <f>'Individual Measurements'!AE352</f>
        <v>0</v>
      </c>
      <c r="AK351" s="1">
        <f>'Individual Measurements'!AF352</f>
        <v>0</v>
      </c>
      <c r="AL351" s="1">
        <f>'Individual Measurements'!AG352</f>
        <v>0</v>
      </c>
      <c r="AM351" s="1">
        <f>'Individual Measurements'!AH352</f>
        <v>0</v>
      </c>
      <c r="AN351" s="1">
        <f>'Individual Measurements'!AI352</f>
        <v>0</v>
      </c>
      <c r="AO351" s="1">
        <f>'Individual Measurements'!AJ352</f>
        <v>0</v>
      </c>
      <c r="AP351" s="1">
        <f>'Individual Measurements'!AK352</f>
        <v>0</v>
      </c>
      <c r="AQ351" s="1">
        <f>'Individual Measurements'!AL352</f>
        <v>0</v>
      </c>
    </row>
    <row r="352" spans="1:43" ht="15.75" customHeight="1">
      <c r="A352" s="1" t="s">
        <v>311</v>
      </c>
      <c r="B352" s="1" t="s">
        <v>311</v>
      </c>
      <c r="C352" s="1" t="s">
        <v>218</v>
      </c>
      <c r="D352" s="5" t="s">
        <v>155</v>
      </c>
      <c r="E352" s="1" t="s">
        <v>154</v>
      </c>
      <c r="F352" s="6" t="s">
        <v>155</v>
      </c>
      <c r="G352" s="1" t="s">
        <v>312</v>
      </c>
      <c r="H352" s="7" t="str">
        <f t="shared" si="0"/>
        <v>ME1 x ME1</v>
      </c>
      <c r="I352" s="1" t="s">
        <v>1198</v>
      </c>
      <c r="J352" s="1" t="s">
        <v>51</v>
      </c>
      <c r="P352" s="1">
        <v>5</v>
      </c>
      <c r="Q352" s="1">
        <v>54</v>
      </c>
      <c r="R352" s="1">
        <f>'Plot Info'!E64</f>
        <v>0</v>
      </c>
      <c r="S352" s="8">
        <v>44354</v>
      </c>
      <c r="T352" s="8">
        <v>44355</v>
      </c>
      <c r="U352" s="1">
        <f>'Plot Info'!H352</f>
        <v>0</v>
      </c>
      <c r="V352" s="1">
        <f>'Plot Info'!I64</f>
        <v>0</v>
      </c>
      <c r="W352" s="2" t="s">
        <v>58</v>
      </c>
      <c r="X352" s="1">
        <f>'Plot Info'!K352</f>
        <v>0</v>
      </c>
      <c r="Y352" s="1">
        <f>'Plot Info'!L352</f>
        <v>0</v>
      </c>
      <c r="Z352" s="1">
        <f>'Plot Info'!M352</f>
        <v>0</v>
      </c>
      <c r="AA352" s="3" t="e">
        <f t="shared" si="3"/>
        <v>#DIV/0!</v>
      </c>
      <c r="AB352" s="3">
        <f>VLOOKUP(A352,'Sub Sample'!A:U,21,FALSE)</f>
        <v>0</v>
      </c>
      <c r="AC352" s="1" t="e">
        <f t="shared" si="2"/>
        <v>#DIV/0!</v>
      </c>
      <c r="AD352" s="10">
        <f>VLOOKUP(A352,'Sub Sample'!A:Z,26,FALSE)</f>
        <v>0</v>
      </c>
      <c r="AE352" s="3" t="e">
        <f>'Individual Measurements'!U353</f>
        <v>#DIV/0!</v>
      </c>
      <c r="AF352" s="3" t="e">
        <f>'Individual Measurements'!V353</f>
        <v>#DIV/0!</v>
      </c>
      <c r="AG352" s="3" t="e">
        <f>'Individual Measurements'!W353</f>
        <v>#DIV/0!</v>
      </c>
      <c r="AH352" s="3" t="e">
        <f>'Individual Measurements'!X353</f>
        <v>#DIV/0!</v>
      </c>
      <c r="AI352" s="3" t="e">
        <f>'Individual Measurements'!Y353</f>
        <v>#DIV/0!</v>
      </c>
      <c r="AJ352" s="1">
        <f>'Individual Measurements'!AE353</f>
        <v>0</v>
      </c>
      <c r="AK352" s="1">
        <f>'Individual Measurements'!AF353</f>
        <v>0</v>
      </c>
      <c r="AL352" s="1">
        <f>'Individual Measurements'!AG353</f>
        <v>0</v>
      </c>
      <c r="AM352" s="1">
        <f>'Individual Measurements'!AH353</f>
        <v>0</v>
      </c>
      <c r="AN352" s="1">
        <f>'Individual Measurements'!AI353</f>
        <v>0</v>
      </c>
      <c r="AO352" s="1">
        <f>'Individual Measurements'!AJ353</f>
        <v>0</v>
      </c>
      <c r="AP352" s="1">
        <f>'Individual Measurements'!AK353</f>
        <v>0</v>
      </c>
      <c r="AQ352" s="1">
        <f>'Individual Measurements'!AL353</f>
        <v>0</v>
      </c>
    </row>
    <row r="353" spans="1:43" ht="15.75" customHeight="1">
      <c r="A353" s="1" t="s">
        <v>1199</v>
      </c>
      <c r="B353" s="1" t="s">
        <v>1200</v>
      </c>
      <c r="C353" s="1" t="s">
        <v>776</v>
      </c>
      <c r="D353" s="5" t="s">
        <v>70</v>
      </c>
      <c r="E353" s="1" t="s">
        <v>776</v>
      </c>
      <c r="F353" s="6" t="s">
        <v>70</v>
      </c>
      <c r="G353" s="1" t="s">
        <v>777</v>
      </c>
      <c r="H353" s="7" t="str">
        <f t="shared" si="0"/>
        <v>UCONN x UCONN</v>
      </c>
      <c r="I353" s="1">
        <v>4000</v>
      </c>
      <c r="J353" s="1" t="s">
        <v>51</v>
      </c>
      <c r="P353" s="1">
        <v>5</v>
      </c>
      <c r="Q353" s="1">
        <v>55</v>
      </c>
      <c r="R353" s="1">
        <f>'Plot Info'!E397</f>
        <v>0</v>
      </c>
      <c r="S353" s="8">
        <v>44354</v>
      </c>
      <c r="T353" s="8">
        <v>44355</v>
      </c>
      <c r="U353" s="1">
        <f>'Plot Info'!H353</f>
        <v>0</v>
      </c>
      <c r="V353" s="1">
        <f>'Plot Info'!I397</f>
        <v>0</v>
      </c>
      <c r="W353" s="2" t="s">
        <v>58</v>
      </c>
      <c r="X353" s="1">
        <f>'Plot Info'!K353</f>
        <v>0</v>
      </c>
      <c r="Y353" s="1">
        <f>'Plot Info'!L353</f>
        <v>0</v>
      </c>
      <c r="Z353" s="1">
        <f>'Plot Info'!M353</f>
        <v>0</v>
      </c>
      <c r="AA353" s="3" t="e">
        <f t="shared" si="3"/>
        <v>#DIV/0!</v>
      </c>
      <c r="AB353" s="3">
        <f>VLOOKUP(A353,'Sub Sample'!A:U,21,FALSE)</f>
        <v>0</v>
      </c>
      <c r="AC353" s="1" t="e">
        <f t="shared" si="2"/>
        <v>#DIV/0!</v>
      </c>
      <c r="AD353" s="10">
        <f>VLOOKUP(A353,'Sub Sample'!A:Z,26,FALSE)</f>
        <v>0</v>
      </c>
      <c r="AE353" s="3" t="e">
        <f>'Individual Measurements'!U354</f>
        <v>#DIV/0!</v>
      </c>
      <c r="AF353" s="3" t="e">
        <f>'Individual Measurements'!V354</f>
        <v>#DIV/0!</v>
      </c>
      <c r="AG353" s="3" t="e">
        <f>'Individual Measurements'!W354</f>
        <v>#DIV/0!</v>
      </c>
      <c r="AH353" s="3" t="e">
        <f>'Individual Measurements'!X354</f>
        <v>#DIV/0!</v>
      </c>
      <c r="AI353" s="3" t="e">
        <f>'Individual Measurements'!Y354</f>
        <v>#DIV/0!</v>
      </c>
      <c r="AJ353" s="1">
        <f>'Individual Measurements'!AE354</f>
        <v>0</v>
      </c>
      <c r="AK353" s="1">
        <f>'Individual Measurements'!AF354</f>
        <v>0</v>
      </c>
      <c r="AL353" s="1">
        <f>'Individual Measurements'!AG354</f>
        <v>0</v>
      </c>
      <c r="AM353" s="1">
        <f>'Individual Measurements'!AH354</f>
        <v>0</v>
      </c>
      <c r="AN353" s="1">
        <f>'Individual Measurements'!AI354</f>
        <v>0</v>
      </c>
      <c r="AO353" s="1">
        <f>'Individual Measurements'!AJ354</f>
        <v>0</v>
      </c>
      <c r="AP353" s="1">
        <f>'Individual Measurements'!AK354</f>
        <v>0</v>
      </c>
      <c r="AQ353" s="1">
        <f>'Individual Measurements'!AL354</f>
        <v>0</v>
      </c>
    </row>
    <row r="354" spans="1:43" ht="15.75" customHeight="1">
      <c r="A354" s="1" t="s">
        <v>1201</v>
      </c>
      <c r="B354" s="1" t="s">
        <v>1202</v>
      </c>
      <c r="C354" s="1" t="s">
        <v>557</v>
      </c>
      <c r="D354" s="5" t="s">
        <v>70</v>
      </c>
      <c r="E354" s="1" t="s">
        <v>557</v>
      </c>
      <c r="F354" s="6" t="s">
        <v>70</v>
      </c>
      <c r="G354" s="1" t="s">
        <v>558</v>
      </c>
      <c r="H354" s="7" t="str">
        <f t="shared" si="0"/>
        <v>UCONN x UCONN</v>
      </c>
      <c r="I354" s="1">
        <v>4000</v>
      </c>
      <c r="J354" s="1" t="s">
        <v>51</v>
      </c>
      <c r="P354" s="1">
        <v>5</v>
      </c>
      <c r="Q354" s="1">
        <v>56</v>
      </c>
      <c r="R354" s="1">
        <f>'Plot Info'!E398</f>
        <v>0</v>
      </c>
      <c r="S354" s="8">
        <v>44354</v>
      </c>
      <c r="T354" s="8">
        <v>44355</v>
      </c>
      <c r="U354" s="9">
        <f>'Plot Info'!H354</f>
        <v>0.79166666666666663</v>
      </c>
      <c r="V354" s="1">
        <f>'Plot Info'!I398</f>
        <v>0</v>
      </c>
      <c r="W354" s="2" t="s">
        <v>52</v>
      </c>
      <c r="X354" s="1">
        <f>'Plot Info'!K354</f>
        <v>2</v>
      </c>
      <c r="Y354" s="1">
        <f>'Plot Info'!L354</f>
        <v>4.04</v>
      </c>
      <c r="Z354" s="1">
        <f>'Plot Info'!M354</f>
        <v>0.79</v>
      </c>
      <c r="AA354" s="3">
        <f t="shared" si="3"/>
        <v>5.1139240506329111</v>
      </c>
      <c r="AB354" s="3">
        <f>VLOOKUP(A354,'Sub Sample'!A:U,21,FALSE)</f>
        <v>12.609549712904201</v>
      </c>
      <c r="AC354" s="1">
        <f t="shared" si="2"/>
        <v>0.64484279544472112</v>
      </c>
      <c r="AD354" s="10">
        <f>VLOOKUP(A354,'Sub Sample'!A:Z,26,FALSE)</f>
        <v>93.75</v>
      </c>
      <c r="AE354" s="3">
        <f>'Individual Measurements'!U355</f>
        <v>151.19999999999999</v>
      </c>
      <c r="AF354" s="3">
        <f>'Individual Measurements'!V355</f>
        <v>11.62</v>
      </c>
      <c r="AG354" s="3">
        <f>'Individual Measurements'!W355</f>
        <v>0.70799999999999996</v>
      </c>
      <c r="AH354" s="3">
        <f>'Individual Measurements'!X355</f>
        <v>12.8</v>
      </c>
      <c r="AI354" s="3">
        <f>'Individual Measurements'!Y355</f>
        <v>4.6620000000000008</v>
      </c>
      <c r="AJ354" s="1">
        <f>'Individual Measurements'!AE355</f>
        <v>0</v>
      </c>
      <c r="AK354" s="1">
        <f>'Individual Measurements'!AF355</f>
        <v>0</v>
      </c>
      <c r="AL354" s="1">
        <f>'Individual Measurements'!AG355</f>
        <v>0</v>
      </c>
      <c r="AM354" s="1">
        <f>'Individual Measurements'!AH355</f>
        <v>5</v>
      </c>
      <c r="AN354" s="1">
        <f>'Individual Measurements'!AI355</f>
        <v>5</v>
      </c>
      <c r="AO354" s="1">
        <f>'Individual Measurements'!AJ355</f>
        <v>0</v>
      </c>
      <c r="AP354" s="1">
        <f>'Individual Measurements'!AK355</f>
        <v>0</v>
      </c>
      <c r="AQ354" s="1">
        <f>'Individual Measurements'!AL355</f>
        <v>5</v>
      </c>
    </row>
    <row r="355" spans="1:43" ht="15.75" customHeight="1">
      <c r="A355" s="1" t="s">
        <v>1203</v>
      </c>
      <c r="B355" s="1" t="s">
        <v>1204</v>
      </c>
      <c r="C355" s="1" t="s">
        <v>149</v>
      </c>
      <c r="D355" s="5" t="s">
        <v>76</v>
      </c>
      <c r="E355" s="1" t="s">
        <v>117</v>
      </c>
      <c r="F355" s="6" t="s">
        <v>48</v>
      </c>
      <c r="G355" s="1" t="s">
        <v>1205</v>
      </c>
      <c r="H355" s="7" t="str">
        <f t="shared" si="0"/>
        <v>CC x OI</v>
      </c>
      <c r="I355" s="1" t="s">
        <v>79</v>
      </c>
      <c r="J355" s="1" t="s">
        <v>51</v>
      </c>
      <c r="P355" s="1">
        <v>5</v>
      </c>
      <c r="Q355" s="1">
        <v>57</v>
      </c>
      <c r="R355" s="1">
        <f>'Plot Info'!E42</f>
        <v>0</v>
      </c>
      <c r="S355" s="8">
        <v>44354</v>
      </c>
      <c r="T355" s="8">
        <v>44355</v>
      </c>
      <c r="U355" s="9">
        <f>'Plot Info'!H355</f>
        <v>0.79097222222222219</v>
      </c>
      <c r="V355" s="1">
        <f>'Plot Info'!I42</f>
        <v>0</v>
      </c>
      <c r="W355" s="2" t="s">
        <v>52</v>
      </c>
      <c r="X355" s="1">
        <f>'Plot Info'!K355</f>
        <v>1</v>
      </c>
      <c r="Y355" s="1">
        <f>'Plot Info'!L355</f>
        <v>4.78</v>
      </c>
      <c r="Z355" s="1">
        <f>'Plot Info'!M355</f>
        <v>0.83</v>
      </c>
      <c r="AA355" s="3">
        <f t="shared" si="3"/>
        <v>5.7590361445783138</v>
      </c>
      <c r="AB355" s="3">
        <f>VLOOKUP(A355,'Sub Sample'!A:U,21,FALSE)</f>
        <v>0</v>
      </c>
      <c r="AC355" s="1">
        <f t="shared" si="2"/>
        <v>0</v>
      </c>
      <c r="AD355" s="10">
        <f>VLOOKUP(A355,'Sub Sample'!A:Z,26,FALSE)</f>
        <v>31.25</v>
      </c>
      <c r="AE355" s="3">
        <f>'Individual Measurements'!U356</f>
        <v>113.75</v>
      </c>
      <c r="AF355" s="3">
        <f>'Individual Measurements'!V356</f>
        <v>18.55</v>
      </c>
      <c r="AG355" s="3">
        <f>'Individual Measurements'!W356</f>
        <v>0.60499999999999998</v>
      </c>
      <c r="AH355" s="3">
        <f>'Individual Measurements'!X356</f>
        <v>17.899999999999999</v>
      </c>
      <c r="AI355" s="3">
        <f>'Individual Measurements'!Y356</f>
        <v>5.0999999999999996</v>
      </c>
      <c r="AJ355" s="1">
        <f>'Individual Measurements'!AE356</f>
        <v>0</v>
      </c>
      <c r="AK355" s="1">
        <f>'Individual Measurements'!AF356</f>
        <v>0</v>
      </c>
      <c r="AL355" s="1">
        <f>'Individual Measurements'!AG356</f>
        <v>0</v>
      </c>
      <c r="AM355" s="1">
        <f>'Individual Measurements'!AH356</f>
        <v>2</v>
      </c>
      <c r="AN355" s="1">
        <f>'Individual Measurements'!AI356</f>
        <v>2</v>
      </c>
      <c r="AO355" s="1">
        <f>'Individual Measurements'!AJ356</f>
        <v>0</v>
      </c>
      <c r="AP355" s="1">
        <f>'Individual Measurements'!AK356</f>
        <v>0</v>
      </c>
      <c r="AQ355" s="1">
        <f>'Individual Measurements'!AL356</f>
        <v>2</v>
      </c>
    </row>
    <row r="356" spans="1:43" ht="15.75" customHeight="1">
      <c r="A356" s="1" t="s">
        <v>1206</v>
      </c>
      <c r="B356" s="1" t="s">
        <v>1207</v>
      </c>
      <c r="C356" s="1" t="s">
        <v>716</v>
      </c>
      <c r="D356" s="5" t="s">
        <v>76</v>
      </c>
      <c r="E356" s="1" t="s">
        <v>717</v>
      </c>
      <c r="F356" s="6" t="s">
        <v>48</v>
      </c>
      <c r="G356" s="1" t="s">
        <v>718</v>
      </c>
      <c r="H356" s="7" t="str">
        <f t="shared" si="0"/>
        <v>CC x OI</v>
      </c>
      <c r="I356" s="1" t="s">
        <v>348</v>
      </c>
      <c r="J356" s="1" t="s">
        <v>51</v>
      </c>
      <c r="P356" s="1">
        <v>5</v>
      </c>
      <c r="Q356" s="1">
        <v>58</v>
      </c>
      <c r="R356" s="1">
        <f>'Plot Info'!E399</f>
        <v>0</v>
      </c>
      <c r="S356" s="8">
        <v>44354</v>
      </c>
      <c r="T356" s="8">
        <v>44355</v>
      </c>
      <c r="U356" s="9">
        <f>'Plot Info'!H356</f>
        <v>0.79236111111111107</v>
      </c>
      <c r="V356" s="1">
        <f>'Plot Info'!I399</f>
        <v>0</v>
      </c>
      <c r="W356" s="2" t="s">
        <v>52</v>
      </c>
      <c r="X356" s="1">
        <f>'Plot Info'!K356</f>
        <v>2</v>
      </c>
      <c r="Y356" s="1">
        <f>'Plot Info'!L356</f>
        <v>2.34</v>
      </c>
      <c r="Z356" s="1">
        <f>'Plot Info'!M356</f>
        <v>0.77</v>
      </c>
      <c r="AA356" s="3">
        <f t="shared" si="3"/>
        <v>3.0389610389610389</v>
      </c>
      <c r="AB356" s="3">
        <f>VLOOKUP(A356,'Sub Sample'!A:U,21,FALSE)</f>
        <v>10.233590632925733</v>
      </c>
      <c r="AC356" s="1">
        <f t="shared" si="2"/>
        <v>0.31099483222137936</v>
      </c>
      <c r="AD356" s="10">
        <f>VLOOKUP(A356,'Sub Sample'!A:Z,26,FALSE)</f>
        <v>87.5</v>
      </c>
      <c r="AE356" s="3">
        <f>'Individual Measurements'!U357</f>
        <v>62.120000000000005</v>
      </c>
      <c r="AF356" s="3">
        <f>'Individual Measurements'!V357</f>
        <v>15.9</v>
      </c>
      <c r="AG356" s="3">
        <f>'Individual Measurements'!W357</f>
        <v>0.66199999999999992</v>
      </c>
      <c r="AH356" s="3">
        <f>'Individual Measurements'!X357</f>
        <v>3.66</v>
      </c>
      <c r="AI356" s="3">
        <f>'Individual Measurements'!Y357</f>
        <v>2.8579999999999997</v>
      </c>
      <c r="AJ356" s="1">
        <f>'Individual Measurements'!AE357</f>
        <v>0</v>
      </c>
      <c r="AK356" s="1">
        <f>'Individual Measurements'!AF357</f>
        <v>0</v>
      </c>
      <c r="AL356" s="1">
        <f>'Individual Measurements'!AG357</f>
        <v>1</v>
      </c>
      <c r="AM356" s="1">
        <f>'Individual Measurements'!AH357</f>
        <v>4</v>
      </c>
      <c r="AN356" s="1">
        <f>'Individual Measurements'!AI357</f>
        <v>5</v>
      </c>
      <c r="AO356" s="1">
        <f>'Individual Measurements'!AJ357</f>
        <v>0</v>
      </c>
      <c r="AP356" s="1">
        <f>'Individual Measurements'!AK357</f>
        <v>0</v>
      </c>
      <c r="AQ356" s="1">
        <f>'Individual Measurements'!AL357</f>
        <v>5</v>
      </c>
    </row>
    <row r="357" spans="1:43" ht="15.75" customHeight="1">
      <c r="A357" s="1" t="s">
        <v>1208</v>
      </c>
      <c r="B357" s="1" t="s">
        <v>1209</v>
      </c>
      <c r="C357" s="1" t="s">
        <v>438</v>
      </c>
      <c r="D357" s="5" t="s">
        <v>70</v>
      </c>
      <c r="E357" s="1" t="s">
        <v>438</v>
      </c>
      <c r="F357" s="6" t="s">
        <v>70</v>
      </c>
      <c r="G357" s="1" t="s">
        <v>439</v>
      </c>
      <c r="H357" s="7" t="str">
        <f t="shared" si="0"/>
        <v>UCONN x UCONN</v>
      </c>
      <c r="I357" s="1">
        <v>4000</v>
      </c>
      <c r="J357" s="1" t="s">
        <v>51</v>
      </c>
      <c r="P357" s="1">
        <v>5</v>
      </c>
      <c r="Q357" s="1">
        <v>59</v>
      </c>
      <c r="R357" s="1">
        <f>'Plot Info'!E43</f>
        <v>0</v>
      </c>
      <c r="S357" s="8">
        <v>44354</v>
      </c>
      <c r="T357" s="8">
        <v>44355</v>
      </c>
      <c r="U357" s="1">
        <f>'Plot Info'!H357</f>
        <v>0</v>
      </c>
      <c r="V357" s="1">
        <f>'Plot Info'!I43</f>
        <v>0</v>
      </c>
      <c r="W357" s="2" t="s">
        <v>58</v>
      </c>
      <c r="X357" s="1">
        <f>'Plot Info'!K357</f>
        <v>0</v>
      </c>
      <c r="Y357" s="1">
        <f>'Plot Info'!L357</f>
        <v>0</v>
      </c>
      <c r="Z357" s="1">
        <f>'Plot Info'!M357</f>
        <v>0</v>
      </c>
      <c r="AA357" s="3" t="e">
        <f t="shared" si="3"/>
        <v>#DIV/0!</v>
      </c>
      <c r="AB357" s="3">
        <f>VLOOKUP(A357,'Sub Sample'!A:U,21,FALSE)</f>
        <v>0</v>
      </c>
      <c r="AC357" s="1" t="e">
        <f t="shared" si="2"/>
        <v>#DIV/0!</v>
      </c>
      <c r="AD357" s="10">
        <f>VLOOKUP(A357,'Sub Sample'!A:Z,26,FALSE)</f>
        <v>0</v>
      </c>
      <c r="AE357" s="3" t="e">
        <f>'Individual Measurements'!U358</f>
        <v>#DIV/0!</v>
      </c>
      <c r="AF357" s="3" t="e">
        <f>'Individual Measurements'!V358</f>
        <v>#DIV/0!</v>
      </c>
      <c r="AG357" s="3" t="e">
        <f>'Individual Measurements'!W358</f>
        <v>#DIV/0!</v>
      </c>
      <c r="AH357" s="3" t="e">
        <f>'Individual Measurements'!X358</f>
        <v>#DIV/0!</v>
      </c>
      <c r="AI357" s="3" t="e">
        <f>'Individual Measurements'!Y358</f>
        <v>#DIV/0!</v>
      </c>
      <c r="AJ357" s="1">
        <f>'Individual Measurements'!AE358</f>
        <v>0</v>
      </c>
      <c r="AK357" s="1">
        <f>'Individual Measurements'!AF358</f>
        <v>0</v>
      </c>
      <c r="AL357" s="1">
        <f>'Individual Measurements'!AG358</f>
        <v>0</v>
      </c>
      <c r="AM357" s="1">
        <f>'Individual Measurements'!AH358</f>
        <v>0</v>
      </c>
      <c r="AN357" s="1">
        <f>'Individual Measurements'!AI358</f>
        <v>0</v>
      </c>
      <c r="AO357" s="1">
        <f>'Individual Measurements'!AJ358</f>
        <v>0</v>
      </c>
      <c r="AP357" s="1">
        <f>'Individual Measurements'!AK358</f>
        <v>0</v>
      </c>
      <c r="AQ357" s="1">
        <f>'Individual Measurements'!AL358</f>
        <v>0</v>
      </c>
    </row>
    <row r="358" spans="1:43" ht="15.75" customHeight="1">
      <c r="A358" s="1" t="s">
        <v>217</v>
      </c>
      <c r="B358" s="1" t="s">
        <v>217</v>
      </c>
      <c r="C358" s="1" t="s">
        <v>218</v>
      </c>
      <c r="D358" s="5" t="s">
        <v>155</v>
      </c>
      <c r="E358" s="1" t="s">
        <v>219</v>
      </c>
      <c r="F358" s="6" t="s">
        <v>220</v>
      </c>
      <c r="G358" s="1" t="s">
        <v>221</v>
      </c>
      <c r="H358" s="7" t="str">
        <f t="shared" si="0"/>
        <v>ME1 x ME2</v>
      </c>
      <c r="I358" s="1" t="s">
        <v>1210</v>
      </c>
      <c r="J358" s="1" t="s">
        <v>51</v>
      </c>
      <c r="P358" s="1">
        <v>5</v>
      </c>
      <c r="Q358" s="1">
        <v>60</v>
      </c>
      <c r="R358" s="1">
        <f>'Plot Info'!E71</f>
        <v>0</v>
      </c>
      <c r="S358" s="8">
        <v>44354</v>
      </c>
      <c r="T358" s="8">
        <v>44355</v>
      </c>
      <c r="U358" s="1">
        <f>'Plot Info'!H358</f>
        <v>0</v>
      </c>
      <c r="V358" s="1">
        <f>'Plot Info'!I71</f>
        <v>0</v>
      </c>
      <c r="W358" s="2" t="s">
        <v>58</v>
      </c>
      <c r="X358" s="1">
        <f>'Plot Info'!K358</f>
        <v>0</v>
      </c>
      <c r="Y358" s="1">
        <f>'Plot Info'!L358</f>
        <v>0</v>
      </c>
      <c r="Z358" s="1">
        <f>'Plot Info'!M358</f>
        <v>0</v>
      </c>
      <c r="AA358" s="3" t="e">
        <f t="shared" si="3"/>
        <v>#DIV/0!</v>
      </c>
      <c r="AB358" s="3">
        <f>VLOOKUP(A358,'Sub Sample'!A:U,21,FALSE)</f>
        <v>0</v>
      </c>
      <c r="AC358" s="1" t="e">
        <f t="shared" si="2"/>
        <v>#DIV/0!</v>
      </c>
      <c r="AD358" s="10">
        <f>VLOOKUP(A358,'Sub Sample'!A:Z,26,FALSE)</f>
        <v>0</v>
      </c>
      <c r="AE358" s="3" t="e">
        <f>'Individual Measurements'!U359</f>
        <v>#DIV/0!</v>
      </c>
      <c r="AF358" s="3" t="e">
        <f>'Individual Measurements'!V359</f>
        <v>#DIV/0!</v>
      </c>
      <c r="AG358" s="3" t="e">
        <f>'Individual Measurements'!W359</f>
        <v>#DIV/0!</v>
      </c>
      <c r="AH358" s="3" t="e">
        <f>'Individual Measurements'!X359</f>
        <v>#DIV/0!</v>
      </c>
      <c r="AI358" s="3" t="e">
        <f>'Individual Measurements'!Y359</f>
        <v>#DIV/0!</v>
      </c>
      <c r="AJ358" s="1">
        <f>'Individual Measurements'!AE359</f>
        <v>0</v>
      </c>
      <c r="AK358" s="1">
        <f>'Individual Measurements'!AF359</f>
        <v>0</v>
      </c>
      <c r="AL358" s="1">
        <f>'Individual Measurements'!AG359</f>
        <v>0</v>
      </c>
      <c r="AM358" s="1">
        <f>'Individual Measurements'!AH359</f>
        <v>0</v>
      </c>
      <c r="AN358" s="1">
        <f>'Individual Measurements'!AI359</f>
        <v>0</v>
      </c>
      <c r="AO358" s="1">
        <f>'Individual Measurements'!AJ359</f>
        <v>0</v>
      </c>
      <c r="AP358" s="1">
        <f>'Individual Measurements'!AK359</f>
        <v>0</v>
      </c>
      <c r="AQ358" s="1">
        <f>'Individual Measurements'!AL359</f>
        <v>0</v>
      </c>
    </row>
    <row r="359" spans="1:43" ht="15.75" customHeight="1">
      <c r="A359" s="1" t="s">
        <v>1211</v>
      </c>
      <c r="B359" s="1" t="s">
        <v>1212</v>
      </c>
      <c r="C359" s="1" t="s">
        <v>121</v>
      </c>
      <c r="D359" s="5" t="s">
        <v>122</v>
      </c>
      <c r="E359" s="1" t="s">
        <v>611</v>
      </c>
      <c r="F359" s="6" t="s">
        <v>124</v>
      </c>
      <c r="G359" s="1" t="s">
        <v>1213</v>
      </c>
      <c r="H359" s="7" t="str">
        <f t="shared" si="0"/>
        <v>NL x OD</v>
      </c>
      <c r="I359" s="1" t="s">
        <v>126</v>
      </c>
      <c r="J359" s="1" t="s">
        <v>51</v>
      </c>
      <c r="P359" s="1">
        <v>5</v>
      </c>
      <c r="Q359" s="1">
        <v>61</v>
      </c>
      <c r="R359" s="1">
        <f>'Plot Info'!E44</f>
        <v>0</v>
      </c>
      <c r="S359" s="8">
        <v>44354</v>
      </c>
      <c r="T359" s="8">
        <v>44355</v>
      </c>
      <c r="U359" s="1">
        <f>'Plot Info'!H359</f>
        <v>0</v>
      </c>
      <c r="V359" s="1">
        <f>'Plot Info'!I44</f>
        <v>0</v>
      </c>
      <c r="W359" s="2" t="s">
        <v>58</v>
      </c>
      <c r="X359" s="1">
        <f>'Plot Info'!K359</f>
        <v>0</v>
      </c>
      <c r="Y359" s="1">
        <f>'Plot Info'!L359</f>
        <v>0</v>
      </c>
      <c r="Z359" s="1">
        <f>'Plot Info'!M359</f>
        <v>0</v>
      </c>
      <c r="AA359" s="3" t="e">
        <f t="shared" si="3"/>
        <v>#DIV/0!</v>
      </c>
      <c r="AB359" s="3">
        <f>VLOOKUP(A359,'Sub Sample'!A:U,21,FALSE)</f>
        <v>0</v>
      </c>
      <c r="AC359" s="1" t="e">
        <f t="shared" si="2"/>
        <v>#DIV/0!</v>
      </c>
      <c r="AD359" s="10">
        <f>VLOOKUP(A359,'Sub Sample'!A:Z,26,FALSE)</f>
        <v>0</v>
      </c>
      <c r="AE359" s="3" t="e">
        <f>'Individual Measurements'!U360</f>
        <v>#DIV/0!</v>
      </c>
      <c r="AF359" s="3" t="e">
        <f>'Individual Measurements'!V360</f>
        <v>#DIV/0!</v>
      </c>
      <c r="AG359" s="3" t="e">
        <f>'Individual Measurements'!W360</f>
        <v>#DIV/0!</v>
      </c>
      <c r="AH359" s="3" t="e">
        <f>'Individual Measurements'!X360</f>
        <v>#DIV/0!</v>
      </c>
      <c r="AI359" s="3" t="e">
        <f>'Individual Measurements'!Y360</f>
        <v>#DIV/0!</v>
      </c>
      <c r="AJ359" s="1">
        <f>'Individual Measurements'!AE360</f>
        <v>0</v>
      </c>
      <c r="AK359" s="1">
        <f>'Individual Measurements'!AF360</f>
        <v>0</v>
      </c>
      <c r="AL359" s="1">
        <f>'Individual Measurements'!AG360</f>
        <v>0</v>
      </c>
      <c r="AM359" s="1">
        <f>'Individual Measurements'!AH360</f>
        <v>0</v>
      </c>
      <c r="AN359" s="1">
        <f>'Individual Measurements'!AI360</f>
        <v>0</v>
      </c>
      <c r="AO359" s="1">
        <f>'Individual Measurements'!AJ360</f>
        <v>0</v>
      </c>
      <c r="AP359" s="1">
        <f>'Individual Measurements'!AK360</f>
        <v>0</v>
      </c>
      <c r="AQ359" s="1">
        <f>'Individual Measurements'!AL360</f>
        <v>0</v>
      </c>
    </row>
    <row r="360" spans="1:43" ht="15.75" customHeight="1">
      <c r="A360" s="1" t="s">
        <v>1214</v>
      </c>
      <c r="B360" s="1" t="s">
        <v>1215</v>
      </c>
      <c r="C360" s="1" t="s">
        <v>315</v>
      </c>
      <c r="D360" s="5" t="s">
        <v>48</v>
      </c>
      <c r="E360" s="1" t="s">
        <v>316</v>
      </c>
      <c r="F360" s="6" t="s">
        <v>76</v>
      </c>
      <c r="G360" s="1" t="s">
        <v>317</v>
      </c>
      <c r="H360" s="7" t="str">
        <f t="shared" si="0"/>
        <v>OI x CC</v>
      </c>
      <c r="I360" s="1" t="s">
        <v>348</v>
      </c>
      <c r="J360" s="1" t="s">
        <v>51</v>
      </c>
      <c r="P360" s="1">
        <v>5</v>
      </c>
      <c r="Q360" s="1">
        <v>62</v>
      </c>
      <c r="R360" s="1">
        <f>'Plot Info'!E6</f>
        <v>0</v>
      </c>
      <c r="S360" s="8">
        <v>44354</v>
      </c>
      <c r="T360" s="8">
        <v>44355</v>
      </c>
      <c r="U360" s="1">
        <f>'Plot Info'!H360</f>
        <v>0</v>
      </c>
      <c r="V360" s="1">
        <f>'Plot Info'!I6</f>
        <v>0</v>
      </c>
      <c r="W360" s="2" t="s">
        <v>58</v>
      </c>
      <c r="X360" s="1">
        <f>'Plot Info'!K360</f>
        <v>0</v>
      </c>
      <c r="Y360" s="1">
        <f>'Plot Info'!L360</f>
        <v>0</v>
      </c>
      <c r="Z360" s="1">
        <f>'Plot Info'!M360</f>
        <v>0</v>
      </c>
      <c r="AA360" s="3" t="e">
        <f t="shared" si="3"/>
        <v>#DIV/0!</v>
      </c>
      <c r="AB360" s="3">
        <f>VLOOKUP(A360,'Sub Sample'!A:U,21,FALSE)</f>
        <v>0</v>
      </c>
      <c r="AC360" s="1" t="e">
        <f t="shared" si="2"/>
        <v>#DIV/0!</v>
      </c>
      <c r="AD360" s="10">
        <f>VLOOKUP(A360,'Sub Sample'!A:Z,26,FALSE)</f>
        <v>0</v>
      </c>
      <c r="AE360" s="3" t="e">
        <f>'Individual Measurements'!U361</f>
        <v>#DIV/0!</v>
      </c>
      <c r="AF360" s="3" t="e">
        <f>'Individual Measurements'!V361</f>
        <v>#DIV/0!</v>
      </c>
      <c r="AG360" s="3" t="e">
        <f>'Individual Measurements'!W361</f>
        <v>#DIV/0!</v>
      </c>
      <c r="AH360" s="3" t="e">
        <f>'Individual Measurements'!X361</f>
        <v>#DIV/0!</v>
      </c>
      <c r="AI360" s="3" t="e">
        <f>'Individual Measurements'!Y361</f>
        <v>#DIV/0!</v>
      </c>
      <c r="AJ360" s="1">
        <f>'Individual Measurements'!AE361</f>
        <v>0</v>
      </c>
      <c r="AK360" s="1">
        <f>'Individual Measurements'!AF361</f>
        <v>0</v>
      </c>
      <c r="AL360" s="1">
        <f>'Individual Measurements'!AG361</f>
        <v>0</v>
      </c>
      <c r="AM360" s="1">
        <f>'Individual Measurements'!AH361</f>
        <v>0</v>
      </c>
      <c r="AN360" s="1">
        <f>'Individual Measurements'!AI361</f>
        <v>0</v>
      </c>
      <c r="AO360" s="1">
        <f>'Individual Measurements'!AJ361</f>
        <v>0</v>
      </c>
      <c r="AP360" s="1">
        <f>'Individual Measurements'!AK361</f>
        <v>0</v>
      </c>
      <c r="AQ360" s="1">
        <f>'Individual Measurements'!AL361</f>
        <v>0</v>
      </c>
    </row>
    <row r="361" spans="1:43" ht="15.75" customHeight="1">
      <c r="A361" s="1" t="s">
        <v>1216</v>
      </c>
      <c r="B361" s="1" t="s">
        <v>1217</v>
      </c>
      <c r="C361" s="1" t="s">
        <v>897</v>
      </c>
      <c r="D361" s="11" t="s">
        <v>70</v>
      </c>
      <c r="E361" s="1" t="s">
        <v>103</v>
      </c>
      <c r="F361" s="6" t="s">
        <v>48</v>
      </c>
      <c r="G361" s="1" t="s">
        <v>1218</v>
      </c>
      <c r="H361" s="7" t="str">
        <f t="shared" si="0"/>
        <v>UCONN x OI</v>
      </c>
      <c r="I361" s="1" t="s">
        <v>50</v>
      </c>
      <c r="J361" s="1" t="s">
        <v>51</v>
      </c>
      <c r="P361" s="1">
        <v>5</v>
      </c>
      <c r="Q361" s="1">
        <v>63</v>
      </c>
      <c r="R361" s="1">
        <f>'Plot Info'!E45</f>
        <v>0</v>
      </c>
      <c r="S361" s="8">
        <v>44354</v>
      </c>
      <c r="T361" s="8">
        <v>44355</v>
      </c>
      <c r="U361" s="9">
        <f>'Plot Info'!H361</f>
        <v>0.79652777777777772</v>
      </c>
      <c r="V361" s="1">
        <f>'Plot Info'!I45</f>
        <v>0</v>
      </c>
      <c r="W361" s="2" t="s">
        <v>52</v>
      </c>
      <c r="X361" s="1">
        <f>'Plot Info'!K361</f>
        <v>3</v>
      </c>
      <c r="Y361" s="1">
        <f>'Plot Info'!L361</f>
        <v>11.32</v>
      </c>
      <c r="Z361" s="1">
        <f>'Plot Info'!M361</f>
        <v>0.97499999999999998</v>
      </c>
      <c r="AA361" s="3">
        <f t="shared" si="3"/>
        <v>11.610256410256412</v>
      </c>
      <c r="AB361" s="3">
        <f>VLOOKUP(A361,'Sub Sample'!A:U,21,FALSE)</f>
        <v>10.428276503230988</v>
      </c>
      <c r="AC361" s="1">
        <f t="shared" si="2"/>
        <v>1.2107496411956389</v>
      </c>
      <c r="AD361" s="10">
        <f>VLOOKUP(A361,'Sub Sample'!A:Z,26,FALSE)</f>
        <v>187.5</v>
      </c>
      <c r="AE361" s="3">
        <f>'Individual Measurements'!U362</f>
        <v>184.35999999999999</v>
      </c>
      <c r="AF361" s="3">
        <f>'Individual Measurements'!V362</f>
        <v>11.559999999999999</v>
      </c>
      <c r="AG361" s="3">
        <f>'Individual Measurements'!W362</f>
        <v>0.76600000000000001</v>
      </c>
      <c r="AH361" s="3">
        <f>'Individual Measurements'!X362</f>
        <v>12.560000000000002</v>
      </c>
      <c r="AI361" s="3">
        <f>'Individual Measurements'!Y362</f>
        <v>4.2279999999999998</v>
      </c>
      <c r="AJ361" s="1">
        <f>'Individual Measurements'!AE362</f>
        <v>0</v>
      </c>
      <c r="AK361" s="1">
        <f>'Individual Measurements'!AF362</f>
        <v>0</v>
      </c>
      <c r="AL361" s="1">
        <f>'Individual Measurements'!AG362</f>
        <v>0</v>
      </c>
      <c r="AM361" s="1">
        <f>'Individual Measurements'!AH362</f>
        <v>5</v>
      </c>
      <c r="AN361" s="1">
        <f>'Individual Measurements'!AI362</f>
        <v>2</v>
      </c>
      <c r="AO361" s="1">
        <f>'Individual Measurements'!AJ362</f>
        <v>3</v>
      </c>
      <c r="AP361" s="1">
        <f>'Individual Measurements'!AK362</f>
        <v>1</v>
      </c>
      <c r="AQ361" s="1">
        <f>'Individual Measurements'!AL362</f>
        <v>4</v>
      </c>
    </row>
    <row r="362" spans="1:43" ht="15.75" customHeight="1">
      <c r="A362" s="1" t="s">
        <v>1219</v>
      </c>
      <c r="B362" s="1" t="s">
        <v>1220</v>
      </c>
      <c r="C362" s="1" t="s">
        <v>592</v>
      </c>
      <c r="D362" s="5" t="s">
        <v>70</v>
      </c>
      <c r="E362" s="1" t="s">
        <v>592</v>
      </c>
      <c r="F362" s="6" t="s">
        <v>70</v>
      </c>
      <c r="G362" s="1" t="s">
        <v>593</v>
      </c>
      <c r="H362" s="7" t="str">
        <f t="shared" si="0"/>
        <v>UCONN x UCONN</v>
      </c>
      <c r="I362" s="1">
        <v>4000</v>
      </c>
      <c r="J362" s="1" t="s">
        <v>51</v>
      </c>
      <c r="P362" s="1">
        <v>5</v>
      </c>
      <c r="Q362" s="1">
        <v>64</v>
      </c>
      <c r="R362" s="1">
        <f>'Plot Info'!E46</f>
        <v>0</v>
      </c>
      <c r="S362" s="8">
        <v>44354</v>
      </c>
      <c r="T362" s="8">
        <v>44355</v>
      </c>
      <c r="U362" s="1">
        <f>'Plot Info'!H362</f>
        <v>0</v>
      </c>
      <c r="V362" s="1">
        <f>'Plot Info'!I46</f>
        <v>0</v>
      </c>
      <c r="W362" s="2" t="s">
        <v>58</v>
      </c>
      <c r="X362" s="1">
        <f>'Plot Info'!K362</f>
        <v>0</v>
      </c>
      <c r="Y362" s="1">
        <f>'Plot Info'!L362</f>
        <v>0</v>
      </c>
      <c r="Z362" s="1">
        <f>'Plot Info'!M362</f>
        <v>0</v>
      </c>
      <c r="AA362" s="3" t="e">
        <f t="shared" si="3"/>
        <v>#DIV/0!</v>
      </c>
      <c r="AB362" s="3">
        <f>VLOOKUP(A362,'Sub Sample'!A:U,21,FALSE)</f>
        <v>0</v>
      </c>
      <c r="AC362" s="1" t="e">
        <f t="shared" si="2"/>
        <v>#DIV/0!</v>
      </c>
      <c r="AD362" s="10">
        <f>VLOOKUP(A362,'Sub Sample'!A:Z,26,FALSE)</f>
        <v>0</v>
      </c>
      <c r="AE362" s="3" t="e">
        <f>'Individual Measurements'!U363</f>
        <v>#DIV/0!</v>
      </c>
      <c r="AF362" s="3" t="e">
        <f>'Individual Measurements'!V363</f>
        <v>#DIV/0!</v>
      </c>
      <c r="AG362" s="3" t="e">
        <f>'Individual Measurements'!W363</f>
        <v>#DIV/0!</v>
      </c>
      <c r="AH362" s="3" t="e">
        <f>'Individual Measurements'!X363</f>
        <v>#DIV/0!</v>
      </c>
      <c r="AI362" s="3" t="e">
        <f>'Individual Measurements'!Y363</f>
        <v>#DIV/0!</v>
      </c>
      <c r="AJ362" s="1">
        <f>'Individual Measurements'!AE363</f>
        <v>0</v>
      </c>
      <c r="AK362" s="1">
        <f>'Individual Measurements'!AF363</f>
        <v>0</v>
      </c>
      <c r="AL362" s="1">
        <f>'Individual Measurements'!AG363</f>
        <v>0</v>
      </c>
      <c r="AM362" s="1">
        <f>'Individual Measurements'!AH363</f>
        <v>0</v>
      </c>
      <c r="AN362" s="1">
        <f>'Individual Measurements'!AI363</f>
        <v>0</v>
      </c>
      <c r="AO362" s="1">
        <f>'Individual Measurements'!AJ363</f>
        <v>0</v>
      </c>
      <c r="AP362" s="1">
        <f>'Individual Measurements'!AK363</f>
        <v>0</v>
      </c>
      <c r="AQ362" s="1">
        <f>'Individual Measurements'!AL363</f>
        <v>0</v>
      </c>
    </row>
    <row r="363" spans="1:43" ht="15.75" customHeight="1">
      <c r="A363" s="1" t="s">
        <v>1221</v>
      </c>
      <c r="B363" s="1" t="s">
        <v>1222</v>
      </c>
      <c r="C363" s="1" t="s">
        <v>406</v>
      </c>
      <c r="D363" s="5" t="s">
        <v>76</v>
      </c>
      <c r="E363" s="1" t="s">
        <v>351</v>
      </c>
      <c r="F363" s="6" t="s">
        <v>48</v>
      </c>
      <c r="G363" s="1" t="s">
        <v>1223</v>
      </c>
      <c r="H363" s="7" t="str">
        <f t="shared" si="0"/>
        <v>CC x OI</v>
      </c>
      <c r="I363" s="1" t="s">
        <v>79</v>
      </c>
      <c r="J363" s="1" t="s">
        <v>51</v>
      </c>
      <c r="P363" s="1">
        <v>5</v>
      </c>
      <c r="Q363" s="1">
        <v>65</v>
      </c>
      <c r="R363" s="1">
        <f>'Plot Info'!E47</f>
        <v>0</v>
      </c>
      <c r="S363" s="8">
        <v>44354</v>
      </c>
      <c r="T363" s="8">
        <v>44355</v>
      </c>
      <c r="U363" s="9">
        <f>'Plot Info'!H363</f>
        <v>0.8</v>
      </c>
      <c r="V363" s="1">
        <f>'Plot Info'!I47</f>
        <v>0</v>
      </c>
      <c r="W363" s="2" t="s">
        <v>58</v>
      </c>
      <c r="X363" s="1">
        <f>'Plot Info'!K363</f>
        <v>0</v>
      </c>
      <c r="Y363" s="1">
        <f>'Plot Info'!L363</f>
        <v>6.66</v>
      </c>
      <c r="Z363" s="1">
        <f>'Plot Info'!M363</f>
        <v>0.8</v>
      </c>
      <c r="AA363" s="3">
        <f t="shared" si="3"/>
        <v>8.3249999999999993</v>
      </c>
      <c r="AB363" s="3">
        <f>VLOOKUP(A363,'Sub Sample'!A:U,21,FALSE)</f>
        <v>10.717319425560598</v>
      </c>
      <c r="AC363" s="1">
        <f t="shared" si="2"/>
        <v>0.89221684217791974</v>
      </c>
      <c r="AD363" s="10">
        <f>VLOOKUP(A363,'Sub Sample'!A:Z,26,FALSE)</f>
        <v>137.5</v>
      </c>
      <c r="AE363" s="3">
        <f>'Individual Measurements'!U364</f>
        <v>103.46</v>
      </c>
      <c r="AF363" s="3">
        <f>'Individual Measurements'!V364</f>
        <v>14.420000000000002</v>
      </c>
      <c r="AG363" s="3">
        <f>'Individual Measurements'!W364</f>
        <v>0.66799999999999993</v>
      </c>
      <c r="AH363" s="3">
        <f>'Individual Measurements'!X364</f>
        <v>5.22</v>
      </c>
      <c r="AI363" s="3">
        <f>'Individual Measurements'!Y364</f>
        <v>3.3579999999999997</v>
      </c>
      <c r="AJ363" s="1">
        <f>'Individual Measurements'!AE364</f>
        <v>0</v>
      </c>
      <c r="AK363" s="1">
        <f>'Individual Measurements'!AF364</f>
        <v>0</v>
      </c>
      <c r="AL363" s="1">
        <f>'Individual Measurements'!AG364</f>
        <v>4</v>
      </c>
      <c r="AM363" s="1">
        <f>'Individual Measurements'!AH364</f>
        <v>1</v>
      </c>
      <c r="AN363" s="1">
        <f>'Individual Measurements'!AI364</f>
        <v>5</v>
      </c>
      <c r="AO363" s="1">
        <f>'Individual Measurements'!AJ364</f>
        <v>0</v>
      </c>
      <c r="AP363" s="1">
        <f>'Individual Measurements'!AK364</f>
        <v>0</v>
      </c>
      <c r="AQ363" s="1">
        <f>'Individual Measurements'!AL364</f>
        <v>5</v>
      </c>
    </row>
    <row r="364" spans="1:43" ht="15.75" customHeight="1">
      <c r="A364" s="1" t="s">
        <v>1224</v>
      </c>
      <c r="B364" s="1" t="s">
        <v>1225</v>
      </c>
      <c r="C364" s="1" t="s">
        <v>242</v>
      </c>
      <c r="D364" s="5" t="s">
        <v>46</v>
      </c>
      <c r="E364" s="1" t="s">
        <v>98</v>
      </c>
      <c r="F364" s="6" t="s">
        <v>76</v>
      </c>
      <c r="G364" s="1" t="s">
        <v>1226</v>
      </c>
      <c r="H364" s="7" t="str">
        <f t="shared" si="0"/>
        <v>JS x CC</v>
      </c>
      <c r="I364" s="1" t="s">
        <v>79</v>
      </c>
      <c r="J364" s="1" t="s">
        <v>51</v>
      </c>
      <c r="P364" s="1">
        <v>5</v>
      </c>
      <c r="Q364" s="1">
        <v>66</v>
      </c>
      <c r="R364" s="1">
        <f>'Plot Info'!E48</f>
        <v>0</v>
      </c>
      <c r="S364" s="8">
        <v>44354</v>
      </c>
      <c r="T364" s="8">
        <v>44355</v>
      </c>
      <c r="U364" s="9">
        <f>'Plot Info'!H364</f>
        <v>0.80208333333333337</v>
      </c>
      <c r="V364" s="1">
        <f>'Plot Info'!I48</f>
        <v>0</v>
      </c>
      <c r="W364" s="2" t="s">
        <v>52</v>
      </c>
      <c r="X364" s="1">
        <f>'Plot Info'!K364</f>
        <v>3</v>
      </c>
      <c r="Y364" s="1">
        <f>'Plot Info'!L364</f>
        <v>5.0199999999999996</v>
      </c>
      <c r="Z364" s="1">
        <f>'Plot Info'!M364</f>
        <v>0.85</v>
      </c>
      <c r="AA364" s="3">
        <f t="shared" si="3"/>
        <v>5.9058823529411759</v>
      </c>
      <c r="AB364" s="3">
        <f>VLOOKUP(A364,'Sub Sample'!A:U,21,FALSE)</f>
        <v>11.657026199387548</v>
      </c>
      <c r="AC364" s="1">
        <f t="shared" si="2"/>
        <v>0.68845025318735875</v>
      </c>
      <c r="AD364" s="10">
        <f>VLOOKUP(A364,'Sub Sample'!A:Z,26,FALSE)</f>
        <v>93.75</v>
      </c>
      <c r="AE364" s="3">
        <f>'Individual Measurements'!U365</f>
        <v>111.58</v>
      </c>
      <c r="AF364" s="3">
        <f>'Individual Measurements'!V365</f>
        <v>15.66</v>
      </c>
      <c r="AG364" s="3">
        <f>'Individual Measurements'!W365</f>
        <v>0.72199999999999998</v>
      </c>
      <c r="AH364" s="3">
        <f>'Individual Measurements'!X365</f>
        <v>7.12</v>
      </c>
      <c r="AI364" s="3">
        <f>'Individual Measurements'!Y365</f>
        <v>3.7479999999999998</v>
      </c>
      <c r="AJ364" s="1">
        <f>'Individual Measurements'!AE365</f>
        <v>0</v>
      </c>
      <c r="AK364" s="1">
        <f>'Individual Measurements'!AF365</f>
        <v>0</v>
      </c>
      <c r="AL364" s="1">
        <f>'Individual Measurements'!AG365</f>
        <v>3</v>
      </c>
      <c r="AM364" s="1">
        <f>'Individual Measurements'!AH365</f>
        <v>2</v>
      </c>
      <c r="AN364" s="1">
        <f>'Individual Measurements'!AI365</f>
        <v>5</v>
      </c>
      <c r="AO364" s="1">
        <f>'Individual Measurements'!AJ365</f>
        <v>0</v>
      </c>
      <c r="AP364" s="1">
        <f>'Individual Measurements'!AK365</f>
        <v>1</v>
      </c>
      <c r="AQ364" s="1">
        <f>'Individual Measurements'!AL365</f>
        <v>4</v>
      </c>
    </row>
    <row r="365" spans="1:43" ht="15.75" customHeight="1">
      <c r="A365" s="1" t="s">
        <v>1227</v>
      </c>
      <c r="B365" s="1" t="s">
        <v>1228</v>
      </c>
      <c r="C365" s="1" t="s">
        <v>1229</v>
      </c>
      <c r="D365" s="5" t="s">
        <v>122</v>
      </c>
      <c r="E365" s="1" t="s">
        <v>77</v>
      </c>
      <c r="F365" s="6" t="s">
        <v>48</v>
      </c>
      <c r="G365" s="1" t="s">
        <v>1230</v>
      </c>
      <c r="H365" s="7" t="str">
        <f t="shared" si="0"/>
        <v>NL x OI</v>
      </c>
      <c r="I365" s="1" t="s">
        <v>79</v>
      </c>
      <c r="J365" s="1" t="s">
        <v>51</v>
      </c>
      <c r="P365" s="1">
        <v>5</v>
      </c>
      <c r="Q365" s="1">
        <v>67</v>
      </c>
      <c r="R365" s="1">
        <f>'Plot Info'!E49</f>
        <v>0</v>
      </c>
      <c r="S365" s="8">
        <v>44354</v>
      </c>
      <c r="T365" s="8">
        <v>44355</v>
      </c>
      <c r="U365" s="1">
        <f>'Plot Info'!H365</f>
        <v>0</v>
      </c>
      <c r="V365" s="1">
        <f>'Plot Info'!I49</f>
        <v>0</v>
      </c>
      <c r="W365" s="2" t="s">
        <v>58</v>
      </c>
      <c r="X365" s="1">
        <f>'Plot Info'!K365</f>
        <v>0</v>
      </c>
      <c r="Y365" s="1">
        <f>'Plot Info'!L365</f>
        <v>0</v>
      </c>
      <c r="Z365" s="1">
        <f>'Plot Info'!M365</f>
        <v>0</v>
      </c>
      <c r="AA365" s="3" t="e">
        <f t="shared" si="3"/>
        <v>#DIV/0!</v>
      </c>
      <c r="AB365" s="3">
        <f>VLOOKUP(A365,'Sub Sample'!A:U,21,FALSE)</f>
        <v>0</v>
      </c>
      <c r="AC365" s="1" t="e">
        <f t="shared" si="2"/>
        <v>#DIV/0!</v>
      </c>
      <c r="AD365" s="10">
        <f>VLOOKUP(A365,'Sub Sample'!A:Z,26,FALSE)</f>
        <v>0</v>
      </c>
      <c r="AE365" s="3" t="e">
        <f>'Individual Measurements'!U366</f>
        <v>#DIV/0!</v>
      </c>
      <c r="AF365" s="3" t="e">
        <f>'Individual Measurements'!V366</f>
        <v>#DIV/0!</v>
      </c>
      <c r="AG365" s="3" t="e">
        <f>'Individual Measurements'!W366</f>
        <v>#DIV/0!</v>
      </c>
      <c r="AH365" s="3" t="e">
        <f>'Individual Measurements'!X366</f>
        <v>#DIV/0!</v>
      </c>
      <c r="AI365" s="3" t="e">
        <f>'Individual Measurements'!Y366</f>
        <v>#DIV/0!</v>
      </c>
      <c r="AJ365" s="1">
        <f>'Individual Measurements'!AE366</f>
        <v>0</v>
      </c>
      <c r="AK365" s="1">
        <f>'Individual Measurements'!AF366</f>
        <v>0</v>
      </c>
      <c r="AL365" s="1">
        <f>'Individual Measurements'!AG366</f>
        <v>0</v>
      </c>
      <c r="AM365" s="1">
        <f>'Individual Measurements'!AH366</f>
        <v>0</v>
      </c>
      <c r="AN365" s="1">
        <f>'Individual Measurements'!AI366</f>
        <v>0</v>
      </c>
      <c r="AO365" s="1">
        <f>'Individual Measurements'!AJ366</f>
        <v>0</v>
      </c>
      <c r="AP365" s="1">
        <f>'Individual Measurements'!AK366</f>
        <v>0</v>
      </c>
      <c r="AQ365" s="1">
        <f>'Individual Measurements'!AL366</f>
        <v>0</v>
      </c>
    </row>
    <row r="366" spans="1:43" ht="15.75" customHeight="1">
      <c r="A366" s="1" t="s">
        <v>1231</v>
      </c>
      <c r="B366" s="1" t="s">
        <v>1232</v>
      </c>
      <c r="C366" s="1" t="s">
        <v>102</v>
      </c>
      <c r="D366" s="11" t="s">
        <v>70</v>
      </c>
      <c r="E366" s="1" t="s">
        <v>71</v>
      </c>
      <c r="F366" s="6" t="s">
        <v>48</v>
      </c>
      <c r="G366" s="1" t="s">
        <v>1233</v>
      </c>
      <c r="H366" s="7" t="str">
        <f t="shared" si="0"/>
        <v>UCONN x OI</v>
      </c>
      <c r="I366" s="1" t="s">
        <v>50</v>
      </c>
      <c r="J366" s="1" t="s">
        <v>51</v>
      </c>
      <c r="P366" s="1">
        <v>5</v>
      </c>
      <c r="Q366" s="1">
        <v>68</v>
      </c>
      <c r="R366" s="1">
        <f>'Plot Info'!E50</f>
        <v>0</v>
      </c>
      <c r="S366" s="8">
        <v>44354</v>
      </c>
      <c r="T366" s="8">
        <v>44355</v>
      </c>
      <c r="U366" s="1">
        <f>'Plot Info'!H366</f>
        <v>0</v>
      </c>
      <c r="V366" s="1">
        <f>'Plot Info'!I50</f>
        <v>0</v>
      </c>
      <c r="W366" s="2" t="s">
        <v>58</v>
      </c>
      <c r="X366" s="1">
        <f>'Plot Info'!K366</f>
        <v>0</v>
      </c>
      <c r="Y366" s="1">
        <f>'Plot Info'!L366</f>
        <v>0</v>
      </c>
      <c r="Z366" s="1">
        <f>'Plot Info'!M366</f>
        <v>0</v>
      </c>
      <c r="AA366" s="3" t="e">
        <f t="shared" si="3"/>
        <v>#DIV/0!</v>
      </c>
      <c r="AB366" s="3">
        <f>VLOOKUP(A366,'Sub Sample'!A:U,21,FALSE)</f>
        <v>0</v>
      </c>
      <c r="AC366" s="1" t="e">
        <f t="shared" si="2"/>
        <v>#DIV/0!</v>
      </c>
      <c r="AD366" s="10">
        <f>VLOOKUP(A366,'Sub Sample'!A:Z,26,FALSE)</f>
        <v>0</v>
      </c>
      <c r="AE366" s="3" t="e">
        <f>'Individual Measurements'!U367</f>
        <v>#DIV/0!</v>
      </c>
      <c r="AF366" s="3" t="e">
        <f>'Individual Measurements'!V367</f>
        <v>#DIV/0!</v>
      </c>
      <c r="AG366" s="3" t="e">
        <f>'Individual Measurements'!W367</f>
        <v>#DIV/0!</v>
      </c>
      <c r="AH366" s="3" t="e">
        <f>'Individual Measurements'!X367</f>
        <v>#DIV/0!</v>
      </c>
      <c r="AI366" s="3" t="e">
        <f>'Individual Measurements'!Y367</f>
        <v>#DIV/0!</v>
      </c>
      <c r="AJ366" s="1">
        <f>'Individual Measurements'!AE367</f>
        <v>0</v>
      </c>
      <c r="AK366" s="1">
        <f>'Individual Measurements'!AF367</f>
        <v>0</v>
      </c>
      <c r="AL366" s="1">
        <f>'Individual Measurements'!AG367</f>
        <v>0</v>
      </c>
      <c r="AM366" s="1">
        <f>'Individual Measurements'!AH367</f>
        <v>0</v>
      </c>
      <c r="AN366" s="1">
        <f>'Individual Measurements'!AI367</f>
        <v>0</v>
      </c>
      <c r="AO366" s="1">
        <f>'Individual Measurements'!AJ367</f>
        <v>0</v>
      </c>
      <c r="AP366" s="1">
        <f>'Individual Measurements'!AK367</f>
        <v>0</v>
      </c>
      <c r="AQ366" s="1">
        <f>'Individual Measurements'!AL367</f>
        <v>0</v>
      </c>
    </row>
    <row r="367" spans="1:43" ht="15.75" customHeight="1">
      <c r="A367" s="1" t="s">
        <v>1234</v>
      </c>
      <c r="B367" s="1" t="s">
        <v>1235</v>
      </c>
      <c r="C367" s="1" t="s">
        <v>552</v>
      </c>
      <c r="D367" s="5" t="s">
        <v>76</v>
      </c>
      <c r="E367" s="1" t="s">
        <v>553</v>
      </c>
      <c r="F367" s="6" t="s">
        <v>46</v>
      </c>
      <c r="G367" s="1" t="s">
        <v>554</v>
      </c>
      <c r="H367" s="7" t="str">
        <f t="shared" si="0"/>
        <v>CC x JS</v>
      </c>
      <c r="I367" s="1" t="s">
        <v>348</v>
      </c>
      <c r="J367" s="1" t="s">
        <v>51</v>
      </c>
      <c r="P367" s="1">
        <v>5</v>
      </c>
      <c r="Q367" s="1">
        <v>69</v>
      </c>
      <c r="R367" s="1">
        <f>'Plot Info'!E51</f>
        <v>0</v>
      </c>
      <c r="S367" s="8">
        <v>44354</v>
      </c>
      <c r="T367" s="8">
        <v>44355</v>
      </c>
      <c r="U367" s="9">
        <f>'Plot Info'!H367</f>
        <v>0.80277777777777781</v>
      </c>
      <c r="V367" s="1">
        <f>'Plot Info'!I51</f>
        <v>0</v>
      </c>
      <c r="W367" s="2" t="s">
        <v>52</v>
      </c>
      <c r="X367" s="1">
        <f>'Plot Info'!K367</f>
        <v>3</v>
      </c>
      <c r="Y367" s="1">
        <f>'Plot Info'!L367</f>
        <v>7.76</v>
      </c>
      <c r="Z367" s="1">
        <f>'Plot Info'!M367</f>
        <v>0.85</v>
      </c>
      <c r="AA367" s="3">
        <f t="shared" si="3"/>
        <v>9.1294117647058819</v>
      </c>
      <c r="AB367" s="3">
        <f>VLOOKUP(A367,'Sub Sample'!A:U,21,FALSE)</f>
        <v>10.377214267098447</v>
      </c>
      <c r="AC367" s="1">
        <f t="shared" si="2"/>
        <v>0.94737862014922292</v>
      </c>
      <c r="AD367" s="10">
        <f>VLOOKUP(A367,'Sub Sample'!A:Z,26,FALSE)</f>
        <v>156.25</v>
      </c>
      <c r="AE367" s="3">
        <f>'Individual Measurements'!U368</f>
        <v>101.70000000000002</v>
      </c>
      <c r="AF367" s="3">
        <f>'Individual Measurements'!V368</f>
        <v>11.940000000000001</v>
      </c>
      <c r="AG367" s="3">
        <f>'Individual Measurements'!W368</f>
        <v>0.83800000000000008</v>
      </c>
      <c r="AH367" s="3">
        <f>'Individual Measurements'!X368</f>
        <v>7.9599999999999991</v>
      </c>
      <c r="AI367" s="3">
        <f>'Individual Measurements'!Y368</f>
        <v>4.016</v>
      </c>
      <c r="AJ367" s="1">
        <f>'Individual Measurements'!AE368</f>
        <v>0</v>
      </c>
      <c r="AK367" s="1">
        <f>'Individual Measurements'!AF368</f>
        <v>0</v>
      </c>
      <c r="AL367" s="1">
        <f>'Individual Measurements'!AG368</f>
        <v>0</v>
      </c>
      <c r="AM367" s="1">
        <f>'Individual Measurements'!AH368</f>
        <v>5</v>
      </c>
      <c r="AN367" s="1">
        <f>'Individual Measurements'!AI368</f>
        <v>5</v>
      </c>
      <c r="AO367" s="1">
        <f>'Individual Measurements'!AJ368</f>
        <v>0</v>
      </c>
      <c r="AP367" s="1">
        <f>'Individual Measurements'!AK368</f>
        <v>1</v>
      </c>
      <c r="AQ367" s="1">
        <f>'Individual Measurements'!AL368</f>
        <v>4</v>
      </c>
    </row>
    <row r="368" spans="1:43" ht="15.75" customHeight="1">
      <c r="A368" s="1" t="s">
        <v>1236</v>
      </c>
      <c r="B368" s="1" t="s">
        <v>1237</v>
      </c>
      <c r="C368" s="1" t="s">
        <v>691</v>
      </c>
      <c r="D368" s="5" t="s">
        <v>70</v>
      </c>
      <c r="E368" s="1" t="s">
        <v>691</v>
      </c>
      <c r="F368" s="6" t="s">
        <v>70</v>
      </c>
      <c r="G368" s="1" t="s">
        <v>692</v>
      </c>
      <c r="H368" s="7" t="str">
        <f t="shared" si="0"/>
        <v>UCONN x UCONN</v>
      </c>
      <c r="I368" s="1">
        <v>250</v>
      </c>
      <c r="J368" s="1" t="s">
        <v>51</v>
      </c>
      <c r="P368" s="1">
        <v>5</v>
      </c>
      <c r="Q368" s="1">
        <v>70</v>
      </c>
      <c r="R368" s="1">
        <f>'Plot Info'!E52</f>
        <v>0</v>
      </c>
      <c r="S368" s="8">
        <v>44354</v>
      </c>
      <c r="T368" s="8">
        <v>44355</v>
      </c>
      <c r="U368" s="1">
        <f>'Plot Info'!H368</f>
        <v>0</v>
      </c>
      <c r="V368" s="1">
        <f>'Plot Info'!I52</f>
        <v>0</v>
      </c>
      <c r="W368" s="1">
        <f>'Plot Info'!J52</f>
        <v>0</v>
      </c>
      <c r="X368" s="1">
        <f>'Plot Info'!K368</f>
        <v>0</v>
      </c>
      <c r="Y368" s="1">
        <f>'Plot Info'!L368</f>
        <v>0</v>
      </c>
      <c r="Z368" s="1">
        <f>'Plot Info'!M368</f>
        <v>0</v>
      </c>
      <c r="AA368" s="3" t="e">
        <f t="shared" si="3"/>
        <v>#DIV/0!</v>
      </c>
      <c r="AB368" s="3">
        <f>VLOOKUP(A368,'Sub Sample'!A:U,21,FALSE)</f>
        <v>0</v>
      </c>
      <c r="AC368" s="1" t="e">
        <f t="shared" si="2"/>
        <v>#DIV/0!</v>
      </c>
      <c r="AD368" s="10">
        <f>VLOOKUP(A368,'Sub Sample'!A:Z,26,FALSE)</f>
        <v>0</v>
      </c>
      <c r="AE368" s="3" t="e">
        <f>'Individual Measurements'!U369</f>
        <v>#DIV/0!</v>
      </c>
      <c r="AF368" s="3" t="e">
        <f>'Individual Measurements'!V369</f>
        <v>#DIV/0!</v>
      </c>
      <c r="AG368" s="3" t="e">
        <f>'Individual Measurements'!W369</f>
        <v>#DIV/0!</v>
      </c>
      <c r="AH368" s="3" t="e">
        <f>'Individual Measurements'!X369</f>
        <v>#DIV/0!</v>
      </c>
      <c r="AI368" s="3" t="e">
        <f>'Individual Measurements'!Y369</f>
        <v>#DIV/0!</v>
      </c>
      <c r="AJ368" s="1">
        <f>'Individual Measurements'!AE369</f>
        <v>0</v>
      </c>
      <c r="AK368" s="1">
        <f>'Individual Measurements'!AF369</f>
        <v>0</v>
      </c>
      <c r="AL368" s="1">
        <f>'Individual Measurements'!AG369</f>
        <v>0</v>
      </c>
      <c r="AM368" s="1">
        <f>'Individual Measurements'!AH369</f>
        <v>0</v>
      </c>
      <c r="AN368" s="1">
        <f>'Individual Measurements'!AI369</f>
        <v>0</v>
      </c>
      <c r="AO368" s="1">
        <f>'Individual Measurements'!AJ369</f>
        <v>0</v>
      </c>
      <c r="AP368" s="1">
        <f>'Individual Measurements'!AK369</f>
        <v>0</v>
      </c>
      <c r="AQ368" s="1">
        <f>'Individual Measurements'!AL369</f>
        <v>0</v>
      </c>
    </row>
    <row r="369" spans="1:43" ht="15.75" customHeight="1">
      <c r="A369" s="1" t="s">
        <v>1238</v>
      </c>
      <c r="B369" s="1" t="s">
        <v>1239</v>
      </c>
      <c r="C369" s="1" t="s">
        <v>1005</v>
      </c>
      <c r="D369" s="5" t="s">
        <v>145</v>
      </c>
      <c r="E369" s="1" t="s">
        <v>117</v>
      </c>
      <c r="F369" s="6" t="s">
        <v>48</v>
      </c>
      <c r="G369" s="1" t="s">
        <v>1240</v>
      </c>
      <c r="H369" s="7" t="str">
        <f t="shared" si="0"/>
        <v>NC x OI</v>
      </c>
      <c r="I369" s="1" t="s">
        <v>79</v>
      </c>
      <c r="J369" s="1" t="s">
        <v>51</v>
      </c>
      <c r="P369" s="1">
        <v>5</v>
      </c>
      <c r="Q369" s="1">
        <v>71</v>
      </c>
      <c r="R369" s="1">
        <f>'Plot Info'!E53</f>
        <v>0</v>
      </c>
      <c r="S369" s="8">
        <v>44354</v>
      </c>
      <c r="T369" s="8">
        <v>44355</v>
      </c>
      <c r="U369" s="1">
        <f>'Plot Info'!H369</f>
        <v>0</v>
      </c>
      <c r="V369" s="1">
        <f>'Plot Info'!I53</f>
        <v>0</v>
      </c>
      <c r="W369" s="1">
        <f>'Plot Info'!J53</f>
        <v>0</v>
      </c>
      <c r="X369" s="1">
        <f>'Plot Info'!K369</f>
        <v>0</v>
      </c>
      <c r="Y369" s="1">
        <f>'Plot Info'!L369</f>
        <v>0</v>
      </c>
      <c r="Z369" s="1">
        <f>'Plot Info'!M369</f>
        <v>0</v>
      </c>
      <c r="AA369" s="3" t="e">
        <f t="shared" si="3"/>
        <v>#DIV/0!</v>
      </c>
      <c r="AB369" s="3">
        <f>VLOOKUP(A369,'Sub Sample'!A:U,21,FALSE)</f>
        <v>0</v>
      </c>
      <c r="AC369" s="1" t="e">
        <f t="shared" si="2"/>
        <v>#DIV/0!</v>
      </c>
      <c r="AD369" s="10">
        <f>VLOOKUP(A369,'Sub Sample'!A:Z,26,FALSE)</f>
        <v>0</v>
      </c>
      <c r="AE369" s="3" t="e">
        <f>'Individual Measurements'!U370</f>
        <v>#DIV/0!</v>
      </c>
      <c r="AF369" s="3" t="e">
        <f>'Individual Measurements'!V370</f>
        <v>#DIV/0!</v>
      </c>
      <c r="AG369" s="3" t="e">
        <f>'Individual Measurements'!W370</f>
        <v>#DIV/0!</v>
      </c>
      <c r="AH369" s="3" t="e">
        <f>'Individual Measurements'!X370</f>
        <v>#DIV/0!</v>
      </c>
      <c r="AI369" s="3" t="e">
        <f>'Individual Measurements'!Y370</f>
        <v>#DIV/0!</v>
      </c>
      <c r="AJ369" s="1">
        <f>'Individual Measurements'!AE370</f>
        <v>0</v>
      </c>
      <c r="AK369" s="1">
        <f>'Individual Measurements'!AF370</f>
        <v>0</v>
      </c>
      <c r="AL369" s="1">
        <f>'Individual Measurements'!AG370</f>
        <v>0</v>
      </c>
      <c r="AM369" s="1">
        <f>'Individual Measurements'!AH370</f>
        <v>0</v>
      </c>
      <c r="AN369" s="1">
        <f>'Individual Measurements'!AI370</f>
        <v>0</v>
      </c>
      <c r="AO369" s="1">
        <f>'Individual Measurements'!AJ370</f>
        <v>0</v>
      </c>
      <c r="AP369" s="1">
        <f>'Individual Measurements'!AK370</f>
        <v>0</v>
      </c>
      <c r="AQ369" s="1">
        <f>'Individual Measurements'!AL370</f>
        <v>0</v>
      </c>
    </row>
    <row r="370" spans="1:43" ht="15.75" customHeight="1">
      <c r="A370" s="1" t="s">
        <v>1241</v>
      </c>
      <c r="B370" s="1" t="s">
        <v>1242</v>
      </c>
      <c r="C370" s="1" t="s">
        <v>499</v>
      </c>
      <c r="D370" s="5" t="s">
        <v>46</v>
      </c>
      <c r="E370" s="1" t="s">
        <v>215</v>
      </c>
      <c r="F370" s="6" t="s">
        <v>76</v>
      </c>
      <c r="G370" s="1" t="s">
        <v>1243</v>
      </c>
      <c r="H370" s="7" t="str">
        <f t="shared" si="0"/>
        <v>JS x CC</v>
      </c>
      <c r="I370" s="1" t="s">
        <v>79</v>
      </c>
      <c r="J370" s="1" t="s">
        <v>51</v>
      </c>
      <c r="P370" s="1">
        <v>5</v>
      </c>
      <c r="Q370" s="1">
        <v>72</v>
      </c>
      <c r="R370" s="1">
        <f>'Plot Info'!E54</f>
        <v>0</v>
      </c>
      <c r="S370" s="8">
        <v>44354</v>
      </c>
      <c r="T370" s="8">
        <v>44355</v>
      </c>
      <c r="U370" s="1">
        <f>'Plot Info'!H370</f>
        <v>0</v>
      </c>
      <c r="V370" s="1">
        <f>'Plot Info'!I54</f>
        <v>0</v>
      </c>
      <c r="W370" s="1">
        <f>'Plot Info'!J54</f>
        <v>0</v>
      </c>
      <c r="X370" s="1">
        <f>'Plot Info'!K370</f>
        <v>0</v>
      </c>
      <c r="Y370" s="1">
        <f>'Plot Info'!L370</f>
        <v>0</v>
      </c>
      <c r="Z370" s="1">
        <f>'Plot Info'!M370</f>
        <v>0</v>
      </c>
      <c r="AA370" s="3" t="e">
        <f t="shared" si="3"/>
        <v>#DIV/0!</v>
      </c>
      <c r="AB370" s="3">
        <f>VLOOKUP(A370,'Sub Sample'!A:U,21,FALSE)</f>
        <v>0</v>
      </c>
      <c r="AC370" s="1" t="e">
        <f t="shared" si="2"/>
        <v>#DIV/0!</v>
      </c>
      <c r="AD370" s="10">
        <f>VLOOKUP(A370,'Sub Sample'!A:Z,26,FALSE)</f>
        <v>0</v>
      </c>
      <c r="AE370" s="3" t="e">
        <f>'Individual Measurements'!U371</f>
        <v>#DIV/0!</v>
      </c>
      <c r="AF370" s="3" t="e">
        <f>'Individual Measurements'!V371</f>
        <v>#DIV/0!</v>
      </c>
      <c r="AG370" s="3" t="e">
        <f>'Individual Measurements'!W371</f>
        <v>#DIV/0!</v>
      </c>
      <c r="AH370" s="3" t="e">
        <f>'Individual Measurements'!X371</f>
        <v>#DIV/0!</v>
      </c>
      <c r="AI370" s="3" t="e">
        <f>'Individual Measurements'!Y371</f>
        <v>#DIV/0!</v>
      </c>
      <c r="AJ370" s="1">
        <f>'Individual Measurements'!AE371</f>
        <v>0</v>
      </c>
      <c r="AK370" s="1">
        <f>'Individual Measurements'!AF371</f>
        <v>0</v>
      </c>
      <c r="AL370" s="1">
        <f>'Individual Measurements'!AG371</f>
        <v>0</v>
      </c>
      <c r="AM370" s="1">
        <f>'Individual Measurements'!AH371</f>
        <v>0</v>
      </c>
      <c r="AN370" s="1">
        <f>'Individual Measurements'!AI371</f>
        <v>0</v>
      </c>
      <c r="AO370" s="1">
        <f>'Individual Measurements'!AJ371</f>
        <v>0</v>
      </c>
      <c r="AP370" s="1">
        <f>'Individual Measurements'!AK371</f>
        <v>0</v>
      </c>
      <c r="AQ370" s="1">
        <f>'Individual Measurements'!AL371</f>
        <v>0</v>
      </c>
    </row>
    <row r="371" spans="1:43" ht="15.75" customHeight="1">
      <c r="A371" s="1" t="s">
        <v>1244</v>
      </c>
      <c r="B371" s="1" t="s">
        <v>1245</v>
      </c>
      <c r="C371" s="1" t="s">
        <v>231</v>
      </c>
      <c r="D371" s="5" t="s">
        <v>122</v>
      </c>
      <c r="E371" s="1" t="s">
        <v>238</v>
      </c>
      <c r="F371" s="6" t="s">
        <v>64</v>
      </c>
      <c r="G371" s="1" t="s">
        <v>1246</v>
      </c>
      <c r="H371" s="7" t="str">
        <f t="shared" si="0"/>
        <v>NL x LD</v>
      </c>
      <c r="I371" s="1" t="s">
        <v>50</v>
      </c>
      <c r="J371" s="1" t="s">
        <v>51</v>
      </c>
      <c r="P371" s="1">
        <v>5</v>
      </c>
      <c r="Q371" s="1">
        <v>73</v>
      </c>
      <c r="R371" s="1">
        <f>'Plot Info'!E7</f>
        <v>0</v>
      </c>
      <c r="S371" s="8">
        <v>44354</v>
      </c>
      <c r="T371" s="8">
        <v>44355</v>
      </c>
      <c r="U371" s="1">
        <f>'Plot Info'!H371</f>
        <v>0</v>
      </c>
      <c r="V371" s="1">
        <f>'Plot Info'!I7</f>
        <v>0</v>
      </c>
      <c r="W371" s="1" t="str">
        <f>'Plot Info'!J7</f>
        <v>Yes</v>
      </c>
      <c r="X371" s="1">
        <f>'Plot Info'!K371</f>
        <v>0</v>
      </c>
      <c r="Y371" s="1">
        <f>'Plot Info'!L371</f>
        <v>0</v>
      </c>
      <c r="Z371" s="1">
        <f>'Plot Info'!M371</f>
        <v>0</v>
      </c>
      <c r="AA371" s="3" t="e">
        <f t="shared" si="3"/>
        <v>#DIV/0!</v>
      </c>
      <c r="AB371" s="3">
        <f>VLOOKUP(A371,'Sub Sample'!A:U,21,FALSE)</f>
        <v>0</v>
      </c>
      <c r="AC371" s="1" t="e">
        <f t="shared" si="2"/>
        <v>#DIV/0!</v>
      </c>
      <c r="AD371" s="10">
        <f>VLOOKUP(A371,'Sub Sample'!A:Z,26,FALSE)</f>
        <v>0</v>
      </c>
      <c r="AE371" s="3" t="e">
        <f>'Individual Measurements'!U372</f>
        <v>#DIV/0!</v>
      </c>
      <c r="AF371" s="3" t="e">
        <f>'Individual Measurements'!V372</f>
        <v>#DIV/0!</v>
      </c>
      <c r="AG371" s="3" t="e">
        <f>'Individual Measurements'!W372</f>
        <v>#DIV/0!</v>
      </c>
      <c r="AH371" s="3" t="e">
        <f>'Individual Measurements'!X372</f>
        <v>#DIV/0!</v>
      </c>
      <c r="AI371" s="3" t="e">
        <f>'Individual Measurements'!Y372</f>
        <v>#DIV/0!</v>
      </c>
      <c r="AJ371" s="1">
        <f>'Individual Measurements'!AE372</f>
        <v>0</v>
      </c>
      <c r="AK371" s="1">
        <f>'Individual Measurements'!AF372</f>
        <v>0</v>
      </c>
      <c r="AL371" s="1">
        <f>'Individual Measurements'!AG372</f>
        <v>0</v>
      </c>
      <c r="AM371" s="1">
        <f>'Individual Measurements'!AH372</f>
        <v>0</v>
      </c>
      <c r="AN371" s="1">
        <f>'Individual Measurements'!AI372</f>
        <v>0</v>
      </c>
      <c r="AO371" s="1">
        <f>'Individual Measurements'!AJ372</f>
        <v>0</v>
      </c>
      <c r="AP371" s="1">
        <f>'Individual Measurements'!AK372</f>
        <v>0</v>
      </c>
      <c r="AQ371" s="1">
        <f>'Individual Measurements'!AL372</f>
        <v>0</v>
      </c>
    </row>
    <row r="372" spans="1:43" ht="15.75" customHeight="1">
      <c r="A372" s="1" t="s">
        <v>1247</v>
      </c>
      <c r="B372" s="1" t="s">
        <v>1248</v>
      </c>
      <c r="C372" s="1" t="s">
        <v>139</v>
      </c>
      <c r="D372" s="5" t="s">
        <v>70</v>
      </c>
      <c r="E372" s="1" t="s">
        <v>139</v>
      </c>
      <c r="F372" s="6" t="s">
        <v>70</v>
      </c>
      <c r="G372" s="1" t="s">
        <v>140</v>
      </c>
      <c r="H372" s="7" t="str">
        <f t="shared" si="0"/>
        <v>UCONN x UCONN</v>
      </c>
      <c r="I372" s="1">
        <v>2000</v>
      </c>
      <c r="J372" s="1" t="s">
        <v>51</v>
      </c>
      <c r="P372" s="1">
        <v>5</v>
      </c>
      <c r="Q372" s="1">
        <v>74</v>
      </c>
      <c r="R372" s="1">
        <f>'Plot Info'!E55</f>
        <v>0</v>
      </c>
      <c r="S372" s="8">
        <v>44354</v>
      </c>
      <c r="T372" s="8">
        <v>44355</v>
      </c>
      <c r="U372" s="1">
        <f>'Plot Info'!H372</f>
        <v>0</v>
      </c>
      <c r="V372" s="1">
        <f>'Plot Info'!I55</f>
        <v>0</v>
      </c>
      <c r="W372" s="1">
        <f>'Plot Info'!J55</f>
        <v>0</v>
      </c>
      <c r="X372" s="1">
        <f>'Plot Info'!K372</f>
        <v>0</v>
      </c>
      <c r="Y372" s="1">
        <f>'Plot Info'!L372</f>
        <v>0</v>
      </c>
      <c r="Z372" s="1">
        <f>'Plot Info'!M372</f>
        <v>0</v>
      </c>
      <c r="AA372" s="3" t="e">
        <f t="shared" si="3"/>
        <v>#DIV/0!</v>
      </c>
      <c r="AB372" s="3">
        <f>VLOOKUP(A372,'Sub Sample'!A:U,21,FALSE)</f>
        <v>0</v>
      </c>
      <c r="AC372" s="1" t="e">
        <f t="shared" si="2"/>
        <v>#DIV/0!</v>
      </c>
      <c r="AD372" s="10">
        <f>VLOOKUP(A372,'Sub Sample'!A:Z,26,FALSE)</f>
        <v>0</v>
      </c>
      <c r="AE372" s="3" t="e">
        <f>'Individual Measurements'!U373</f>
        <v>#DIV/0!</v>
      </c>
      <c r="AF372" s="3" t="e">
        <f>'Individual Measurements'!V373</f>
        <v>#DIV/0!</v>
      </c>
      <c r="AG372" s="3" t="e">
        <f>'Individual Measurements'!W373</f>
        <v>#DIV/0!</v>
      </c>
      <c r="AH372" s="3" t="e">
        <f>'Individual Measurements'!X373</f>
        <v>#DIV/0!</v>
      </c>
      <c r="AI372" s="3" t="e">
        <f>'Individual Measurements'!Y373</f>
        <v>#DIV/0!</v>
      </c>
      <c r="AJ372" s="1">
        <f>'Individual Measurements'!AE373</f>
        <v>0</v>
      </c>
      <c r="AK372" s="1">
        <f>'Individual Measurements'!AF373</f>
        <v>0</v>
      </c>
      <c r="AL372" s="1">
        <f>'Individual Measurements'!AG373</f>
        <v>0</v>
      </c>
      <c r="AM372" s="1">
        <f>'Individual Measurements'!AH373</f>
        <v>0</v>
      </c>
      <c r="AN372" s="1">
        <f>'Individual Measurements'!AI373</f>
        <v>0</v>
      </c>
      <c r="AO372" s="1">
        <f>'Individual Measurements'!AJ373</f>
        <v>0</v>
      </c>
      <c r="AP372" s="1">
        <f>'Individual Measurements'!AK373</f>
        <v>0</v>
      </c>
      <c r="AQ372" s="1">
        <f>'Individual Measurements'!AL373</f>
        <v>0</v>
      </c>
    </row>
    <row r="373" spans="1:43" ht="15.75" customHeight="1">
      <c r="A373" s="1" t="s">
        <v>1249</v>
      </c>
      <c r="B373" s="1" t="s">
        <v>1250</v>
      </c>
      <c r="C373" s="1" t="s">
        <v>1251</v>
      </c>
      <c r="D373" s="5" t="s">
        <v>1252</v>
      </c>
      <c r="E373" s="1" t="s">
        <v>1253</v>
      </c>
      <c r="F373" s="6" t="s">
        <v>1254</v>
      </c>
      <c r="G373" s="1" t="s">
        <v>1255</v>
      </c>
      <c r="H373" s="7" t="str">
        <f t="shared" si="0"/>
        <v>FI x BL</v>
      </c>
      <c r="J373" s="1" t="s">
        <v>1256</v>
      </c>
      <c r="P373" s="1">
        <v>1</v>
      </c>
      <c r="Q373" s="1">
        <v>1</v>
      </c>
      <c r="R373" s="1">
        <f>'Plot Info'!E77</f>
        <v>0</v>
      </c>
      <c r="S373" s="8">
        <v>44348</v>
      </c>
      <c r="T373" s="8">
        <v>44348</v>
      </c>
      <c r="U373" s="1">
        <f>'Plot Info'!H373</f>
        <v>0</v>
      </c>
      <c r="V373" s="1">
        <f>'Plot Info'!I77</f>
        <v>0</v>
      </c>
      <c r="W373" s="1" t="str">
        <f>'Plot Info'!J77</f>
        <v>Yes</v>
      </c>
      <c r="X373" s="1">
        <f>'Plot Info'!K373</f>
        <v>0</v>
      </c>
      <c r="Y373" s="1">
        <f>'Plot Info'!L373</f>
        <v>0</v>
      </c>
      <c r="Z373" s="1">
        <f>'Plot Info'!M373</f>
        <v>0</v>
      </c>
      <c r="AA373" s="3" t="e">
        <f t="shared" si="3"/>
        <v>#DIV/0!</v>
      </c>
      <c r="AB373" s="3">
        <f>VLOOKUP(A373,'Sub Sample'!A:U,21,FALSE)</f>
        <v>0</v>
      </c>
      <c r="AC373" s="1" t="e">
        <f t="shared" si="2"/>
        <v>#DIV/0!</v>
      </c>
      <c r="AD373" s="10">
        <f>VLOOKUP(A373,'Sub Sample'!A:Z,26,FALSE)</f>
        <v>0</v>
      </c>
      <c r="AE373" s="3" t="e">
        <f>'Individual Measurements'!U374</f>
        <v>#DIV/0!</v>
      </c>
      <c r="AF373" s="3" t="e">
        <f>'Individual Measurements'!V374</f>
        <v>#DIV/0!</v>
      </c>
      <c r="AG373" s="3" t="e">
        <f>'Individual Measurements'!W374</f>
        <v>#DIV/0!</v>
      </c>
      <c r="AH373" s="3" t="e">
        <f>'Individual Measurements'!X374</f>
        <v>#DIV/0!</v>
      </c>
      <c r="AI373" s="3" t="e">
        <f>'Individual Measurements'!Y374</f>
        <v>#DIV/0!</v>
      </c>
      <c r="AJ373" s="1">
        <f>'Individual Measurements'!AE374</f>
        <v>0</v>
      </c>
      <c r="AK373" s="1">
        <f>'Individual Measurements'!AF374</f>
        <v>0</v>
      </c>
      <c r="AL373" s="1">
        <f>'Individual Measurements'!AG374</f>
        <v>0</v>
      </c>
      <c r="AM373" s="1">
        <f>'Individual Measurements'!AH374</f>
        <v>0</v>
      </c>
      <c r="AN373" s="1">
        <f>'Individual Measurements'!AI374</f>
        <v>0</v>
      </c>
      <c r="AO373" s="1">
        <f>'Individual Measurements'!AJ374</f>
        <v>0</v>
      </c>
      <c r="AP373" s="1">
        <f>'Individual Measurements'!AK374</f>
        <v>0</v>
      </c>
      <c r="AQ373" s="1">
        <f>'Individual Measurements'!AL374</f>
        <v>0</v>
      </c>
    </row>
    <row r="374" spans="1:43" ht="15.75" customHeight="1">
      <c r="B374" s="1" t="s">
        <v>311</v>
      </c>
      <c r="C374" s="1" t="s">
        <v>1257</v>
      </c>
      <c r="D374" s="5" t="s">
        <v>1258</v>
      </c>
      <c r="E374" s="1" t="s">
        <v>1259</v>
      </c>
      <c r="F374" s="6" t="s">
        <v>1260</v>
      </c>
      <c r="G374" s="1" t="s">
        <v>1261</v>
      </c>
      <c r="H374" s="7" t="str">
        <f t="shared" si="0"/>
        <v>F1 x CT1</v>
      </c>
      <c r="J374" s="1" t="s">
        <v>1256</v>
      </c>
      <c r="P374" s="1">
        <v>1</v>
      </c>
      <c r="Q374" s="1">
        <v>2</v>
      </c>
      <c r="S374" s="8">
        <v>44348</v>
      </c>
      <c r="T374" s="8">
        <v>44348</v>
      </c>
      <c r="U374" s="1">
        <f>'Plot Info'!H374</f>
        <v>0</v>
      </c>
      <c r="X374" s="1">
        <f>'Plot Info'!K374</f>
        <v>0</v>
      </c>
      <c r="Y374" s="1">
        <f>'Plot Info'!L374</f>
        <v>0</v>
      </c>
      <c r="Z374" s="1">
        <f>'Plot Info'!M374</f>
        <v>0</v>
      </c>
      <c r="AA374" s="3"/>
      <c r="AB374" s="3" t="e">
        <f>VLOOKUP(A374,'Sub Sample'!A:U,21,FALSE)</f>
        <v>#N/A</v>
      </c>
      <c r="AD374" s="10" t="e">
        <f>VLOOKUP(A374,'Sub Sample'!A:Z,26,FALSE)</f>
        <v>#N/A</v>
      </c>
      <c r="AE374" s="3" t="e">
        <f>'Individual Measurements'!U375</f>
        <v>#DIV/0!</v>
      </c>
      <c r="AF374" s="3" t="e">
        <f>'Individual Measurements'!V375</f>
        <v>#DIV/0!</v>
      </c>
      <c r="AG374" s="3" t="e">
        <f>'Individual Measurements'!W375</f>
        <v>#DIV/0!</v>
      </c>
      <c r="AH374" s="3" t="e">
        <f>'Individual Measurements'!X375</f>
        <v>#DIV/0!</v>
      </c>
      <c r="AI374" s="3" t="e">
        <f>'Individual Measurements'!Y375</f>
        <v>#DIV/0!</v>
      </c>
      <c r="AJ374" s="1">
        <f>'Individual Measurements'!AE375</f>
        <v>0</v>
      </c>
      <c r="AK374" s="1">
        <f>'Individual Measurements'!AF375</f>
        <v>0</v>
      </c>
      <c r="AL374" s="1">
        <f>'Individual Measurements'!AG375</f>
        <v>0</v>
      </c>
      <c r="AM374" s="1">
        <f>'Individual Measurements'!AH375</f>
        <v>0</v>
      </c>
      <c r="AN374" s="1">
        <f>'Individual Measurements'!AI375</f>
        <v>0</v>
      </c>
      <c r="AO374" s="1">
        <f>'Individual Measurements'!AJ375</f>
        <v>0</v>
      </c>
      <c r="AP374" s="1">
        <f>'Individual Measurements'!AK375</f>
        <v>0</v>
      </c>
      <c r="AQ374" s="1">
        <f>'Individual Measurements'!AL375</f>
        <v>0</v>
      </c>
    </row>
    <row r="375" spans="1:43" ht="15.75" customHeight="1">
      <c r="A375" s="1" t="s">
        <v>1262</v>
      </c>
      <c r="B375" s="1" t="s">
        <v>1263</v>
      </c>
      <c r="C375" s="1" t="s">
        <v>1264</v>
      </c>
      <c r="D375" s="5" t="s">
        <v>1265</v>
      </c>
      <c r="E375" s="1" t="s">
        <v>1266</v>
      </c>
      <c r="F375" s="6" t="s">
        <v>1267</v>
      </c>
      <c r="G375" s="1" t="s">
        <v>1268</v>
      </c>
      <c r="H375" s="7" t="str">
        <f t="shared" si="0"/>
        <v>TI x FW</v>
      </c>
      <c r="J375" s="1" t="s">
        <v>1256</v>
      </c>
      <c r="P375" s="1">
        <v>1</v>
      </c>
      <c r="Q375" s="1">
        <v>3</v>
      </c>
      <c r="R375" s="1">
        <f>'Plot Info'!E79</f>
        <v>0</v>
      </c>
      <c r="S375" s="8">
        <v>44348</v>
      </c>
      <c r="T375" s="8">
        <v>44348</v>
      </c>
      <c r="U375" s="1">
        <f>'Plot Info'!H375</f>
        <v>0</v>
      </c>
      <c r="V375" s="1">
        <f>'Plot Info'!I79</f>
        <v>0</v>
      </c>
      <c r="W375" s="1">
        <f>'Plot Info'!J79</f>
        <v>0</v>
      </c>
      <c r="X375" s="1">
        <f>'Plot Info'!K375</f>
        <v>0</v>
      </c>
      <c r="Y375" s="1">
        <f>'Plot Info'!L375</f>
        <v>0</v>
      </c>
      <c r="Z375" s="1">
        <f>'Plot Info'!M375</f>
        <v>0</v>
      </c>
      <c r="AA375" s="3" t="e">
        <f t="shared" ref="AA375:AA379" si="4">(Y375/Z375)*1</f>
        <v>#DIV/0!</v>
      </c>
      <c r="AB375" s="3">
        <f>VLOOKUP(A375,'Sub Sample'!A:U,21,FALSE)</f>
        <v>0</v>
      </c>
      <c r="AC375" s="1" t="e">
        <f t="shared" ref="AC375:AC379" si="5">AA375*(AB375/100)</f>
        <v>#DIV/0!</v>
      </c>
      <c r="AD375" s="10">
        <f>VLOOKUP(A375,'Sub Sample'!A:Z,26,FALSE)</f>
        <v>39</v>
      </c>
      <c r="AE375" s="3">
        <f>'Individual Measurements'!U376</f>
        <v>23.34</v>
      </c>
      <c r="AF375" s="3">
        <f>'Individual Measurements'!V376</f>
        <v>4.51</v>
      </c>
      <c r="AG375" s="3">
        <f>'Individual Measurements'!W376</f>
        <v>0.20699999999999999</v>
      </c>
      <c r="AH375" s="3">
        <f>'Individual Measurements'!X376</f>
        <v>0.77666666666666662</v>
      </c>
      <c r="AI375" s="3">
        <f>'Individual Measurements'!Y376</f>
        <v>0.92888888888888888</v>
      </c>
      <c r="AJ375" s="1">
        <f>'Individual Measurements'!AE376</f>
        <v>0</v>
      </c>
      <c r="AK375" s="1">
        <f>'Individual Measurements'!AF376</f>
        <v>0</v>
      </c>
      <c r="AL375" s="1">
        <f>'Individual Measurements'!AG376</f>
        <v>4</v>
      </c>
      <c r="AM375" s="1">
        <f>'Individual Measurements'!AH376</f>
        <v>6</v>
      </c>
      <c r="AN375" s="1">
        <f>'Individual Measurements'!AI376</f>
        <v>10</v>
      </c>
      <c r="AO375" s="1">
        <f>'Individual Measurements'!AJ376</f>
        <v>0</v>
      </c>
      <c r="AP375" s="1">
        <f>'Individual Measurements'!AK376</f>
        <v>0</v>
      </c>
      <c r="AQ375" s="1">
        <f>'Individual Measurements'!AL376</f>
        <v>10</v>
      </c>
    </row>
    <row r="376" spans="1:43" ht="15.75" customHeight="1">
      <c r="A376" s="1" t="s">
        <v>1269</v>
      </c>
      <c r="B376" s="1" t="s">
        <v>1270</v>
      </c>
      <c r="C376" s="1" t="s">
        <v>1271</v>
      </c>
      <c r="D376" s="5" t="s">
        <v>1267</v>
      </c>
      <c r="E376" s="1" t="s">
        <v>1272</v>
      </c>
      <c r="F376" s="6" t="s">
        <v>1273</v>
      </c>
      <c r="G376" s="1" t="s">
        <v>1274</v>
      </c>
      <c r="H376" s="7" t="str">
        <f t="shared" si="0"/>
        <v>FW x PI</v>
      </c>
      <c r="J376" s="1" t="s">
        <v>1256</v>
      </c>
      <c r="P376" s="1">
        <v>1</v>
      </c>
      <c r="Q376" s="1">
        <v>4</v>
      </c>
      <c r="R376" s="1">
        <f>'Plot Info'!E80</f>
        <v>0</v>
      </c>
      <c r="S376" s="8">
        <v>44348</v>
      </c>
      <c r="T376" s="8">
        <v>44348</v>
      </c>
      <c r="U376" s="1">
        <f>'Plot Info'!H376</f>
        <v>0</v>
      </c>
      <c r="V376" s="1">
        <f>'Plot Info'!I80</f>
        <v>0</v>
      </c>
      <c r="W376" s="1" t="str">
        <f>'Plot Info'!J80</f>
        <v>Yes</v>
      </c>
      <c r="X376" s="1">
        <f>'Plot Info'!K376</f>
        <v>0</v>
      </c>
      <c r="Y376" s="1">
        <f>'Plot Info'!L376</f>
        <v>0</v>
      </c>
      <c r="Z376" s="1">
        <f>'Plot Info'!M376</f>
        <v>0</v>
      </c>
      <c r="AA376" s="3" t="e">
        <f t="shared" si="4"/>
        <v>#DIV/0!</v>
      </c>
      <c r="AB376" s="3">
        <f>VLOOKUP(A376,'Sub Sample'!A:U,21,FALSE)</f>
        <v>0</v>
      </c>
      <c r="AC376" s="1" t="e">
        <f t="shared" si="5"/>
        <v>#DIV/0!</v>
      </c>
      <c r="AD376" s="10">
        <f>VLOOKUP(A376,'Sub Sample'!A:Z,26,FALSE)</f>
        <v>0</v>
      </c>
      <c r="AE376" s="3" t="e">
        <f>'Individual Measurements'!U377</f>
        <v>#DIV/0!</v>
      </c>
      <c r="AF376" s="3" t="e">
        <f>'Individual Measurements'!V377</f>
        <v>#DIV/0!</v>
      </c>
      <c r="AG376" s="3" t="e">
        <f>'Individual Measurements'!W377</f>
        <v>#DIV/0!</v>
      </c>
      <c r="AH376" s="3" t="e">
        <f>'Individual Measurements'!X377</f>
        <v>#DIV/0!</v>
      </c>
      <c r="AI376" s="3" t="e">
        <f>'Individual Measurements'!Y377</f>
        <v>#DIV/0!</v>
      </c>
      <c r="AJ376" s="1">
        <f>'Individual Measurements'!AE377</f>
        <v>0</v>
      </c>
      <c r="AK376" s="1">
        <f>'Individual Measurements'!AF377</f>
        <v>0</v>
      </c>
      <c r="AL376" s="1">
        <f>'Individual Measurements'!AG377</f>
        <v>0</v>
      </c>
      <c r="AM376" s="1">
        <f>'Individual Measurements'!AH377</f>
        <v>0</v>
      </c>
      <c r="AN376" s="1">
        <f>'Individual Measurements'!AI377</f>
        <v>0</v>
      </c>
      <c r="AO376" s="1">
        <f>'Individual Measurements'!AJ377</f>
        <v>0</v>
      </c>
      <c r="AP376" s="1">
        <f>'Individual Measurements'!AK377</f>
        <v>0</v>
      </c>
      <c r="AQ376" s="1">
        <f>'Individual Measurements'!AL377</f>
        <v>0</v>
      </c>
    </row>
    <row r="377" spans="1:43" ht="15.75" customHeight="1">
      <c r="A377" s="1" t="s">
        <v>1275</v>
      </c>
      <c r="B377" s="1" t="s">
        <v>1276</v>
      </c>
      <c r="C377" s="1" t="s">
        <v>1264</v>
      </c>
      <c r="D377" s="5" t="s">
        <v>1265</v>
      </c>
      <c r="E377" s="1" t="s">
        <v>1277</v>
      </c>
      <c r="F377" s="6" t="s">
        <v>1254</v>
      </c>
      <c r="G377" s="1" t="s">
        <v>1278</v>
      </c>
      <c r="H377" s="7" t="str">
        <f t="shared" si="0"/>
        <v>TI x BL</v>
      </c>
      <c r="J377" s="1" t="s">
        <v>1256</v>
      </c>
      <c r="P377" s="1">
        <v>1</v>
      </c>
      <c r="Q377" s="1">
        <v>5</v>
      </c>
      <c r="R377" s="1">
        <f>'Plot Info'!E81</f>
        <v>0</v>
      </c>
      <c r="S377" s="8">
        <v>44348</v>
      </c>
      <c r="T377" s="8">
        <v>44348</v>
      </c>
      <c r="U377" s="1">
        <f>'Plot Info'!H377</f>
        <v>0</v>
      </c>
      <c r="V377" s="1">
        <f>'Plot Info'!I81</f>
        <v>0</v>
      </c>
      <c r="W377" s="1" t="str">
        <f>'Plot Info'!J81</f>
        <v>Yes</v>
      </c>
      <c r="X377" s="1">
        <f>'Plot Info'!K377</f>
        <v>0</v>
      </c>
      <c r="Y377" s="1">
        <f>'Plot Info'!L377</f>
        <v>0</v>
      </c>
      <c r="Z377" s="1">
        <f>'Plot Info'!M377</f>
        <v>0</v>
      </c>
      <c r="AA377" s="3" t="e">
        <f t="shared" si="4"/>
        <v>#DIV/0!</v>
      </c>
      <c r="AB377" s="3">
        <f>VLOOKUP(A377,'Sub Sample'!A:U,21,FALSE)</f>
        <v>0</v>
      </c>
      <c r="AC377" s="1" t="e">
        <f t="shared" si="5"/>
        <v>#DIV/0!</v>
      </c>
      <c r="AD377" s="10">
        <f>VLOOKUP(A377,'Sub Sample'!A:Z,26,FALSE)</f>
        <v>221</v>
      </c>
      <c r="AE377" s="3">
        <f>'Individual Measurements'!U378</f>
        <v>21.35</v>
      </c>
      <c r="AF377" s="3">
        <f>'Individual Measurements'!V378</f>
        <v>4.0200000000000005</v>
      </c>
      <c r="AG377" s="3">
        <f>'Individual Measurements'!W378</f>
        <v>0.14300000000000002</v>
      </c>
      <c r="AH377" s="3">
        <f>'Individual Measurements'!X378</f>
        <v>7.0559999999999992</v>
      </c>
      <c r="AI377" s="3">
        <f>'Individual Measurements'!Y378</f>
        <v>0.77700000000000002</v>
      </c>
      <c r="AJ377" s="1">
        <f>'Individual Measurements'!AE378</f>
        <v>0</v>
      </c>
      <c r="AK377" s="1">
        <f>'Individual Measurements'!AF378</f>
        <v>0</v>
      </c>
      <c r="AL377" s="1">
        <f>'Individual Measurements'!AG378</f>
        <v>2</v>
      </c>
      <c r="AM377" s="1">
        <f>'Individual Measurements'!AH378</f>
        <v>8</v>
      </c>
      <c r="AN377" s="1">
        <f>'Individual Measurements'!AI378</f>
        <v>10</v>
      </c>
      <c r="AO377" s="1">
        <f>'Individual Measurements'!AJ378</f>
        <v>0</v>
      </c>
      <c r="AP377" s="1">
        <f>'Individual Measurements'!AK378</f>
        <v>0</v>
      </c>
      <c r="AQ377" s="1">
        <f>'Individual Measurements'!AL378</f>
        <v>10</v>
      </c>
    </row>
    <row r="378" spans="1:43" ht="15.75" customHeight="1">
      <c r="A378" s="1" t="s">
        <v>1279</v>
      </c>
      <c r="B378" s="1" t="s">
        <v>1280</v>
      </c>
      <c r="C378" s="1" t="s">
        <v>1271</v>
      </c>
      <c r="D378" s="5" t="s">
        <v>1267</v>
      </c>
      <c r="E378" s="1" t="s">
        <v>1281</v>
      </c>
      <c r="F378" s="6" t="s">
        <v>1254</v>
      </c>
      <c r="G378" s="1" t="s">
        <v>1282</v>
      </c>
      <c r="H378" s="7" t="str">
        <f t="shared" si="0"/>
        <v>FW x BL</v>
      </c>
      <c r="J378" s="1" t="s">
        <v>1256</v>
      </c>
      <c r="P378" s="1">
        <v>1</v>
      </c>
      <c r="Q378" s="1">
        <v>6</v>
      </c>
      <c r="R378" s="1">
        <f>'Plot Info'!E82</f>
        <v>0</v>
      </c>
      <c r="S378" s="8">
        <v>44348</v>
      </c>
      <c r="T378" s="8">
        <v>44348</v>
      </c>
      <c r="U378" s="1">
        <f>'Plot Info'!H378</f>
        <v>0</v>
      </c>
      <c r="V378" s="1">
        <f>'Plot Info'!I82</f>
        <v>0</v>
      </c>
      <c r="W378" s="1">
        <f>'Plot Info'!J82</f>
        <v>0</v>
      </c>
      <c r="X378" s="1">
        <f>'Plot Info'!K378</f>
        <v>0</v>
      </c>
      <c r="Y378" s="1">
        <f>'Plot Info'!L378</f>
        <v>0</v>
      </c>
      <c r="Z378" s="1">
        <f>'Plot Info'!M378</f>
        <v>0</v>
      </c>
      <c r="AA378" s="3" t="e">
        <f t="shared" si="4"/>
        <v>#DIV/0!</v>
      </c>
      <c r="AB378" s="3">
        <f>VLOOKUP(A378,'Sub Sample'!A:U,21,FALSE)</f>
        <v>0</v>
      </c>
      <c r="AC378" s="1" t="e">
        <f t="shared" si="5"/>
        <v>#DIV/0!</v>
      </c>
      <c r="AD378" s="10">
        <f>VLOOKUP(A378,'Sub Sample'!A:Z,26,FALSE)</f>
        <v>0</v>
      </c>
      <c r="AE378" s="3" t="e">
        <f>'Individual Measurements'!U379</f>
        <v>#DIV/0!</v>
      </c>
      <c r="AF378" s="3" t="e">
        <f>'Individual Measurements'!V379</f>
        <v>#DIV/0!</v>
      </c>
      <c r="AG378" s="3" t="e">
        <f>'Individual Measurements'!W379</f>
        <v>#DIV/0!</v>
      </c>
      <c r="AH378" s="3" t="e">
        <f>'Individual Measurements'!X379</f>
        <v>#DIV/0!</v>
      </c>
      <c r="AI378" s="3" t="e">
        <f>'Individual Measurements'!Y379</f>
        <v>#DIV/0!</v>
      </c>
      <c r="AJ378" s="1">
        <f>'Individual Measurements'!AE379</f>
        <v>0</v>
      </c>
      <c r="AK378" s="1">
        <f>'Individual Measurements'!AF379</f>
        <v>0</v>
      </c>
      <c r="AL378" s="1">
        <f>'Individual Measurements'!AG379</f>
        <v>0</v>
      </c>
      <c r="AM378" s="1">
        <f>'Individual Measurements'!AH379</f>
        <v>0</v>
      </c>
      <c r="AN378" s="1">
        <f>'Individual Measurements'!AI379</f>
        <v>0</v>
      </c>
      <c r="AO378" s="1">
        <f>'Individual Measurements'!AJ379</f>
        <v>0</v>
      </c>
      <c r="AP378" s="1">
        <f>'Individual Measurements'!AK379</f>
        <v>0</v>
      </c>
      <c r="AQ378" s="1">
        <f>'Individual Measurements'!AL379</f>
        <v>0</v>
      </c>
    </row>
    <row r="379" spans="1:43" ht="15.75" customHeight="1">
      <c r="A379" s="1" t="s">
        <v>1283</v>
      </c>
      <c r="B379" s="1" t="s">
        <v>1284</v>
      </c>
      <c r="C379" s="1" t="s">
        <v>1285</v>
      </c>
      <c r="D379" s="5" t="s">
        <v>1267</v>
      </c>
      <c r="E379" s="1" t="s">
        <v>1286</v>
      </c>
      <c r="F379" s="6" t="s">
        <v>1254</v>
      </c>
      <c r="G379" s="1" t="s">
        <v>1287</v>
      </c>
      <c r="H379" s="7" t="str">
        <f t="shared" si="0"/>
        <v>FW x BL</v>
      </c>
      <c r="J379" s="1" t="s">
        <v>1256</v>
      </c>
      <c r="P379" s="1">
        <v>1</v>
      </c>
      <c r="Q379" s="1">
        <v>7</v>
      </c>
      <c r="R379" s="1">
        <f>'Plot Info'!E84</f>
        <v>0</v>
      </c>
      <c r="S379" s="8">
        <v>44348</v>
      </c>
      <c r="T379" s="8">
        <v>44348</v>
      </c>
      <c r="U379" s="1">
        <f>'Plot Info'!H379</f>
        <v>0</v>
      </c>
      <c r="V379" s="1">
        <f>'Plot Info'!I84</f>
        <v>0</v>
      </c>
      <c r="W379" s="1" t="str">
        <f>'Plot Info'!J84</f>
        <v>Yes</v>
      </c>
      <c r="X379" s="1">
        <f>'Plot Info'!K379</f>
        <v>0</v>
      </c>
      <c r="Y379" s="1">
        <f>'Plot Info'!L379</f>
        <v>0</v>
      </c>
      <c r="Z379" s="1">
        <f>'Plot Info'!M379</f>
        <v>0</v>
      </c>
      <c r="AA379" s="3" t="e">
        <f t="shared" si="4"/>
        <v>#DIV/0!</v>
      </c>
      <c r="AB379" s="3">
        <f>VLOOKUP(A379,'Sub Sample'!A:U,21,FALSE)</f>
        <v>0</v>
      </c>
      <c r="AC379" s="1" t="e">
        <f t="shared" si="5"/>
        <v>#DIV/0!</v>
      </c>
      <c r="AD379" s="10">
        <f>VLOOKUP(A379,'Sub Sample'!A:Z,26,FALSE)</f>
        <v>0</v>
      </c>
      <c r="AE379" s="3" t="e">
        <f>'Individual Measurements'!U380</f>
        <v>#DIV/0!</v>
      </c>
      <c r="AF379" s="3" t="e">
        <f>'Individual Measurements'!V380</f>
        <v>#DIV/0!</v>
      </c>
      <c r="AG379" s="3" t="e">
        <f>'Individual Measurements'!W380</f>
        <v>#DIV/0!</v>
      </c>
      <c r="AH379" s="3" t="e">
        <f>'Individual Measurements'!X380</f>
        <v>#DIV/0!</v>
      </c>
      <c r="AI379" s="3" t="e">
        <f>'Individual Measurements'!Y380</f>
        <v>#DIV/0!</v>
      </c>
      <c r="AJ379" s="1">
        <f>'Individual Measurements'!AE380</f>
        <v>0</v>
      </c>
      <c r="AK379" s="1">
        <f>'Individual Measurements'!AF380</f>
        <v>0</v>
      </c>
      <c r="AL379" s="1">
        <f>'Individual Measurements'!AG380</f>
        <v>0</v>
      </c>
      <c r="AM379" s="1">
        <f>'Individual Measurements'!AH380</f>
        <v>0</v>
      </c>
      <c r="AN379" s="1">
        <f>'Individual Measurements'!AI380</f>
        <v>0</v>
      </c>
      <c r="AO379" s="1">
        <f>'Individual Measurements'!AJ380</f>
        <v>0</v>
      </c>
      <c r="AP379" s="1">
        <f>'Individual Measurements'!AK380</f>
        <v>0</v>
      </c>
      <c r="AQ379" s="1">
        <f>'Individual Measurements'!AL380</f>
        <v>0</v>
      </c>
    </row>
    <row r="380" spans="1:43" ht="15.75" customHeight="1">
      <c r="B380" s="1" t="s">
        <v>311</v>
      </c>
      <c r="C380" s="1" t="s">
        <v>1257</v>
      </c>
      <c r="D380" s="5" t="s">
        <v>1258</v>
      </c>
      <c r="E380" s="1" t="s">
        <v>1259</v>
      </c>
      <c r="F380" s="6" t="s">
        <v>1260</v>
      </c>
      <c r="G380" s="1" t="s">
        <v>1261</v>
      </c>
      <c r="H380" s="7" t="str">
        <f t="shared" si="0"/>
        <v>F1 x CT1</v>
      </c>
      <c r="J380" s="1" t="s">
        <v>1256</v>
      </c>
      <c r="P380" s="1">
        <v>1</v>
      </c>
      <c r="Q380" s="1">
        <v>8</v>
      </c>
      <c r="S380" s="8">
        <v>44348</v>
      </c>
      <c r="T380" s="8">
        <v>44348</v>
      </c>
      <c r="U380" s="1">
        <f>'Plot Info'!H380</f>
        <v>0</v>
      </c>
      <c r="X380" s="1">
        <f>'Plot Info'!K380</f>
        <v>0</v>
      </c>
      <c r="Y380" s="1">
        <f>'Plot Info'!L380</f>
        <v>0</v>
      </c>
      <c r="Z380" s="1">
        <f>'Plot Info'!M380</f>
        <v>0</v>
      </c>
      <c r="AA380" s="3"/>
      <c r="AB380" s="3" t="e">
        <f>VLOOKUP(A380,'Sub Sample'!A:U,21,FALSE)</f>
        <v>#N/A</v>
      </c>
      <c r="AD380" s="10" t="e">
        <f>VLOOKUP(A380,'Sub Sample'!A:Z,26,FALSE)</f>
        <v>#N/A</v>
      </c>
      <c r="AE380" s="3" t="e">
        <f>'Individual Measurements'!U381</f>
        <v>#DIV/0!</v>
      </c>
      <c r="AF380" s="3" t="e">
        <f>'Individual Measurements'!V381</f>
        <v>#DIV/0!</v>
      </c>
      <c r="AG380" s="3" t="e">
        <f>'Individual Measurements'!W381</f>
        <v>#DIV/0!</v>
      </c>
      <c r="AH380" s="3" t="e">
        <f>'Individual Measurements'!X381</f>
        <v>#DIV/0!</v>
      </c>
      <c r="AI380" s="3" t="e">
        <f>'Individual Measurements'!Y381</f>
        <v>#DIV/0!</v>
      </c>
      <c r="AJ380" s="1">
        <f>'Individual Measurements'!AE381</f>
        <v>0</v>
      </c>
      <c r="AK380" s="1">
        <f>'Individual Measurements'!AF381</f>
        <v>0</v>
      </c>
      <c r="AL380" s="1">
        <f>'Individual Measurements'!AG381</f>
        <v>0</v>
      </c>
      <c r="AM380" s="1">
        <f>'Individual Measurements'!AH381</f>
        <v>0</v>
      </c>
      <c r="AN380" s="1">
        <f>'Individual Measurements'!AI381</f>
        <v>0</v>
      </c>
      <c r="AO380" s="1">
        <f>'Individual Measurements'!AJ381</f>
        <v>0</v>
      </c>
      <c r="AP380" s="1">
        <f>'Individual Measurements'!AK381</f>
        <v>0</v>
      </c>
      <c r="AQ380" s="1">
        <f>'Individual Measurements'!AL381</f>
        <v>0</v>
      </c>
    </row>
    <row r="381" spans="1:43" ht="15.75" customHeight="1">
      <c r="A381" s="1" t="s">
        <v>1288</v>
      </c>
      <c r="B381" s="1" t="s">
        <v>1289</v>
      </c>
      <c r="C381" s="1" t="s">
        <v>1290</v>
      </c>
      <c r="D381" s="5" t="s">
        <v>1267</v>
      </c>
      <c r="E381" s="1" t="s">
        <v>1272</v>
      </c>
      <c r="F381" s="6" t="s">
        <v>1273</v>
      </c>
      <c r="G381" s="1" t="s">
        <v>1291</v>
      </c>
      <c r="H381" s="7" t="str">
        <f t="shared" si="0"/>
        <v>FW x PI</v>
      </c>
      <c r="J381" s="1" t="s">
        <v>1256</v>
      </c>
      <c r="P381" s="1">
        <v>1</v>
      </c>
      <c r="Q381" s="1">
        <v>9</v>
      </c>
      <c r="R381" s="1">
        <f>'Plot Info'!E85</f>
        <v>0</v>
      </c>
      <c r="S381" s="8">
        <v>44348</v>
      </c>
      <c r="T381" s="8">
        <v>44348</v>
      </c>
      <c r="U381" s="1">
        <f>'Plot Info'!H381</f>
        <v>0</v>
      </c>
      <c r="V381" s="1">
        <f>'Plot Info'!I85</f>
        <v>0</v>
      </c>
      <c r="W381" s="1">
        <f>'Plot Info'!J85</f>
        <v>0</v>
      </c>
      <c r="X381" s="1">
        <f>'Plot Info'!K381</f>
        <v>0</v>
      </c>
      <c r="Y381" s="1">
        <f>'Plot Info'!L381</f>
        <v>0</v>
      </c>
      <c r="Z381" s="1">
        <f>'Plot Info'!M381</f>
        <v>0</v>
      </c>
      <c r="AA381" s="3" t="e">
        <f t="shared" ref="AA381:AA405" si="6">(Y381/Z381)*1</f>
        <v>#DIV/0!</v>
      </c>
      <c r="AB381" s="3">
        <f>VLOOKUP(A381,'Sub Sample'!A:U,21,FALSE)</f>
        <v>0</v>
      </c>
      <c r="AC381" s="1" t="e">
        <f t="shared" ref="AC381:AC405" si="7">AA381*(AB381/100)</f>
        <v>#DIV/0!</v>
      </c>
      <c r="AD381" s="10">
        <f>VLOOKUP(A381,'Sub Sample'!A:Z,26,FALSE)</f>
        <v>0</v>
      </c>
      <c r="AE381" s="3" t="e">
        <f>'Individual Measurements'!U382</f>
        <v>#DIV/0!</v>
      </c>
      <c r="AF381" s="3" t="e">
        <f>'Individual Measurements'!V382</f>
        <v>#DIV/0!</v>
      </c>
      <c r="AG381" s="3" t="e">
        <f>'Individual Measurements'!W382</f>
        <v>#DIV/0!</v>
      </c>
      <c r="AH381" s="3" t="e">
        <f>'Individual Measurements'!X382</f>
        <v>#DIV/0!</v>
      </c>
      <c r="AI381" s="3" t="e">
        <f>'Individual Measurements'!Y382</f>
        <v>#DIV/0!</v>
      </c>
      <c r="AJ381" s="1">
        <f>'Individual Measurements'!AE382</f>
        <v>0</v>
      </c>
      <c r="AK381" s="1">
        <f>'Individual Measurements'!AF382</f>
        <v>0</v>
      </c>
      <c r="AL381" s="1">
        <f>'Individual Measurements'!AG382</f>
        <v>0</v>
      </c>
      <c r="AM381" s="1">
        <f>'Individual Measurements'!AH382</f>
        <v>0</v>
      </c>
      <c r="AN381" s="1">
        <f>'Individual Measurements'!AI382</f>
        <v>0</v>
      </c>
      <c r="AO381" s="1">
        <f>'Individual Measurements'!AJ382</f>
        <v>0</v>
      </c>
      <c r="AP381" s="1">
        <f>'Individual Measurements'!AK382</f>
        <v>0</v>
      </c>
      <c r="AQ381" s="1">
        <f>'Individual Measurements'!AL382</f>
        <v>0</v>
      </c>
    </row>
    <row r="382" spans="1:43" ht="15.75" customHeight="1">
      <c r="A382" s="1" t="s">
        <v>1292</v>
      </c>
      <c r="B382" s="1" t="s">
        <v>1293</v>
      </c>
      <c r="C382" s="1" t="s">
        <v>1285</v>
      </c>
      <c r="D382" s="5" t="s">
        <v>1267</v>
      </c>
      <c r="E382" s="1" t="s">
        <v>1294</v>
      </c>
      <c r="F382" s="6" t="s">
        <v>1265</v>
      </c>
      <c r="G382" s="1" t="s">
        <v>1295</v>
      </c>
      <c r="H382" s="7" t="str">
        <f t="shared" si="0"/>
        <v>FW x TI</v>
      </c>
      <c r="J382" s="1" t="s">
        <v>1256</v>
      </c>
      <c r="P382" s="1">
        <v>1</v>
      </c>
      <c r="Q382" s="1">
        <v>10</v>
      </c>
      <c r="R382" s="1">
        <f>'Plot Info'!E86</f>
        <v>0</v>
      </c>
      <c r="S382" s="8">
        <v>44348</v>
      </c>
      <c r="T382" s="8">
        <v>44348</v>
      </c>
      <c r="U382" s="1">
        <f>'Plot Info'!H382</f>
        <v>0</v>
      </c>
      <c r="V382" s="1">
        <f>'Plot Info'!I86</f>
        <v>0</v>
      </c>
      <c r="W382" s="1" t="str">
        <f>'Plot Info'!J86</f>
        <v>Yes</v>
      </c>
      <c r="X382" s="1">
        <f>'Plot Info'!K382</f>
        <v>0</v>
      </c>
      <c r="Y382" s="1">
        <f>'Plot Info'!L382</f>
        <v>0</v>
      </c>
      <c r="Z382" s="1">
        <f>'Plot Info'!M382</f>
        <v>0</v>
      </c>
      <c r="AA382" s="3" t="e">
        <f t="shared" si="6"/>
        <v>#DIV/0!</v>
      </c>
      <c r="AB382" s="3">
        <f>VLOOKUP(A382,'Sub Sample'!A:U,21,FALSE)</f>
        <v>0</v>
      </c>
      <c r="AC382" s="1" t="e">
        <f t="shared" si="7"/>
        <v>#DIV/0!</v>
      </c>
      <c r="AD382" s="10">
        <f>VLOOKUP(A382,'Sub Sample'!A:Z,26,FALSE)</f>
        <v>0</v>
      </c>
      <c r="AE382" s="3" t="e">
        <f>'Individual Measurements'!U383</f>
        <v>#DIV/0!</v>
      </c>
      <c r="AF382" s="3" t="e">
        <f>'Individual Measurements'!V383</f>
        <v>#DIV/0!</v>
      </c>
      <c r="AG382" s="3" t="e">
        <f>'Individual Measurements'!W383</f>
        <v>#DIV/0!</v>
      </c>
      <c r="AH382" s="3" t="e">
        <f>'Individual Measurements'!X383</f>
        <v>#DIV/0!</v>
      </c>
      <c r="AI382" s="3" t="e">
        <f>'Individual Measurements'!Y383</f>
        <v>#DIV/0!</v>
      </c>
      <c r="AJ382" s="1">
        <f>'Individual Measurements'!AE383</f>
        <v>0</v>
      </c>
      <c r="AK382" s="1">
        <f>'Individual Measurements'!AF383</f>
        <v>0</v>
      </c>
      <c r="AL382" s="1">
        <f>'Individual Measurements'!AG383</f>
        <v>0</v>
      </c>
      <c r="AM382" s="1">
        <f>'Individual Measurements'!AH383</f>
        <v>0</v>
      </c>
      <c r="AN382" s="1">
        <f>'Individual Measurements'!AI383</f>
        <v>0</v>
      </c>
      <c r="AO382" s="1">
        <f>'Individual Measurements'!AJ383</f>
        <v>0</v>
      </c>
      <c r="AP382" s="1">
        <f>'Individual Measurements'!AK383</f>
        <v>0</v>
      </c>
      <c r="AQ382" s="1">
        <f>'Individual Measurements'!AL383</f>
        <v>0</v>
      </c>
    </row>
    <row r="383" spans="1:43" ht="15.75" customHeight="1">
      <c r="A383" s="1" t="s">
        <v>1296</v>
      </c>
      <c r="B383" s="1" t="s">
        <v>1297</v>
      </c>
      <c r="C383" s="1" t="s">
        <v>1298</v>
      </c>
      <c r="D383" s="5" t="s">
        <v>1252</v>
      </c>
      <c r="E383" s="1" t="s">
        <v>1253</v>
      </c>
      <c r="F383" s="6" t="s">
        <v>1254</v>
      </c>
      <c r="G383" s="1" t="s">
        <v>1299</v>
      </c>
      <c r="H383" s="7" t="str">
        <f t="shared" si="0"/>
        <v>FI x BL</v>
      </c>
      <c r="J383" s="1" t="s">
        <v>1256</v>
      </c>
      <c r="P383" s="1">
        <v>1</v>
      </c>
      <c r="Q383" s="1">
        <v>11</v>
      </c>
      <c r="R383" s="1">
        <f>'Plot Info'!E87</f>
        <v>0</v>
      </c>
      <c r="S383" s="8">
        <v>44348</v>
      </c>
      <c r="T383" s="8">
        <v>44348</v>
      </c>
      <c r="U383" s="1">
        <f>'Plot Info'!H383</f>
        <v>0</v>
      </c>
      <c r="V383" s="1">
        <f>'Plot Info'!I87</f>
        <v>0</v>
      </c>
      <c r="W383" s="1">
        <f>'Plot Info'!J87</f>
        <v>0</v>
      </c>
      <c r="X383" s="1">
        <f>'Plot Info'!K383</f>
        <v>0</v>
      </c>
      <c r="Y383" s="1">
        <f>'Plot Info'!L383</f>
        <v>0</v>
      </c>
      <c r="Z383" s="1">
        <f>'Plot Info'!M383</f>
        <v>0</v>
      </c>
      <c r="AA383" s="3" t="e">
        <f t="shared" si="6"/>
        <v>#DIV/0!</v>
      </c>
      <c r="AB383" s="3">
        <f>VLOOKUP(A383,'Sub Sample'!A:U,21,FALSE)</f>
        <v>0</v>
      </c>
      <c r="AC383" s="1" t="e">
        <f t="shared" si="7"/>
        <v>#DIV/0!</v>
      </c>
      <c r="AD383" s="10">
        <f>VLOOKUP(A383,'Sub Sample'!A:Z,26,FALSE)</f>
        <v>0</v>
      </c>
      <c r="AE383" s="3" t="e">
        <f>'Individual Measurements'!U384</f>
        <v>#DIV/0!</v>
      </c>
      <c r="AF383" s="3" t="e">
        <f>'Individual Measurements'!V384</f>
        <v>#DIV/0!</v>
      </c>
      <c r="AG383" s="3" t="e">
        <f>'Individual Measurements'!W384</f>
        <v>#DIV/0!</v>
      </c>
      <c r="AH383" s="3" t="e">
        <f>'Individual Measurements'!X384</f>
        <v>#DIV/0!</v>
      </c>
      <c r="AI383" s="3" t="e">
        <f>'Individual Measurements'!Y384</f>
        <v>#DIV/0!</v>
      </c>
      <c r="AJ383" s="1">
        <f>'Individual Measurements'!AE384</f>
        <v>0</v>
      </c>
      <c r="AK383" s="1">
        <f>'Individual Measurements'!AF384</f>
        <v>0</v>
      </c>
      <c r="AL383" s="1">
        <f>'Individual Measurements'!AG384</f>
        <v>0</v>
      </c>
      <c r="AM383" s="1">
        <f>'Individual Measurements'!AH384</f>
        <v>0</v>
      </c>
      <c r="AN383" s="1">
        <f>'Individual Measurements'!AI384</f>
        <v>0</v>
      </c>
      <c r="AO383" s="1">
        <f>'Individual Measurements'!AJ384</f>
        <v>0</v>
      </c>
      <c r="AP383" s="1">
        <f>'Individual Measurements'!AK384</f>
        <v>0</v>
      </c>
      <c r="AQ383" s="1">
        <f>'Individual Measurements'!AL384</f>
        <v>0</v>
      </c>
    </row>
    <row r="384" spans="1:43" ht="15.75" customHeight="1">
      <c r="A384" s="1" t="s">
        <v>1300</v>
      </c>
      <c r="B384" s="1" t="s">
        <v>1301</v>
      </c>
      <c r="C384" s="1" t="s">
        <v>1302</v>
      </c>
      <c r="D384" s="5" t="s">
        <v>1267</v>
      </c>
      <c r="E384" s="1" t="s">
        <v>1303</v>
      </c>
      <c r="F384" s="6" t="s">
        <v>1252</v>
      </c>
      <c r="G384" s="1" t="s">
        <v>1304</v>
      </c>
      <c r="H384" s="7" t="str">
        <f t="shared" si="0"/>
        <v>FW x FI</v>
      </c>
      <c r="J384" s="1" t="s">
        <v>1256</v>
      </c>
      <c r="P384" s="1">
        <v>1</v>
      </c>
      <c r="Q384" s="1">
        <v>12</v>
      </c>
      <c r="R384" s="1">
        <f>'Plot Info'!E88</f>
        <v>0</v>
      </c>
      <c r="S384" s="8">
        <v>44348</v>
      </c>
      <c r="T384" s="8">
        <v>44348</v>
      </c>
      <c r="U384" s="1">
        <f>'Plot Info'!H384</f>
        <v>0</v>
      </c>
      <c r="V384" s="1">
        <f>'Plot Info'!I88</f>
        <v>0</v>
      </c>
      <c r="W384" s="1">
        <f>'Plot Info'!J88</f>
        <v>0</v>
      </c>
      <c r="X384" s="1">
        <f>'Plot Info'!K384</f>
        <v>0</v>
      </c>
      <c r="Y384" s="1">
        <f>'Plot Info'!L384</f>
        <v>0</v>
      </c>
      <c r="Z384" s="1">
        <f>'Plot Info'!M384</f>
        <v>0</v>
      </c>
      <c r="AA384" s="3" t="e">
        <f t="shared" si="6"/>
        <v>#DIV/0!</v>
      </c>
      <c r="AB384" s="3">
        <f>VLOOKUP(A384,'Sub Sample'!A:U,21,FALSE)</f>
        <v>0</v>
      </c>
      <c r="AC384" s="1" t="e">
        <f t="shared" si="7"/>
        <v>#DIV/0!</v>
      </c>
      <c r="AD384" s="10">
        <f>VLOOKUP(A384,'Sub Sample'!A:Z,26,FALSE)</f>
        <v>0</v>
      </c>
      <c r="AE384" s="3" t="e">
        <f>'Individual Measurements'!U385</f>
        <v>#DIV/0!</v>
      </c>
      <c r="AF384" s="3" t="e">
        <f>'Individual Measurements'!V385</f>
        <v>#DIV/0!</v>
      </c>
      <c r="AG384" s="3" t="e">
        <f>'Individual Measurements'!W385</f>
        <v>#DIV/0!</v>
      </c>
      <c r="AH384" s="3" t="e">
        <f>'Individual Measurements'!X385</f>
        <v>#DIV/0!</v>
      </c>
      <c r="AI384" s="3" t="e">
        <f>'Individual Measurements'!Y385</f>
        <v>#DIV/0!</v>
      </c>
      <c r="AJ384" s="1">
        <f>'Individual Measurements'!AE385</f>
        <v>0</v>
      </c>
      <c r="AK384" s="1">
        <f>'Individual Measurements'!AF385</f>
        <v>0</v>
      </c>
      <c r="AL384" s="1">
        <f>'Individual Measurements'!AG385</f>
        <v>0</v>
      </c>
      <c r="AM384" s="1">
        <f>'Individual Measurements'!AH385</f>
        <v>0</v>
      </c>
      <c r="AN384" s="1">
        <f>'Individual Measurements'!AI385</f>
        <v>0</v>
      </c>
      <c r="AO384" s="1">
        <f>'Individual Measurements'!AJ385</f>
        <v>0</v>
      </c>
      <c r="AP384" s="1">
        <f>'Individual Measurements'!AK385</f>
        <v>0</v>
      </c>
      <c r="AQ384" s="1">
        <f>'Individual Measurements'!AL385</f>
        <v>0</v>
      </c>
    </row>
    <row r="385" spans="1:43" ht="15.75" customHeight="1">
      <c r="A385" s="1" t="s">
        <v>1305</v>
      </c>
      <c r="B385" s="1" t="s">
        <v>1306</v>
      </c>
      <c r="C385" s="1" t="s">
        <v>1307</v>
      </c>
      <c r="D385" s="5" t="s">
        <v>1252</v>
      </c>
      <c r="E385" s="1" t="s">
        <v>1294</v>
      </c>
      <c r="F385" s="6" t="s">
        <v>1265</v>
      </c>
      <c r="G385" s="1" t="s">
        <v>1308</v>
      </c>
      <c r="H385" s="7" t="str">
        <f t="shared" si="0"/>
        <v>FI x TI</v>
      </c>
      <c r="J385" s="1" t="s">
        <v>1256</v>
      </c>
      <c r="P385" s="1">
        <v>1</v>
      </c>
      <c r="Q385" s="1">
        <v>13</v>
      </c>
      <c r="R385" s="1">
        <f>'Plot Info'!E10</f>
        <v>0</v>
      </c>
      <c r="S385" s="8">
        <v>44348</v>
      </c>
      <c r="T385" s="8">
        <v>44348</v>
      </c>
      <c r="U385" s="9">
        <f>'Plot Info'!H385</f>
        <v>0</v>
      </c>
      <c r="V385" s="1">
        <f>'Plot Info'!I10</f>
        <v>0</v>
      </c>
      <c r="W385" s="1" t="str">
        <f>'Plot Info'!J10</f>
        <v>Yes</v>
      </c>
      <c r="X385" s="1">
        <f>'Plot Info'!K385</f>
        <v>0</v>
      </c>
      <c r="Y385" s="1">
        <f>'Plot Info'!L385</f>
        <v>0</v>
      </c>
      <c r="Z385" s="1">
        <f>'Plot Info'!M385</f>
        <v>0</v>
      </c>
      <c r="AA385" s="3" t="e">
        <f t="shared" si="6"/>
        <v>#DIV/0!</v>
      </c>
      <c r="AB385" s="3">
        <f>VLOOKUP(A385,'Sub Sample'!A:U,21,FALSE)</f>
        <v>0</v>
      </c>
      <c r="AC385" s="1" t="e">
        <f t="shared" si="7"/>
        <v>#DIV/0!</v>
      </c>
      <c r="AD385" s="10">
        <f>VLOOKUP(A385,'Sub Sample'!A:Z,26,FALSE)</f>
        <v>0</v>
      </c>
      <c r="AE385" s="3" t="e">
        <f>'Individual Measurements'!U386</f>
        <v>#DIV/0!</v>
      </c>
      <c r="AF385" s="3" t="e">
        <f>'Individual Measurements'!V386</f>
        <v>#DIV/0!</v>
      </c>
      <c r="AG385" s="3" t="e">
        <f>'Individual Measurements'!W386</f>
        <v>#DIV/0!</v>
      </c>
      <c r="AH385" s="3" t="e">
        <f>'Individual Measurements'!X386</f>
        <v>#DIV/0!</v>
      </c>
      <c r="AI385" s="3" t="e">
        <f>'Individual Measurements'!Y386</f>
        <v>#DIV/0!</v>
      </c>
      <c r="AJ385" s="1">
        <f>'Individual Measurements'!AE386</f>
        <v>0</v>
      </c>
      <c r="AK385" s="1">
        <f>'Individual Measurements'!AF386</f>
        <v>0</v>
      </c>
      <c r="AL385" s="1">
        <f>'Individual Measurements'!AG386</f>
        <v>0</v>
      </c>
      <c r="AM385" s="1">
        <f>'Individual Measurements'!AH386</f>
        <v>0</v>
      </c>
      <c r="AN385" s="1">
        <f>'Individual Measurements'!AI386</f>
        <v>0</v>
      </c>
      <c r="AO385" s="1">
        <f>'Individual Measurements'!AJ386</f>
        <v>0</v>
      </c>
      <c r="AP385" s="1">
        <f>'Individual Measurements'!AK386</f>
        <v>0</v>
      </c>
      <c r="AQ385" s="1">
        <f>'Individual Measurements'!AL386</f>
        <v>0</v>
      </c>
    </row>
    <row r="386" spans="1:43" ht="15.75" customHeight="1">
      <c r="A386" s="1" t="s">
        <v>1309</v>
      </c>
      <c r="B386" s="1" t="s">
        <v>1310</v>
      </c>
      <c r="C386" s="1" t="s">
        <v>1302</v>
      </c>
      <c r="D386" s="5" t="s">
        <v>1267</v>
      </c>
      <c r="E386" s="1" t="s">
        <v>1311</v>
      </c>
      <c r="F386" s="6" t="s">
        <v>1273</v>
      </c>
      <c r="G386" s="1" t="s">
        <v>1312</v>
      </c>
      <c r="H386" s="7" t="str">
        <f t="shared" si="0"/>
        <v>FW x PI</v>
      </c>
      <c r="J386" s="1" t="s">
        <v>1256</v>
      </c>
      <c r="P386" s="1">
        <v>1</v>
      </c>
      <c r="Q386" s="1">
        <v>14</v>
      </c>
      <c r="R386" s="1">
        <f>'Plot Info'!E89</f>
        <v>0</v>
      </c>
      <c r="S386" s="8">
        <v>44348</v>
      </c>
      <c r="T386" s="8">
        <v>44348</v>
      </c>
      <c r="U386" s="1">
        <f>'Plot Info'!H386</f>
        <v>0</v>
      </c>
      <c r="V386" s="1">
        <f>'Plot Info'!I89</f>
        <v>0</v>
      </c>
      <c r="W386" s="1">
        <f>'Plot Info'!J89</f>
        <v>0</v>
      </c>
      <c r="X386" s="1">
        <f>'Plot Info'!K386</f>
        <v>0</v>
      </c>
      <c r="Y386" s="1">
        <f>'Plot Info'!L386</f>
        <v>0</v>
      </c>
      <c r="Z386" s="1">
        <f>'Plot Info'!M386</f>
        <v>0</v>
      </c>
      <c r="AA386" s="3" t="e">
        <f t="shared" si="6"/>
        <v>#DIV/0!</v>
      </c>
      <c r="AB386" s="3">
        <f>VLOOKUP(A386,'Sub Sample'!A:U,21,FALSE)</f>
        <v>0</v>
      </c>
      <c r="AC386" s="1" t="e">
        <f t="shared" si="7"/>
        <v>#DIV/0!</v>
      </c>
      <c r="AD386" s="10">
        <f>VLOOKUP(A386,'Sub Sample'!A:Z,26,FALSE)</f>
        <v>0</v>
      </c>
      <c r="AE386" s="3" t="e">
        <f>'Individual Measurements'!U387</f>
        <v>#DIV/0!</v>
      </c>
      <c r="AF386" s="3" t="e">
        <f>'Individual Measurements'!V387</f>
        <v>#DIV/0!</v>
      </c>
      <c r="AG386" s="3" t="e">
        <f>'Individual Measurements'!W387</f>
        <v>#DIV/0!</v>
      </c>
      <c r="AH386" s="3" t="e">
        <f>'Individual Measurements'!X387</f>
        <v>#DIV/0!</v>
      </c>
      <c r="AI386" s="3" t="e">
        <f>'Individual Measurements'!Y387</f>
        <v>#DIV/0!</v>
      </c>
      <c r="AJ386" s="1">
        <f>'Individual Measurements'!AE387</f>
        <v>0</v>
      </c>
      <c r="AK386" s="1">
        <f>'Individual Measurements'!AF387</f>
        <v>0</v>
      </c>
      <c r="AL386" s="1">
        <f>'Individual Measurements'!AG387</f>
        <v>0</v>
      </c>
      <c r="AM386" s="1">
        <f>'Individual Measurements'!AH387</f>
        <v>0</v>
      </c>
      <c r="AN386" s="1">
        <f>'Individual Measurements'!AI387</f>
        <v>0</v>
      </c>
      <c r="AO386" s="1">
        <f>'Individual Measurements'!AJ387</f>
        <v>0</v>
      </c>
      <c r="AP386" s="1">
        <f>'Individual Measurements'!AK387</f>
        <v>0</v>
      </c>
      <c r="AQ386" s="1">
        <f>'Individual Measurements'!AL387</f>
        <v>0</v>
      </c>
    </row>
    <row r="387" spans="1:43" ht="15.75" customHeight="1">
      <c r="A387" s="1" t="s">
        <v>1313</v>
      </c>
      <c r="B387" s="1" t="s">
        <v>1314</v>
      </c>
      <c r="C387" s="1" t="s">
        <v>1271</v>
      </c>
      <c r="D387" s="5" t="s">
        <v>1267</v>
      </c>
      <c r="E387" s="1" t="s">
        <v>1315</v>
      </c>
      <c r="F387" s="6" t="s">
        <v>1254</v>
      </c>
      <c r="G387" s="1" t="s">
        <v>1316</v>
      </c>
      <c r="H387" s="7" t="str">
        <f t="shared" si="0"/>
        <v>FW x BL</v>
      </c>
      <c r="J387" s="1" t="s">
        <v>1256</v>
      </c>
      <c r="P387" s="1">
        <v>1</v>
      </c>
      <c r="Q387" s="1">
        <v>15</v>
      </c>
      <c r="R387" s="1">
        <f>'Plot Info'!E90</f>
        <v>0</v>
      </c>
      <c r="S387" s="8">
        <v>44348</v>
      </c>
      <c r="T387" s="8">
        <v>44348</v>
      </c>
      <c r="U387" s="1">
        <f>'Plot Info'!H387</f>
        <v>0</v>
      </c>
      <c r="V387" s="1">
        <f>'Plot Info'!I90</f>
        <v>0</v>
      </c>
      <c r="W387" s="1">
        <f>'Plot Info'!J90</f>
        <v>0</v>
      </c>
      <c r="X387" s="1">
        <f>'Plot Info'!K387</f>
        <v>0</v>
      </c>
      <c r="Y387" s="1">
        <f>'Plot Info'!L387</f>
        <v>0</v>
      </c>
      <c r="Z387" s="1">
        <f>'Plot Info'!M387</f>
        <v>0</v>
      </c>
      <c r="AA387" s="3" t="e">
        <f t="shared" si="6"/>
        <v>#DIV/0!</v>
      </c>
      <c r="AB387" s="3">
        <f>VLOOKUP(A387,'Sub Sample'!A:U,21,FALSE)</f>
        <v>0</v>
      </c>
      <c r="AC387" s="1" t="e">
        <f t="shared" si="7"/>
        <v>#DIV/0!</v>
      </c>
      <c r="AD387" s="10">
        <f>VLOOKUP(A387,'Sub Sample'!A:Z,26,FALSE)</f>
        <v>0</v>
      </c>
      <c r="AE387" s="3" t="e">
        <f>'Individual Measurements'!U388</f>
        <v>#DIV/0!</v>
      </c>
      <c r="AF387" s="3" t="e">
        <f>'Individual Measurements'!V388</f>
        <v>#DIV/0!</v>
      </c>
      <c r="AG387" s="3" t="e">
        <f>'Individual Measurements'!W388</f>
        <v>#DIV/0!</v>
      </c>
      <c r="AH387" s="3" t="e">
        <f>'Individual Measurements'!X388</f>
        <v>#DIV/0!</v>
      </c>
      <c r="AI387" s="3" t="e">
        <f>'Individual Measurements'!Y388</f>
        <v>#DIV/0!</v>
      </c>
      <c r="AJ387" s="1">
        <f>'Individual Measurements'!AE388</f>
        <v>0</v>
      </c>
      <c r="AK387" s="1">
        <f>'Individual Measurements'!AF388</f>
        <v>0</v>
      </c>
      <c r="AL387" s="1">
        <f>'Individual Measurements'!AG388</f>
        <v>0</v>
      </c>
      <c r="AM387" s="1">
        <f>'Individual Measurements'!AH388</f>
        <v>0</v>
      </c>
      <c r="AN387" s="1">
        <f>'Individual Measurements'!AI388</f>
        <v>0</v>
      </c>
      <c r="AO387" s="1">
        <f>'Individual Measurements'!AJ388</f>
        <v>0</v>
      </c>
      <c r="AP387" s="1">
        <f>'Individual Measurements'!AK388</f>
        <v>0</v>
      </c>
      <c r="AQ387" s="1">
        <f>'Individual Measurements'!AL388</f>
        <v>0</v>
      </c>
    </row>
    <row r="388" spans="1:43" ht="15.75" customHeight="1">
      <c r="A388" s="1" t="s">
        <v>1317</v>
      </c>
      <c r="B388" s="1" t="s">
        <v>1318</v>
      </c>
      <c r="C388" s="1" t="s">
        <v>1319</v>
      </c>
      <c r="D388" s="5" t="s">
        <v>1265</v>
      </c>
      <c r="E388" s="1" t="s">
        <v>1266</v>
      </c>
      <c r="F388" s="6" t="s">
        <v>1267</v>
      </c>
      <c r="G388" s="1" t="s">
        <v>1320</v>
      </c>
      <c r="H388" s="7" t="str">
        <f t="shared" si="0"/>
        <v>TI x FW</v>
      </c>
      <c r="J388" s="1" t="s">
        <v>1256</v>
      </c>
      <c r="P388" s="1">
        <v>1</v>
      </c>
      <c r="Q388" s="1">
        <v>16</v>
      </c>
      <c r="R388" s="1">
        <f>'Plot Info'!E91</f>
        <v>0</v>
      </c>
      <c r="S388" s="8">
        <v>44348</v>
      </c>
      <c r="T388" s="8">
        <v>44348</v>
      </c>
      <c r="U388" s="1">
        <f>'Plot Info'!H388</f>
        <v>0</v>
      </c>
      <c r="V388" s="1">
        <f>'Plot Info'!I91</f>
        <v>0</v>
      </c>
      <c r="W388" s="1">
        <f>'Plot Info'!J91</f>
        <v>0</v>
      </c>
      <c r="X388" s="1">
        <f>'Plot Info'!K388</f>
        <v>0</v>
      </c>
      <c r="Y388" s="1">
        <f>'Plot Info'!L388</f>
        <v>0</v>
      </c>
      <c r="Z388" s="1">
        <f>'Plot Info'!M388</f>
        <v>0</v>
      </c>
      <c r="AA388" s="3" t="e">
        <f t="shared" si="6"/>
        <v>#DIV/0!</v>
      </c>
      <c r="AB388" s="3">
        <f>VLOOKUP(A388,'Sub Sample'!A:U,21,FALSE)</f>
        <v>0</v>
      </c>
      <c r="AC388" s="1" t="e">
        <f t="shared" si="7"/>
        <v>#DIV/0!</v>
      </c>
      <c r="AD388" s="10">
        <f>VLOOKUP(A388,'Sub Sample'!A:Z,26,FALSE)</f>
        <v>37</v>
      </c>
      <c r="AE388" s="3">
        <f>'Individual Measurements'!U389</f>
        <v>13.24</v>
      </c>
      <c r="AF388" s="3">
        <f>'Individual Measurements'!V389</f>
        <v>3.4699999999999998</v>
      </c>
      <c r="AG388" s="3">
        <f>'Individual Measurements'!W389</f>
        <v>0.192</v>
      </c>
      <c r="AH388" s="3">
        <f>'Individual Measurements'!X389</f>
        <v>0.81799999999999995</v>
      </c>
      <c r="AI388" s="3">
        <f>'Individual Measurements'!Y389</f>
        <v>0.64300000000000002</v>
      </c>
      <c r="AJ388" s="1">
        <f>'Individual Measurements'!AE389</f>
        <v>0</v>
      </c>
      <c r="AK388" s="1">
        <f>'Individual Measurements'!AF389</f>
        <v>0</v>
      </c>
      <c r="AL388" s="1">
        <f>'Individual Measurements'!AG389</f>
        <v>0</v>
      </c>
      <c r="AM388" s="1">
        <f>'Individual Measurements'!AH389</f>
        <v>10</v>
      </c>
      <c r="AN388" s="1">
        <f>'Individual Measurements'!AI389</f>
        <v>10</v>
      </c>
      <c r="AO388" s="1">
        <f>'Individual Measurements'!AJ389</f>
        <v>0</v>
      </c>
      <c r="AP388" s="1">
        <f>'Individual Measurements'!AK389</f>
        <v>0</v>
      </c>
      <c r="AQ388" s="1">
        <f>'Individual Measurements'!AL389</f>
        <v>10</v>
      </c>
    </row>
    <row r="389" spans="1:43" ht="15.75" customHeight="1">
      <c r="A389" s="1" t="s">
        <v>1321</v>
      </c>
      <c r="B389" s="1" t="s">
        <v>1322</v>
      </c>
      <c r="C389" s="1" t="s">
        <v>1307</v>
      </c>
      <c r="D389" s="5" t="s">
        <v>1252</v>
      </c>
      <c r="E389" s="1" t="s">
        <v>1323</v>
      </c>
      <c r="F389" s="6" t="s">
        <v>1273</v>
      </c>
      <c r="G389" s="1" t="s">
        <v>1324</v>
      </c>
      <c r="H389" s="7" t="str">
        <f t="shared" si="0"/>
        <v>FI x PI</v>
      </c>
      <c r="J389" s="1" t="s">
        <v>1256</v>
      </c>
      <c r="P389" s="1">
        <v>1</v>
      </c>
      <c r="Q389" s="1">
        <v>17</v>
      </c>
      <c r="R389" s="1">
        <f>'Plot Info'!E92</f>
        <v>0</v>
      </c>
      <c r="S389" s="8">
        <v>44348</v>
      </c>
      <c r="T389" s="8">
        <v>44348</v>
      </c>
      <c r="U389" s="1">
        <f>'Plot Info'!H389</f>
        <v>0</v>
      </c>
      <c r="V389" s="1">
        <f>'Plot Info'!I92</f>
        <v>0</v>
      </c>
      <c r="W389" s="1">
        <f>'Plot Info'!J92</f>
        <v>0</v>
      </c>
      <c r="X389" s="1">
        <f>'Plot Info'!K389</f>
        <v>0</v>
      </c>
      <c r="Y389" s="1">
        <f>'Plot Info'!L389</f>
        <v>0</v>
      </c>
      <c r="Z389" s="1">
        <f>'Plot Info'!M389</f>
        <v>0</v>
      </c>
      <c r="AA389" s="3" t="e">
        <f t="shared" si="6"/>
        <v>#DIV/0!</v>
      </c>
      <c r="AB389" s="3">
        <f>VLOOKUP(A389,'Sub Sample'!A:U,21,FALSE)</f>
        <v>0</v>
      </c>
      <c r="AC389" s="1" t="e">
        <f t="shared" si="7"/>
        <v>#DIV/0!</v>
      </c>
      <c r="AD389" s="10">
        <f>VLOOKUP(A389,'Sub Sample'!A:Z,26,FALSE)</f>
        <v>0</v>
      </c>
      <c r="AE389" s="3" t="e">
        <f>'Individual Measurements'!U390</f>
        <v>#DIV/0!</v>
      </c>
      <c r="AF389" s="3" t="e">
        <f>'Individual Measurements'!V390</f>
        <v>#DIV/0!</v>
      </c>
      <c r="AG389" s="3" t="e">
        <f>'Individual Measurements'!W390</f>
        <v>#DIV/0!</v>
      </c>
      <c r="AH389" s="3" t="e">
        <f>'Individual Measurements'!X390</f>
        <v>#DIV/0!</v>
      </c>
      <c r="AI389" s="3" t="e">
        <f>'Individual Measurements'!Y390</f>
        <v>#DIV/0!</v>
      </c>
      <c r="AJ389" s="1">
        <f>'Individual Measurements'!AE390</f>
        <v>0</v>
      </c>
      <c r="AK389" s="1">
        <f>'Individual Measurements'!AF390</f>
        <v>0</v>
      </c>
      <c r="AL389" s="1">
        <f>'Individual Measurements'!AG390</f>
        <v>0</v>
      </c>
      <c r="AM389" s="1">
        <f>'Individual Measurements'!AH390</f>
        <v>0</v>
      </c>
      <c r="AN389" s="1">
        <f>'Individual Measurements'!AI390</f>
        <v>0</v>
      </c>
      <c r="AO389" s="1">
        <f>'Individual Measurements'!AJ390</f>
        <v>0</v>
      </c>
      <c r="AP389" s="1">
        <f>'Individual Measurements'!AK390</f>
        <v>0</v>
      </c>
      <c r="AQ389" s="1">
        <f>'Individual Measurements'!AL390</f>
        <v>0</v>
      </c>
    </row>
    <row r="390" spans="1:43" ht="15.75" customHeight="1">
      <c r="A390" s="1" t="s">
        <v>1325</v>
      </c>
      <c r="B390" s="1" t="s">
        <v>1326</v>
      </c>
      <c r="C390" s="1" t="s">
        <v>1327</v>
      </c>
      <c r="D390" s="5" t="s">
        <v>1252</v>
      </c>
      <c r="E390" s="1" t="s">
        <v>1328</v>
      </c>
      <c r="F390" s="6" t="s">
        <v>1265</v>
      </c>
      <c r="G390" s="1" t="s">
        <v>1329</v>
      </c>
      <c r="H390" s="7" t="str">
        <f t="shared" si="0"/>
        <v>FI x TI</v>
      </c>
      <c r="J390" s="1" t="s">
        <v>1256</v>
      </c>
      <c r="P390" s="1">
        <v>1</v>
      </c>
      <c r="Q390" s="1">
        <v>18</v>
      </c>
      <c r="R390" s="1">
        <f>'Plot Info'!E93</f>
        <v>0</v>
      </c>
      <c r="S390" s="8">
        <v>44348</v>
      </c>
      <c r="T390" s="8">
        <v>44348</v>
      </c>
      <c r="U390" s="1">
        <f>'Plot Info'!H390</f>
        <v>0</v>
      </c>
      <c r="V390" s="1">
        <f>'Plot Info'!I93</f>
        <v>0</v>
      </c>
      <c r="W390" s="1">
        <f>'Plot Info'!J93</f>
        <v>0</v>
      </c>
      <c r="X390" s="1">
        <f>'Plot Info'!K390</f>
        <v>0</v>
      </c>
      <c r="Y390" s="1">
        <f>'Plot Info'!L390</f>
        <v>0</v>
      </c>
      <c r="Z390" s="1">
        <f>'Plot Info'!M390</f>
        <v>0</v>
      </c>
      <c r="AA390" s="3" t="e">
        <f t="shared" si="6"/>
        <v>#DIV/0!</v>
      </c>
      <c r="AB390" s="3">
        <f>VLOOKUP(A390,'Sub Sample'!A:U,21,FALSE)</f>
        <v>0</v>
      </c>
      <c r="AC390" s="1" t="e">
        <f t="shared" si="7"/>
        <v>#DIV/0!</v>
      </c>
      <c r="AD390" s="10">
        <f>VLOOKUP(A390,'Sub Sample'!A:Z,26,FALSE)</f>
        <v>0</v>
      </c>
      <c r="AE390" s="3" t="e">
        <f>'Individual Measurements'!U391</f>
        <v>#DIV/0!</v>
      </c>
      <c r="AF390" s="3" t="e">
        <f>'Individual Measurements'!V391</f>
        <v>#DIV/0!</v>
      </c>
      <c r="AG390" s="3" t="e">
        <f>'Individual Measurements'!W391</f>
        <v>#DIV/0!</v>
      </c>
      <c r="AH390" s="3" t="e">
        <f>'Individual Measurements'!X391</f>
        <v>#DIV/0!</v>
      </c>
      <c r="AI390" s="3" t="e">
        <f>'Individual Measurements'!Y391</f>
        <v>#DIV/0!</v>
      </c>
      <c r="AJ390" s="1">
        <f>'Individual Measurements'!AE391</f>
        <v>0</v>
      </c>
      <c r="AK390" s="1">
        <f>'Individual Measurements'!AF391</f>
        <v>0</v>
      </c>
      <c r="AL390" s="1">
        <f>'Individual Measurements'!AG391</f>
        <v>0</v>
      </c>
      <c r="AM390" s="1">
        <f>'Individual Measurements'!AH391</f>
        <v>0</v>
      </c>
      <c r="AN390" s="1">
        <f>'Individual Measurements'!AI391</f>
        <v>0</v>
      </c>
      <c r="AO390" s="1">
        <f>'Individual Measurements'!AJ391</f>
        <v>0</v>
      </c>
      <c r="AP390" s="1">
        <f>'Individual Measurements'!AK391</f>
        <v>0</v>
      </c>
      <c r="AQ390" s="1">
        <f>'Individual Measurements'!AL391</f>
        <v>0</v>
      </c>
    </row>
    <row r="391" spans="1:43" ht="15.75" customHeight="1">
      <c r="A391" s="1" t="s">
        <v>1330</v>
      </c>
      <c r="B391" s="1" t="s">
        <v>1331</v>
      </c>
      <c r="C391" s="1" t="s">
        <v>1332</v>
      </c>
      <c r="D391" s="5" t="s">
        <v>1254</v>
      </c>
      <c r="E391" s="1" t="s">
        <v>1333</v>
      </c>
      <c r="F391" s="6" t="s">
        <v>1273</v>
      </c>
      <c r="G391" s="1" t="s">
        <v>1334</v>
      </c>
      <c r="H391" s="7" t="str">
        <f t="shared" si="0"/>
        <v>BL x PI</v>
      </c>
      <c r="J391" s="1" t="s">
        <v>1256</v>
      </c>
      <c r="P391" s="1">
        <v>1</v>
      </c>
      <c r="Q391" s="1">
        <v>19</v>
      </c>
      <c r="R391" s="1">
        <f>'Plot Info'!E94</f>
        <v>0</v>
      </c>
      <c r="S391" s="8">
        <v>44348</v>
      </c>
      <c r="T391" s="8">
        <v>44348</v>
      </c>
      <c r="U391" s="1">
        <f>'Plot Info'!H391</f>
        <v>0</v>
      </c>
      <c r="V391" s="1">
        <f>'Plot Info'!I94</f>
        <v>0</v>
      </c>
      <c r="W391" s="1">
        <f>'Plot Info'!J94</f>
        <v>0</v>
      </c>
      <c r="X391" s="1">
        <f>'Plot Info'!K391</f>
        <v>0</v>
      </c>
      <c r="Y391" s="1">
        <f>'Plot Info'!L391</f>
        <v>0</v>
      </c>
      <c r="Z391" s="1">
        <f>'Plot Info'!M391</f>
        <v>0</v>
      </c>
      <c r="AA391" s="3" t="e">
        <f t="shared" si="6"/>
        <v>#DIV/0!</v>
      </c>
      <c r="AB391" s="3">
        <f>VLOOKUP(A391,'Sub Sample'!A:U,21,FALSE)</f>
        <v>0</v>
      </c>
      <c r="AC391" s="1" t="e">
        <f t="shared" si="7"/>
        <v>#DIV/0!</v>
      </c>
      <c r="AD391" s="10">
        <f>VLOOKUP(A391,'Sub Sample'!A:Z,26,FALSE)</f>
        <v>29</v>
      </c>
      <c r="AE391" s="3">
        <f>'Individual Measurements'!U392</f>
        <v>26.24</v>
      </c>
      <c r="AF391" s="3">
        <f>'Individual Measurements'!V392</f>
        <v>8.31</v>
      </c>
      <c r="AG391" s="3">
        <f>'Individual Measurements'!W392</f>
        <v>0.25900000000000006</v>
      </c>
      <c r="AH391" s="3">
        <f>'Individual Measurements'!X392</f>
        <v>1.0599999999999998</v>
      </c>
      <c r="AI391" s="3">
        <f>'Individual Measurements'!Y392</f>
        <v>1.0111111111111113</v>
      </c>
      <c r="AJ391" s="1">
        <f>'Individual Measurements'!AE392</f>
        <v>0</v>
      </c>
      <c r="AK391" s="1">
        <f>'Individual Measurements'!AF392</f>
        <v>0</v>
      </c>
      <c r="AL391" s="1">
        <f>'Individual Measurements'!AG392</f>
        <v>8</v>
      </c>
      <c r="AM391" s="1">
        <f>'Individual Measurements'!AH392</f>
        <v>2</v>
      </c>
      <c r="AN391" s="1">
        <f>'Individual Measurements'!AI392</f>
        <v>10</v>
      </c>
      <c r="AO391" s="1">
        <f>'Individual Measurements'!AJ392</f>
        <v>0</v>
      </c>
      <c r="AP391" s="1">
        <f>'Individual Measurements'!AK392</f>
        <v>0</v>
      </c>
      <c r="AQ391" s="1">
        <f>'Individual Measurements'!AL392</f>
        <v>10</v>
      </c>
    </row>
    <row r="392" spans="1:43" ht="15.75" customHeight="1">
      <c r="A392" s="1" t="s">
        <v>1335</v>
      </c>
      <c r="B392" s="1" t="s">
        <v>1336</v>
      </c>
      <c r="C392" s="1" t="s">
        <v>1337</v>
      </c>
      <c r="D392" s="5" t="s">
        <v>1338</v>
      </c>
      <c r="E392" s="1" t="s">
        <v>1339</v>
      </c>
      <c r="F392" s="6" t="s">
        <v>1254</v>
      </c>
      <c r="G392" s="1" t="s">
        <v>1340</v>
      </c>
      <c r="H392" s="7" t="str">
        <f t="shared" si="0"/>
        <v>LR x BL</v>
      </c>
      <c r="J392" s="1" t="s">
        <v>1256</v>
      </c>
      <c r="P392" s="1">
        <v>1</v>
      </c>
      <c r="Q392" s="1">
        <v>20</v>
      </c>
      <c r="R392" s="1">
        <f>'Plot Info'!E96</f>
        <v>0</v>
      </c>
      <c r="S392" s="8">
        <v>44348</v>
      </c>
      <c r="T392" s="8">
        <v>44348</v>
      </c>
      <c r="U392" s="1">
        <f>'Plot Info'!H392</f>
        <v>0</v>
      </c>
      <c r="V392" s="1">
        <f>'Plot Info'!I96</f>
        <v>0</v>
      </c>
      <c r="W392" s="1">
        <f>'Plot Info'!J96</f>
        <v>0</v>
      </c>
      <c r="X392" s="1">
        <f>'Plot Info'!K392</f>
        <v>0</v>
      </c>
      <c r="Y392" s="1">
        <f>'Plot Info'!L392</f>
        <v>0</v>
      </c>
      <c r="Z392" s="1">
        <f>'Plot Info'!M392</f>
        <v>0</v>
      </c>
      <c r="AA392" s="3" t="e">
        <f t="shared" si="6"/>
        <v>#DIV/0!</v>
      </c>
      <c r="AB392" s="3">
        <f>VLOOKUP(A392,'Sub Sample'!A:U,21,FALSE)</f>
        <v>0</v>
      </c>
      <c r="AC392" s="1" t="e">
        <f t="shared" si="7"/>
        <v>#DIV/0!</v>
      </c>
      <c r="AD392" s="10">
        <f>VLOOKUP(A392,'Sub Sample'!A:Z,26,FALSE)</f>
        <v>0</v>
      </c>
      <c r="AE392" s="3" t="e">
        <f>'Individual Measurements'!U393</f>
        <v>#DIV/0!</v>
      </c>
      <c r="AF392" s="3" t="e">
        <f>'Individual Measurements'!V393</f>
        <v>#DIV/0!</v>
      </c>
      <c r="AG392" s="3" t="e">
        <f>'Individual Measurements'!W393</f>
        <v>#DIV/0!</v>
      </c>
      <c r="AH392" s="3" t="e">
        <f>'Individual Measurements'!X393</f>
        <v>#DIV/0!</v>
      </c>
      <c r="AI392" s="3" t="e">
        <f>'Individual Measurements'!Y393</f>
        <v>#DIV/0!</v>
      </c>
      <c r="AJ392" s="1">
        <f>'Individual Measurements'!AE393</f>
        <v>0</v>
      </c>
      <c r="AK392" s="1">
        <f>'Individual Measurements'!AF393</f>
        <v>0</v>
      </c>
      <c r="AL392" s="1">
        <f>'Individual Measurements'!AG393</f>
        <v>0</v>
      </c>
      <c r="AM392" s="1">
        <f>'Individual Measurements'!AH393</f>
        <v>0</v>
      </c>
      <c r="AN392" s="1">
        <f>'Individual Measurements'!AI393</f>
        <v>0</v>
      </c>
      <c r="AO392" s="1">
        <f>'Individual Measurements'!AJ393</f>
        <v>0</v>
      </c>
      <c r="AP392" s="1">
        <f>'Individual Measurements'!AK393</f>
        <v>0</v>
      </c>
      <c r="AQ392" s="1">
        <f>'Individual Measurements'!AL393</f>
        <v>0</v>
      </c>
    </row>
    <row r="393" spans="1:43" ht="15.75" customHeight="1">
      <c r="A393" s="1" t="s">
        <v>1341</v>
      </c>
      <c r="B393" s="1" t="s">
        <v>1342</v>
      </c>
      <c r="C393" s="1" t="s">
        <v>1307</v>
      </c>
      <c r="D393" s="5" t="s">
        <v>1252</v>
      </c>
      <c r="E393" s="1" t="s">
        <v>1343</v>
      </c>
      <c r="F393" s="6" t="s">
        <v>1267</v>
      </c>
      <c r="G393" s="1" t="s">
        <v>1344</v>
      </c>
      <c r="H393" s="7" t="str">
        <f t="shared" si="0"/>
        <v>FI x FW</v>
      </c>
      <c r="J393" s="1" t="s">
        <v>1256</v>
      </c>
      <c r="P393" s="1">
        <v>1</v>
      </c>
      <c r="Q393" s="1">
        <v>21</v>
      </c>
      <c r="R393" s="1">
        <f>'Plot Info'!E97</f>
        <v>0</v>
      </c>
      <c r="S393" s="8">
        <v>44348</v>
      </c>
      <c r="T393" s="8">
        <v>44348</v>
      </c>
      <c r="U393" s="1">
        <f>'Plot Info'!H393</f>
        <v>0</v>
      </c>
      <c r="V393" s="1">
        <f>'Plot Info'!I97</f>
        <v>0</v>
      </c>
      <c r="W393" s="1" t="str">
        <f>'Plot Info'!J97</f>
        <v>Yes</v>
      </c>
      <c r="X393" s="1">
        <f>'Plot Info'!K393</f>
        <v>0</v>
      </c>
      <c r="Y393" s="1">
        <f>'Plot Info'!L393</f>
        <v>0</v>
      </c>
      <c r="Z393" s="1">
        <f>'Plot Info'!M393</f>
        <v>0</v>
      </c>
      <c r="AA393" s="3" t="e">
        <f t="shared" si="6"/>
        <v>#DIV/0!</v>
      </c>
      <c r="AB393" s="3">
        <f>VLOOKUP(A393,'Sub Sample'!A:U,21,FALSE)</f>
        <v>0</v>
      </c>
      <c r="AC393" s="1" t="e">
        <f t="shared" si="7"/>
        <v>#DIV/0!</v>
      </c>
      <c r="AD393" s="10">
        <f>VLOOKUP(A393,'Sub Sample'!A:Z,26,FALSE)</f>
        <v>0</v>
      </c>
      <c r="AE393" s="3" t="e">
        <f>'Individual Measurements'!U394</f>
        <v>#DIV/0!</v>
      </c>
      <c r="AF393" s="3" t="e">
        <f>'Individual Measurements'!V394</f>
        <v>#DIV/0!</v>
      </c>
      <c r="AG393" s="3" t="e">
        <f>'Individual Measurements'!W394</f>
        <v>#DIV/0!</v>
      </c>
      <c r="AH393" s="3" t="e">
        <f>'Individual Measurements'!X394</f>
        <v>#DIV/0!</v>
      </c>
      <c r="AI393" s="3" t="e">
        <f>'Individual Measurements'!Y394</f>
        <v>#DIV/0!</v>
      </c>
      <c r="AJ393" s="1">
        <f>'Individual Measurements'!AE394</f>
        <v>0</v>
      </c>
      <c r="AK393" s="1">
        <f>'Individual Measurements'!AF394</f>
        <v>0</v>
      </c>
      <c r="AL393" s="1">
        <f>'Individual Measurements'!AG394</f>
        <v>0</v>
      </c>
      <c r="AM393" s="1">
        <f>'Individual Measurements'!AH394</f>
        <v>0</v>
      </c>
      <c r="AN393" s="1">
        <f>'Individual Measurements'!AI394</f>
        <v>0</v>
      </c>
      <c r="AO393" s="1">
        <f>'Individual Measurements'!AJ394</f>
        <v>0</v>
      </c>
      <c r="AP393" s="1">
        <f>'Individual Measurements'!AK394</f>
        <v>0</v>
      </c>
      <c r="AQ393" s="1">
        <f>'Individual Measurements'!AL394</f>
        <v>0</v>
      </c>
    </row>
    <row r="394" spans="1:43" ht="15.75" customHeight="1">
      <c r="A394" s="1" t="s">
        <v>1345</v>
      </c>
      <c r="B394" s="1" t="s">
        <v>1346</v>
      </c>
      <c r="C394" s="1" t="s">
        <v>1347</v>
      </c>
      <c r="D394" s="5" t="s">
        <v>1252</v>
      </c>
      <c r="E394" s="1" t="s">
        <v>1348</v>
      </c>
      <c r="F394" s="6" t="s">
        <v>1273</v>
      </c>
      <c r="G394" s="1" t="s">
        <v>1349</v>
      </c>
      <c r="H394" s="7" t="str">
        <f t="shared" si="0"/>
        <v>FI x PI</v>
      </c>
      <c r="J394" s="1" t="s">
        <v>1256</v>
      </c>
      <c r="P394" s="1">
        <v>1</v>
      </c>
      <c r="Q394" s="1">
        <v>22</v>
      </c>
      <c r="R394" s="1">
        <f>'Plot Info'!E98</f>
        <v>0</v>
      </c>
      <c r="S394" s="8">
        <v>44348</v>
      </c>
      <c r="T394" s="8">
        <v>44348</v>
      </c>
      <c r="U394" s="1">
        <f>'Plot Info'!H394</f>
        <v>0</v>
      </c>
      <c r="V394" s="1">
        <f>'Plot Info'!I98</f>
        <v>0</v>
      </c>
      <c r="W394" s="1">
        <f>'Plot Info'!J98</f>
        <v>0</v>
      </c>
      <c r="X394" s="1">
        <f>'Plot Info'!K394</f>
        <v>0</v>
      </c>
      <c r="Y394" s="1">
        <f>'Plot Info'!L394</f>
        <v>0</v>
      </c>
      <c r="Z394" s="1">
        <f>'Plot Info'!M394</f>
        <v>0</v>
      </c>
      <c r="AA394" s="3" t="e">
        <f t="shared" si="6"/>
        <v>#DIV/0!</v>
      </c>
      <c r="AB394" s="3">
        <f>VLOOKUP(A394,'Sub Sample'!A:U,21,FALSE)</f>
        <v>0</v>
      </c>
      <c r="AC394" s="1" t="e">
        <f t="shared" si="7"/>
        <v>#DIV/0!</v>
      </c>
      <c r="AD394" s="10">
        <f>VLOOKUP(A394,'Sub Sample'!A:Z,26,FALSE)</f>
        <v>0</v>
      </c>
      <c r="AE394" s="3" t="e">
        <f>'Individual Measurements'!U395</f>
        <v>#DIV/0!</v>
      </c>
      <c r="AF394" s="3" t="e">
        <f>'Individual Measurements'!V395</f>
        <v>#DIV/0!</v>
      </c>
      <c r="AG394" s="3" t="e">
        <f>'Individual Measurements'!W395</f>
        <v>#DIV/0!</v>
      </c>
      <c r="AH394" s="3" t="e">
        <f>'Individual Measurements'!X395</f>
        <v>#DIV/0!</v>
      </c>
      <c r="AI394" s="3" t="e">
        <f>'Individual Measurements'!Y395</f>
        <v>#DIV/0!</v>
      </c>
      <c r="AJ394" s="1">
        <f>'Individual Measurements'!AE395</f>
        <v>0</v>
      </c>
      <c r="AK394" s="1">
        <f>'Individual Measurements'!AF395</f>
        <v>0</v>
      </c>
      <c r="AL394" s="1">
        <f>'Individual Measurements'!AG395</f>
        <v>0</v>
      </c>
      <c r="AM394" s="1">
        <f>'Individual Measurements'!AH395</f>
        <v>0</v>
      </c>
      <c r="AN394" s="1">
        <f>'Individual Measurements'!AI395</f>
        <v>0</v>
      </c>
      <c r="AO394" s="1">
        <f>'Individual Measurements'!AJ395</f>
        <v>0</v>
      </c>
      <c r="AP394" s="1">
        <f>'Individual Measurements'!AK395</f>
        <v>0</v>
      </c>
      <c r="AQ394" s="1">
        <f>'Individual Measurements'!AL395</f>
        <v>0</v>
      </c>
    </row>
    <row r="395" spans="1:43" ht="15.75" customHeight="1">
      <c r="A395" s="1" t="s">
        <v>1350</v>
      </c>
      <c r="B395" s="1" t="s">
        <v>1351</v>
      </c>
      <c r="C395" s="1" t="s">
        <v>1352</v>
      </c>
      <c r="D395" s="5" t="s">
        <v>1252</v>
      </c>
      <c r="E395" s="1" t="s">
        <v>1281</v>
      </c>
      <c r="F395" s="6" t="s">
        <v>1254</v>
      </c>
      <c r="G395" s="1" t="s">
        <v>1353</v>
      </c>
      <c r="H395" s="7" t="str">
        <f t="shared" si="0"/>
        <v>FI x BL</v>
      </c>
      <c r="J395" s="1" t="s">
        <v>1256</v>
      </c>
      <c r="P395" s="1">
        <v>2</v>
      </c>
      <c r="Q395" s="1">
        <v>1</v>
      </c>
      <c r="R395" s="1">
        <f>'Plot Info'!E99</f>
        <v>0</v>
      </c>
      <c r="S395" s="8">
        <v>44348</v>
      </c>
      <c r="T395" s="8">
        <v>44348</v>
      </c>
      <c r="U395" s="1">
        <f>'Plot Info'!H395</f>
        <v>0</v>
      </c>
      <c r="V395" s="1">
        <f>'Plot Info'!I99</f>
        <v>0</v>
      </c>
      <c r="W395" s="1">
        <f>'Plot Info'!J99</f>
        <v>0</v>
      </c>
      <c r="X395" s="1">
        <f>'Plot Info'!K395</f>
        <v>0</v>
      </c>
      <c r="Y395" s="1">
        <f>'Plot Info'!L395</f>
        <v>0</v>
      </c>
      <c r="Z395" s="1">
        <f>'Plot Info'!M395</f>
        <v>0</v>
      </c>
      <c r="AA395" s="3" t="e">
        <f t="shared" si="6"/>
        <v>#DIV/0!</v>
      </c>
      <c r="AB395" s="3">
        <f>VLOOKUP(A395,'Sub Sample'!A:U,21,FALSE)</f>
        <v>0</v>
      </c>
      <c r="AC395" s="1" t="e">
        <f t="shared" si="7"/>
        <v>#DIV/0!</v>
      </c>
      <c r="AD395" s="10">
        <f>VLOOKUP(A395,'Sub Sample'!A:Z,26,FALSE)</f>
        <v>7</v>
      </c>
      <c r="AE395" s="3">
        <f>'Individual Measurements'!U396</f>
        <v>9.86</v>
      </c>
      <c r="AF395" s="3">
        <f>'Individual Measurements'!V396</f>
        <v>3.1399999999999997</v>
      </c>
      <c r="AG395" s="3">
        <f>'Individual Measurements'!W396</f>
        <v>0.49199999999999999</v>
      </c>
      <c r="AH395" s="3">
        <f>'Individual Measurements'!X396</f>
        <v>0.33379999999999999</v>
      </c>
      <c r="AI395" s="3">
        <f>'Individual Measurements'!Y396</f>
        <v>6.7600000000000007E-2</v>
      </c>
      <c r="AJ395" s="1">
        <f>'Individual Measurements'!AE396</f>
        <v>0</v>
      </c>
      <c r="AK395" s="1">
        <f>'Individual Measurements'!AF396</f>
        <v>0</v>
      </c>
      <c r="AL395" s="1">
        <f>'Individual Measurements'!AG396</f>
        <v>0</v>
      </c>
      <c r="AM395" s="1">
        <f>'Individual Measurements'!AH396</f>
        <v>5</v>
      </c>
      <c r="AN395" s="1">
        <f>'Individual Measurements'!AI396</f>
        <v>0</v>
      </c>
      <c r="AO395" s="1">
        <f>'Individual Measurements'!AJ396</f>
        <v>5</v>
      </c>
      <c r="AP395" s="1">
        <f>'Individual Measurements'!AK396</f>
        <v>0</v>
      </c>
      <c r="AQ395" s="1">
        <f>'Individual Measurements'!AL396</f>
        <v>5</v>
      </c>
    </row>
    <row r="396" spans="1:43" ht="15.75" customHeight="1">
      <c r="A396" s="1" t="s">
        <v>1354</v>
      </c>
      <c r="B396" s="1" t="s">
        <v>1355</v>
      </c>
      <c r="C396" s="1" t="s">
        <v>1356</v>
      </c>
      <c r="D396" s="5" t="s">
        <v>1252</v>
      </c>
      <c r="E396" s="1" t="s">
        <v>1357</v>
      </c>
      <c r="F396" s="6" t="s">
        <v>1267</v>
      </c>
      <c r="G396" s="1" t="s">
        <v>1358</v>
      </c>
      <c r="H396" s="7" t="str">
        <f t="shared" si="0"/>
        <v>FI x FW</v>
      </c>
      <c r="J396" s="1" t="s">
        <v>1256</v>
      </c>
      <c r="P396" s="1">
        <v>2</v>
      </c>
      <c r="Q396" s="1">
        <v>2</v>
      </c>
      <c r="R396" s="1">
        <f>'Plot Info'!E11</f>
        <v>0</v>
      </c>
      <c r="S396" s="8">
        <v>44348</v>
      </c>
      <c r="T396" s="8">
        <v>44348</v>
      </c>
      <c r="U396" s="1">
        <f>'Plot Info'!H396</f>
        <v>0</v>
      </c>
      <c r="V396" s="1">
        <f>'Plot Info'!I11</f>
        <v>0</v>
      </c>
      <c r="W396" s="1" t="str">
        <f>'Plot Info'!J11</f>
        <v>Yes</v>
      </c>
      <c r="X396" s="1">
        <f>'Plot Info'!K396</f>
        <v>0</v>
      </c>
      <c r="Y396" s="1">
        <f>'Plot Info'!L396</f>
        <v>0</v>
      </c>
      <c r="Z396" s="1">
        <f>'Plot Info'!M396</f>
        <v>0</v>
      </c>
      <c r="AA396" s="3" t="e">
        <f t="shared" si="6"/>
        <v>#DIV/0!</v>
      </c>
      <c r="AB396" s="3">
        <f>VLOOKUP(A396,'Sub Sample'!A:U,21,FALSE)</f>
        <v>0</v>
      </c>
      <c r="AC396" s="1" t="e">
        <f t="shared" si="7"/>
        <v>#DIV/0!</v>
      </c>
      <c r="AD396" s="10">
        <f>VLOOKUP(A396,'Sub Sample'!A:Z,26,FALSE)</f>
        <v>23</v>
      </c>
      <c r="AE396" s="3">
        <f>'Individual Measurements'!U397</f>
        <v>10.239999999999998</v>
      </c>
      <c r="AF396" s="3">
        <f>'Individual Measurements'!V397</f>
        <v>2.3899999999999997</v>
      </c>
      <c r="AG396" s="3">
        <f>'Individual Measurements'!W397</f>
        <v>0.19599999999999998</v>
      </c>
      <c r="AH396" s="3">
        <f>'Individual Measurements'!X397</f>
        <v>0.44</v>
      </c>
      <c r="AI396" s="3">
        <f>'Individual Measurements'!Y397</f>
        <v>0.52555555555555555</v>
      </c>
      <c r="AJ396" s="1">
        <f>'Individual Measurements'!AE397</f>
        <v>0</v>
      </c>
      <c r="AK396" s="1">
        <f>'Individual Measurements'!AF397</f>
        <v>0</v>
      </c>
      <c r="AL396" s="1">
        <f>'Individual Measurements'!AG397</f>
        <v>0</v>
      </c>
      <c r="AM396" s="1">
        <f>'Individual Measurements'!AH397</f>
        <v>10</v>
      </c>
      <c r="AN396" s="1">
        <f>'Individual Measurements'!AI397</f>
        <v>10</v>
      </c>
      <c r="AO396" s="1">
        <f>'Individual Measurements'!AJ397</f>
        <v>0</v>
      </c>
      <c r="AP396" s="1">
        <f>'Individual Measurements'!AK397</f>
        <v>0</v>
      </c>
      <c r="AQ396" s="1">
        <f>'Individual Measurements'!AL397</f>
        <v>10</v>
      </c>
    </row>
    <row r="397" spans="1:43" ht="15.75" customHeight="1">
      <c r="A397" s="1" t="s">
        <v>1359</v>
      </c>
      <c r="B397" s="1" t="s">
        <v>1360</v>
      </c>
      <c r="C397" s="1" t="s">
        <v>1361</v>
      </c>
      <c r="D397" s="5" t="s">
        <v>1338</v>
      </c>
      <c r="E397" s="1" t="s">
        <v>1362</v>
      </c>
      <c r="F397" s="6" t="s">
        <v>1265</v>
      </c>
      <c r="G397" s="1" t="s">
        <v>1363</v>
      </c>
      <c r="H397" s="7" t="str">
        <f t="shared" si="0"/>
        <v>LR x TI</v>
      </c>
      <c r="J397" s="1" t="s">
        <v>1256</v>
      </c>
      <c r="P397" s="1">
        <v>2</v>
      </c>
      <c r="Q397" s="1">
        <v>3</v>
      </c>
      <c r="R397" s="1">
        <f>'Plot Info'!E100</f>
        <v>0</v>
      </c>
      <c r="S397" s="8">
        <v>44348</v>
      </c>
      <c r="T397" s="8">
        <v>44348</v>
      </c>
      <c r="U397" s="1">
        <f>'Plot Info'!H397</f>
        <v>0</v>
      </c>
      <c r="V397" s="1">
        <f>'Plot Info'!I100</f>
        <v>0</v>
      </c>
      <c r="W397" s="1">
        <f>'Plot Info'!J100</f>
        <v>0</v>
      </c>
      <c r="X397" s="1">
        <f>'Plot Info'!K397</f>
        <v>0</v>
      </c>
      <c r="Y397" s="1">
        <f>'Plot Info'!L397</f>
        <v>0</v>
      </c>
      <c r="Z397" s="1">
        <f>'Plot Info'!M397</f>
        <v>0</v>
      </c>
      <c r="AA397" s="3" t="e">
        <f t="shared" si="6"/>
        <v>#DIV/0!</v>
      </c>
      <c r="AB397" s="3">
        <f>VLOOKUP(A397,'Sub Sample'!A:U,21,FALSE)</f>
        <v>0</v>
      </c>
      <c r="AC397" s="1" t="e">
        <f t="shared" si="7"/>
        <v>#DIV/0!</v>
      </c>
      <c r="AD397" s="10">
        <f>VLOOKUP(A397,'Sub Sample'!A:Z,26,FALSE)</f>
        <v>56</v>
      </c>
      <c r="AE397" s="3">
        <f>'Individual Measurements'!U398</f>
        <v>18.170000000000002</v>
      </c>
      <c r="AF397" s="3">
        <f>'Individual Measurements'!V398</f>
        <v>3.5100000000000002</v>
      </c>
      <c r="AG397" s="3">
        <f>'Individual Measurements'!W398</f>
        <v>0.16499999999999998</v>
      </c>
      <c r="AH397" s="3">
        <f>'Individual Measurements'!X398</f>
        <v>0.85399999999999987</v>
      </c>
      <c r="AI397" s="3">
        <f>'Individual Measurements'!Y398</f>
        <v>0.75666666666666671</v>
      </c>
      <c r="AJ397" s="1">
        <f>'Individual Measurements'!AE398</f>
        <v>0</v>
      </c>
      <c r="AK397" s="1">
        <f>'Individual Measurements'!AF398</f>
        <v>0</v>
      </c>
      <c r="AL397" s="1">
        <f>'Individual Measurements'!AG398</f>
        <v>9</v>
      </c>
      <c r="AM397" s="1">
        <f>'Individual Measurements'!AH398</f>
        <v>1</v>
      </c>
      <c r="AN397" s="1">
        <f>'Individual Measurements'!AI398</f>
        <v>10</v>
      </c>
      <c r="AO397" s="1">
        <f>'Individual Measurements'!AJ398</f>
        <v>0</v>
      </c>
      <c r="AP397" s="1">
        <f>'Individual Measurements'!AK398</f>
        <v>0</v>
      </c>
      <c r="AQ397" s="1">
        <f>'Individual Measurements'!AL398</f>
        <v>10</v>
      </c>
    </row>
    <row r="398" spans="1:43" ht="15.75" customHeight="1">
      <c r="A398" s="1" t="s">
        <v>1364</v>
      </c>
      <c r="B398" s="1" t="s">
        <v>1365</v>
      </c>
      <c r="C398" s="1" t="s">
        <v>1251</v>
      </c>
      <c r="D398" s="5" t="s">
        <v>1252</v>
      </c>
      <c r="E398" s="1" t="s">
        <v>1266</v>
      </c>
      <c r="F398" s="6" t="s">
        <v>1267</v>
      </c>
      <c r="G398" s="1" t="s">
        <v>1366</v>
      </c>
      <c r="H398" s="7" t="str">
        <f t="shared" si="0"/>
        <v>FI x FW</v>
      </c>
      <c r="J398" s="1" t="s">
        <v>1256</v>
      </c>
      <c r="P398" s="1">
        <v>2</v>
      </c>
      <c r="Q398" s="1">
        <v>4</v>
      </c>
      <c r="R398" s="1">
        <f>'Plot Info'!E101</f>
        <v>0</v>
      </c>
      <c r="S398" s="8">
        <v>44348</v>
      </c>
      <c r="T398" s="8">
        <v>44348</v>
      </c>
      <c r="U398" s="1">
        <f>'Plot Info'!H398</f>
        <v>0</v>
      </c>
      <c r="V398" s="1">
        <f>'Plot Info'!I101</f>
        <v>0</v>
      </c>
      <c r="W398" s="1">
        <f>'Plot Info'!J101</f>
        <v>0</v>
      </c>
      <c r="X398" s="1">
        <f>'Plot Info'!K398</f>
        <v>0</v>
      </c>
      <c r="Y398" s="1">
        <f>'Plot Info'!L398</f>
        <v>0</v>
      </c>
      <c r="Z398" s="1">
        <f>'Plot Info'!M398</f>
        <v>0</v>
      </c>
      <c r="AA398" s="3" t="e">
        <f t="shared" si="6"/>
        <v>#DIV/0!</v>
      </c>
      <c r="AB398" s="3">
        <f>VLOOKUP(A398,'Sub Sample'!A:U,21,FALSE)</f>
        <v>0</v>
      </c>
      <c r="AC398" s="1" t="e">
        <f t="shared" si="7"/>
        <v>#DIV/0!</v>
      </c>
      <c r="AD398" s="10">
        <f>VLOOKUP(A398,'Sub Sample'!A:Z,26,FALSE)</f>
        <v>0</v>
      </c>
      <c r="AE398" s="3" t="e">
        <f>'Individual Measurements'!U399</f>
        <v>#DIV/0!</v>
      </c>
      <c r="AF398" s="3" t="e">
        <f>'Individual Measurements'!V399</f>
        <v>#DIV/0!</v>
      </c>
      <c r="AG398" s="3" t="e">
        <f>'Individual Measurements'!W399</f>
        <v>#DIV/0!</v>
      </c>
      <c r="AH398" s="3" t="e">
        <f>'Individual Measurements'!X399</f>
        <v>#DIV/0!</v>
      </c>
      <c r="AI398" s="3" t="e">
        <f>'Individual Measurements'!Y399</f>
        <v>#DIV/0!</v>
      </c>
      <c r="AJ398" s="1">
        <f>'Individual Measurements'!AE399</f>
        <v>0</v>
      </c>
      <c r="AK398" s="1">
        <f>'Individual Measurements'!AF399</f>
        <v>0</v>
      </c>
      <c r="AL398" s="1">
        <f>'Individual Measurements'!AG399</f>
        <v>0</v>
      </c>
      <c r="AM398" s="1">
        <f>'Individual Measurements'!AH399</f>
        <v>0</v>
      </c>
      <c r="AN398" s="1">
        <f>'Individual Measurements'!AI399</f>
        <v>0</v>
      </c>
      <c r="AO398" s="1">
        <f>'Individual Measurements'!AJ399</f>
        <v>0</v>
      </c>
      <c r="AP398" s="1">
        <f>'Individual Measurements'!AK399</f>
        <v>0</v>
      </c>
      <c r="AQ398" s="1">
        <f>'Individual Measurements'!AL399</f>
        <v>0</v>
      </c>
    </row>
    <row r="399" spans="1:43" ht="15.75" customHeight="1">
      <c r="A399" s="1" t="s">
        <v>1367</v>
      </c>
      <c r="B399" s="1" t="s">
        <v>1368</v>
      </c>
      <c r="C399" s="1" t="s">
        <v>1369</v>
      </c>
      <c r="D399" s="5" t="s">
        <v>1254</v>
      </c>
      <c r="E399" s="1" t="s">
        <v>1323</v>
      </c>
      <c r="F399" s="6" t="s">
        <v>1273</v>
      </c>
      <c r="G399" s="1" t="s">
        <v>1370</v>
      </c>
      <c r="H399" s="7" t="str">
        <f t="shared" si="0"/>
        <v>BL x PI</v>
      </c>
      <c r="J399" s="1" t="s">
        <v>1256</v>
      </c>
      <c r="P399" s="1">
        <v>2</v>
      </c>
      <c r="Q399" s="1">
        <v>5</v>
      </c>
      <c r="R399" s="1">
        <f>'Plot Info'!E102</f>
        <v>0</v>
      </c>
      <c r="S399" s="8">
        <v>44348</v>
      </c>
      <c r="T399" s="8">
        <v>44348</v>
      </c>
      <c r="U399" s="1">
        <f>'Plot Info'!H399</f>
        <v>0</v>
      </c>
      <c r="V399" s="1">
        <f>'Plot Info'!I102</f>
        <v>0</v>
      </c>
      <c r="W399" s="1">
        <f>'Plot Info'!J102</f>
        <v>0</v>
      </c>
      <c r="X399" s="1">
        <f>'Plot Info'!K399</f>
        <v>0</v>
      </c>
      <c r="Y399" s="1">
        <f>'Plot Info'!L399</f>
        <v>0</v>
      </c>
      <c r="Z399" s="1">
        <f>'Plot Info'!M399</f>
        <v>0</v>
      </c>
      <c r="AA399" s="3" t="e">
        <f t="shared" si="6"/>
        <v>#DIV/0!</v>
      </c>
      <c r="AB399" s="3">
        <f>VLOOKUP(A399,'Sub Sample'!A:U,21,FALSE)</f>
        <v>0</v>
      </c>
      <c r="AC399" s="1" t="e">
        <f t="shared" si="7"/>
        <v>#DIV/0!</v>
      </c>
      <c r="AD399" s="10">
        <f>VLOOKUP(A399,'Sub Sample'!A:Z,26,FALSE)</f>
        <v>0</v>
      </c>
      <c r="AE399" s="3" t="e">
        <f>'Individual Measurements'!U400</f>
        <v>#DIV/0!</v>
      </c>
      <c r="AF399" s="3" t="e">
        <f>'Individual Measurements'!V400</f>
        <v>#DIV/0!</v>
      </c>
      <c r="AG399" s="3" t="e">
        <f>'Individual Measurements'!W400</f>
        <v>#DIV/0!</v>
      </c>
      <c r="AH399" s="3" t="e">
        <f>'Individual Measurements'!X400</f>
        <v>#DIV/0!</v>
      </c>
      <c r="AI399" s="3" t="e">
        <f>'Individual Measurements'!Y400</f>
        <v>#DIV/0!</v>
      </c>
      <c r="AJ399" s="1">
        <f>'Individual Measurements'!AE400</f>
        <v>0</v>
      </c>
      <c r="AK399" s="1">
        <f>'Individual Measurements'!AF400</f>
        <v>0</v>
      </c>
      <c r="AL399" s="1">
        <f>'Individual Measurements'!AG400</f>
        <v>0</v>
      </c>
      <c r="AM399" s="1">
        <f>'Individual Measurements'!AH400</f>
        <v>0</v>
      </c>
      <c r="AN399" s="1">
        <f>'Individual Measurements'!AI400</f>
        <v>0</v>
      </c>
      <c r="AO399" s="1">
        <f>'Individual Measurements'!AJ400</f>
        <v>0</v>
      </c>
      <c r="AP399" s="1">
        <f>'Individual Measurements'!AK400</f>
        <v>0</v>
      </c>
      <c r="AQ399" s="1">
        <f>'Individual Measurements'!AL400</f>
        <v>0</v>
      </c>
    </row>
    <row r="400" spans="1:43" ht="15.75" customHeight="1">
      <c r="A400" s="1" t="s">
        <v>1371</v>
      </c>
      <c r="B400" s="1" t="s">
        <v>1372</v>
      </c>
      <c r="C400" s="1" t="s">
        <v>1302</v>
      </c>
      <c r="D400" s="5" t="s">
        <v>1267</v>
      </c>
      <c r="E400" s="1" t="s">
        <v>1373</v>
      </c>
      <c r="F400" s="6" t="s">
        <v>1265</v>
      </c>
      <c r="G400" s="1" t="s">
        <v>1374</v>
      </c>
      <c r="H400" s="7" t="str">
        <f t="shared" si="0"/>
        <v>FW x TI</v>
      </c>
      <c r="J400" s="1" t="s">
        <v>1256</v>
      </c>
      <c r="P400" s="1">
        <v>2</v>
      </c>
      <c r="Q400" s="1">
        <v>6</v>
      </c>
      <c r="R400" s="1">
        <f>'Plot Info'!E104</f>
        <v>0</v>
      </c>
      <c r="S400" s="8">
        <v>44348</v>
      </c>
      <c r="T400" s="8">
        <v>44348</v>
      </c>
      <c r="U400" s="1">
        <f>'Plot Info'!H400</f>
        <v>0</v>
      </c>
      <c r="V400" s="1">
        <f>'Plot Info'!I104</f>
        <v>0</v>
      </c>
      <c r="W400" s="1">
        <f>'Plot Info'!J104</f>
        <v>0</v>
      </c>
      <c r="X400" s="1">
        <f>'Plot Info'!K400</f>
        <v>0</v>
      </c>
      <c r="Y400" s="1">
        <f>'Plot Info'!L400</f>
        <v>0</v>
      </c>
      <c r="Z400" s="1">
        <f>'Plot Info'!M400</f>
        <v>0</v>
      </c>
      <c r="AA400" s="3" t="e">
        <f t="shared" si="6"/>
        <v>#DIV/0!</v>
      </c>
      <c r="AB400" s="3">
        <f>VLOOKUP(A400,'Sub Sample'!A:U,21,FALSE)</f>
        <v>0</v>
      </c>
      <c r="AC400" s="1" t="e">
        <f t="shared" si="7"/>
        <v>#DIV/0!</v>
      </c>
      <c r="AD400" s="10">
        <f>VLOOKUP(A400,'Sub Sample'!A:Z,26,FALSE)</f>
        <v>0</v>
      </c>
      <c r="AE400" s="3" t="e">
        <f>'Individual Measurements'!U401</f>
        <v>#DIV/0!</v>
      </c>
      <c r="AF400" s="3" t="e">
        <f>'Individual Measurements'!V401</f>
        <v>#DIV/0!</v>
      </c>
      <c r="AG400" s="3" t="e">
        <f>'Individual Measurements'!W401</f>
        <v>#DIV/0!</v>
      </c>
      <c r="AH400" s="3" t="e">
        <f>'Individual Measurements'!X401</f>
        <v>#DIV/0!</v>
      </c>
      <c r="AI400" s="3" t="e">
        <f>'Individual Measurements'!Y401</f>
        <v>#DIV/0!</v>
      </c>
      <c r="AJ400" s="1">
        <f>'Individual Measurements'!AE401</f>
        <v>0</v>
      </c>
      <c r="AK400" s="1">
        <f>'Individual Measurements'!AF401</f>
        <v>0</v>
      </c>
      <c r="AL400" s="1">
        <f>'Individual Measurements'!AG401</f>
        <v>0</v>
      </c>
      <c r="AM400" s="1">
        <f>'Individual Measurements'!AH401</f>
        <v>0</v>
      </c>
      <c r="AN400" s="1">
        <f>'Individual Measurements'!AI401</f>
        <v>0</v>
      </c>
      <c r="AO400" s="1">
        <f>'Individual Measurements'!AJ401</f>
        <v>0</v>
      </c>
      <c r="AP400" s="1">
        <f>'Individual Measurements'!AK401</f>
        <v>0</v>
      </c>
      <c r="AQ400" s="1">
        <f>'Individual Measurements'!AL401</f>
        <v>0</v>
      </c>
    </row>
    <row r="401" spans="1:43" ht="15.75" customHeight="1">
      <c r="A401" s="1" t="s">
        <v>1375</v>
      </c>
      <c r="B401" s="1" t="s">
        <v>1376</v>
      </c>
      <c r="C401" s="1" t="s">
        <v>1377</v>
      </c>
      <c r="D401" s="5" t="s">
        <v>1267</v>
      </c>
      <c r="E401" s="1" t="s">
        <v>1348</v>
      </c>
      <c r="F401" s="6" t="s">
        <v>1273</v>
      </c>
      <c r="G401" s="1" t="s">
        <v>1378</v>
      </c>
      <c r="H401" s="7" t="str">
        <f t="shared" si="0"/>
        <v>FW x PI</v>
      </c>
      <c r="J401" s="1" t="s">
        <v>1256</v>
      </c>
      <c r="P401" s="1">
        <v>2</v>
      </c>
      <c r="Q401" s="1">
        <v>7</v>
      </c>
      <c r="R401" s="1">
        <f>'Plot Info'!E105</f>
        <v>0</v>
      </c>
      <c r="S401" s="8">
        <v>44348</v>
      </c>
      <c r="T401" s="8">
        <v>44348</v>
      </c>
      <c r="U401" s="1">
        <f>'Plot Info'!H401</f>
        <v>0</v>
      </c>
      <c r="V401" s="1">
        <f>'Plot Info'!I105</f>
        <v>0</v>
      </c>
      <c r="W401" s="1">
        <f>'Plot Info'!J105</f>
        <v>0</v>
      </c>
      <c r="X401" s="1">
        <f>'Plot Info'!K401</f>
        <v>0</v>
      </c>
      <c r="Y401" s="1">
        <f>'Plot Info'!L401</f>
        <v>0</v>
      </c>
      <c r="Z401" s="1">
        <f>'Plot Info'!M401</f>
        <v>0</v>
      </c>
      <c r="AA401" s="3" t="e">
        <f t="shared" si="6"/>
        <v>#DIV/0!</v>
      </c>
      <c r="AB401" s="3">
        <f>VLOOKUP(A401,'Sub Sample'!A:U,21,FALSE)</f>
        <v>0</v>
      </c>
      <c r="AC401" s="1" t="e">
        <f t="shared" si="7"/>
        <v>#DIV/0!</v>
      </c>
      <c r="AD401" s="10">
        <f>VLOOKUP(A401,'Sub Sample'!A:Z,26,FALSE)</f>
        <v>0</v>
      </c>
      <c r="AE401" s="3" t="e">
        <f>'Individual Measurements'!U402</f>
        <v>#DIV/0!</v>
      </c>
      <c r="AF401" s="3" t="e">
        <f>'Individual Measurements'!V402</f>
        <v>#DIV/0!</v>
      </c>
      <c r="AG401" s="3" t="e">
        <f>'Individual Measurements'!W402</f>
        <v>#DIV/0!</v>
      </c>
      <c r="AH401" s="3" t="e">
        <f>'Individual Measurements'!X402</f>
        <v>#DIV/0!</v>
      </c>
      <c r="AI401" s="3" t="e">
        <f>'Individual Measurements'!Y402</f>
        <v>#DIV/0!</v>
      </c>
      <c r="AJ401" s="1">
        <f>'Individual Measurements'!AE402</f>
        <v>0</v>
      </c>
      <c r="AK401" s="1">
        <f>'Individual Measurements'!AF402</f>
        <v>0</v>
      </c>
      <c r="AL401" s="1">
        <f>'Individual Measurements'!AG402</f>
        <v>0</v>
      </c>
      <c r="AM401" s="1">
        <f>'Individual Measurements'!AH402</f>
        <v>0</v>
      </c>
      <c r="AN401" s="1">
        <f>'Individual Measurements'!AI402</f>
        <v>0</v>
      </c>
      <c r="AO401" s="1">
        <f>'Individual Measurements'!AJ402</f>
        <v>0</v>
      </c>
      <c r="AP401" s="1">
        <f>'Individual Measurements'!AK402</f>
        <v>0</v>
      </c>
      <c r="AQ401" s="1">
        <f>'Individual Measurements'!AL402</f>
        <v>0</v>
      </c>
    </row>
    <row r="402" spans="1:43" ht="15.75" customHeight="1">
      <c r="A402" s="1" t="s">
        <v>1379</v>
      </c>
      <c r="B402" s="1" t="s">
        <v>1380</v>
      </c>
      <c r="C402" s="1" t="s">
        <v>1361</v>
      </c>
      <c r="D402" s="5" t="s">
        <v>1338</v>
      </c>
      <c r="E402" s="1" t="s">
        <v>1381</v>
      </c>
      <c r="F402" s="6" t="s">
        <v>1267</v>
      </c>
      <c r="G402" s="1" t="s">
        <v>1382</v>
      </c>
      <c r="H402" s="7" t="str">
        <f t="shared" si="0"/>
        <v>LR x FW</v>
      </c>
      <c r="J402" s="1" t="s">
        <v>1256</v>
      </c>
      <c r="P402" s="1">
        <v>2</v>
      </c>
      <c r="Q402" s="1">
        <v>8</v>
      </c>
      <c r="R402" s="1">
        <f>'Plot Info'!E106</f>
        <v>0</v>
      </c>
      <c r="S402" s="8">
        <v>44348</v>
      </c>
      <c r="T402" s="8">
        <v>44348</v>
      </c>
      <c r="U402" s="1">
        <f>'Plot Info'!H402</f>
        <v>0</v>
      </c>
      <c r="V402" s="1">
        <f>'Plot Info'!I106</f>
        <v>0</v>
      </c>
      <c r="W402" s="1">
        <f>'Plot Info'!J106</f>
        <v>0</v>
      </c>
      <c r="X402" s="1">
        <f>'Plot Info'!K402</f>
        <v>0</v>
      </c>
      <c r="Y402" s="1">
        <f>'Plot Info'!L402</f>
        <v>0</v>
      </c>
      <c r="Z402" s="1">
        <f>'Plot Info'!M402</f>
        <v>0</v>
      </c>
      <c r="AA402" s="3" t="e">
        <f t="shared" si="6"/>
        <v>#DIV/0!</v>
      </c>
      <c r="AB402" s="3">
        <f>VLOOKUP(A402,'Sub Sample'!A:U,21,FALSE)</f>
        <v>0</v>
      </c>
      <c r="AC402" s="1" t="e">
        <f t="shared" si="7"/>
        <v>#DIV/0!</v>
      </c>
      <c r="AD402" s="10">
        <f>VLOOKUP(A402,'Sub Sample'!A:Z,26,FALSE)</f>
        <v>134</v>
      </c>
      <c r="AE402" s="3">
        <f>'Individual Measurements'!U403</f>
        <v>23.639999999999997</v>
      </c>
      <c r="AF402" s="3">
        <f>'Individual Measurements'!V403</f>
        <v>4.88</v>
      </c>
      <c r="AG402" s="3">
        <f>'Individual Measurements'!W403</f>
        <v>0.78200000000000003</v>
      </c>
      <c r="AH402" s="3">
        <f>'Individual Measurements'!X403</f>
        <v>0.92049999999999987</v>
      </c>
      <c r="AI402" s="3">
        <f>'Individual Measurements'!Y403</f>
        <v>1.0589999999999999</v>
      </c>
      <c r="AJ402" s="1">
        <f>'Individual Measurements'!AE403</f>
        <v>0</v>
      </c>
      <c r="AK402" s="1">
        <f>'Individual Measurements'!AF403</f>
        <v>0</v>
      </c>
      <c r="AL402" s="1">
        <f>'Individual Measurements'!AG403</f>
        <v>10</v>
      </c>
      <c r="AM402" s="1">
        <f>'Individual Measurements'!AH403</f>
        <v>0</v>
      </c>
      <c r="AN402" s="1">
        <f>'Individual Measurements'!AI403</f>
        <v>10</v>
      </c>
      <c r="AO402" s="1">
        <f>'Individual Measurements'!AJ403</f>
        <v>0</v>
      </c>
      <c r="AP402" s="1">
        <f>'Individual Measurements'!AK403</f>
        <v>0</v>
      </c>
      <c r="AQ402" s="1">
        <f>'Individual Measurements'!AL403</f>
        <v>10</v>
      </c>
    </row>
    <row r="403" spans="1:43" ht="15.75" customHeight="1">
      <c r="A403" s="1" t="s">
        <v>1383</v>
      </c>
      <c r="B403" s="1" t="s">
        <v>1384</v>
      </c>
      <c r="C403" s="1" t="s">
        <v>1319</v>
      </c>
      <c r="D403" s="5" t="s">
        <v>1265</v>
      </c>
      <c r="E403" s="1" t="s">
        <v>1385</v>
      </c>
      <c r="F403" s="6" t="s">
        <v>1265</v>
      </c>
      <c r="G403" s="1" t="s">
        <v>1386</v>
      </c>
      <c r="H403" s="7" t="str">
        <f t="shared" si="0"/>
        <v>TI x TI</v>
      </c>
      <c r="J403" s="1" t="s">
        <v>1256</v>
      </c>
      <c r="P403" s="1">
        <v>2</v>
      </c>
      <c r="Q403" s="1">
        <v>9</v>
      </c>
      <c r="R403" s="1">
        <f>'Plot Info'!E107</f>
        <v>0</v>
      </c>
      <c r="S403" s="8">
        <v>44348</v>
      </c>
      <c r="T403" s="8">
        <v>44348</v>
      </c>
      <c r="U403" s="1">
        <f>'Plot Info'!H403</f>
        <v>0</v>
      </c>
      <c r="V403" s="1">
        <f>'Plot Info'!I107</f>
        <v>0</v>
      </c>
      <c r="W403" s="1">
        <f>'Plot Info'!J107</f>
        <v>0</v>
      </c>
      <c r="X403" s="1">
        <f>'Plot Info'!K403</f>
        <v>0</v>
      </c>
      <c r="Y403" s="1">
        <f>'Plot Info'!L403</f>
        <v>0</v>
      </c>
      <c r="Z403" s="1">
        <f>'Plot Info'!M403</f>
        <v>0</v>
      </c>
      <c r="AA403" s="3" t="e">
        <f t="shared" si="6"/>
        <v>#DIV/0!</v>
      </c>
      <c r="AB403" s="3">
        <f>VLOOKUP(A403,'Sub Sample'!A:U,21,FALSE)</f>
        <v>0</v>
      </c>
      <c r="AC403" s="1" t="e">
        <f t="shared" si="7"/>
        <v>#DIV/0!</v>
      </c>
      <c r="AD403" s="10">
        <f>VLOOKUP(A403,'Sub Sample'!A:Z,26,FALSE)</f>
        <v>0</v>
      </c>
      <c r="AE403" s="3" t="e">
        <f>'Individual Measurements'!U404</f>
        <v>#DIV/0!</v>
      </c>
      <c r="AF403" s="3" t="e">
        <f>'Individual Measurements'!V404</f>
        <v>#DIV/0!</v>
      </c>
      <c r="AG403" s="3" t="e">
        <f>'Individual Measurements'!W404</f>
        <v>#DIV/0!</v>
      </c>
      <c r="AH403" s="3" t="e">
        <f>'Individual Measurements'!X404</f>
        <v>#DIV/0!</v>
      </c>
      <c r="AI403" s="3" t="e">
        <f>'Individual Measurements'!Y404</f>
        <v>#DIV/0!</v>
      </c>
      <c r="AJ403" s="1">
        <f>'Individual Measurements'!AE404</f>
        <v>0</v>
      </c>
      <c r="AK403" s="1">
        <f>'Individual Measurements'!AF404</f>
        <v>0</v>
      </c>
      <c r="AL403" s="1">
        <f>'Individual Measurements'!AG404</f>
        <v>0</v>
      </c>
      <c r="AM403" s="1">
        <f>'Individual Measurements'!AH404</f>
        <v>0</v>
      </c>
      <c r="AN403" s="1">
        <f>'Individual Measurements'!AI404</f>
        <v>0</v>
      </c>
      <c r="AO403" s="1">
        <f>'Individual Measurements'!AJ404</f>
        <v>0</v>
      </c>
      <c r="AP403" s="1">
        <f>'Individual Measurements'!AK404</f>
        <v>0</v>
      </c>
      <c r="AQ403" s="1">
        <f>'Individual Measurements'!AL404</f>
        <v>0</v>
      </c>
    </row>
    <row r="404" spans="1:43" ht="15.75" customHeight="1">
      <c r="A404" s="1" t="s">
        <v>1387</v>
      </c>
      <c r="B404" s="1" t="s">
        <v>1388</v>
      </c>
      <c r="C404" s="1" t="s">
        <v>1356</v>
      </c>
      <c r="D404" s="5" t="s">
        <v>1252</v>
      </c>
      <c r="E404" s="1" t="s">
        <v>1381</v>
      </c>
      <c r="F404" s="6" t="s">
        <v>1267</v>
      </c>
      <c r="G404" s="1" t="s">
        <v>1389</v>
      </c>
      <c r="H404" s="7" t="str">
        <f t="shared" si="0"/>
        <v>FI x FW</v>
      </c>
      <c r="J404" s="1" t="s">
        <v>1256</v>
      </c>
      <c r="P404" s="1">
        <v>2</v>
      </c>
      <c r="Q404" s="1">
        <v>10</v>
      </c>
      <c r="R404" s="1">
        <f>'Plot Info'!E108</f>
        <v>0</v>
      </c>
      <c r="S404" s="8">
        <v>44348</v>
      </c>
      <c r="T404" s="8">
        <v>44348</v>
      </c>
      <c r="U404" s="1">
        <f>'Plot Info'!H404</f>
        <v>0</v>
      </c>
      <c r="V404" s="1">
        <f>'Plot Info'!I108</f>
        <v>0</v>
      </c>
      <c r="W404" s="1">
        <f>'Plot Info'!J108</f>
        <v>0</v>
      </c>
      <c r="X404" s="1">
        <f>'Plot Info'!K404</f>
        <v>0</v>
      </c>
      <c r="Y404" s="1">
        <f>'Plot Info'!L404</f>
        <v>0</v>
      </c>
      <c r="Z404" s="1">
        <f>'Plot Info'!M404</f>
        <v>0</v>
      </c>
      <c r="AA404" s="3" t="e">
        <f t="shared" si="6"/>
        <v>#DIV/0!</v>
      </c>
      <c r="AB404" s="3">
        <f>VLOOKUP(A404,'Sub Sample'!A:U,21,FALSE)</f>
        <v>0</v>
      </c>
      <c r="AC404" s="1" t="e">
        <f t="shared" si="7"/>
        <v>#DIV/0!</v>
      </c>
      <c r="AD404" s="10">
        <f>VLOOKUP(A404,'Sub Sample'!A:Z,26,FALSE)</f>
        <v>0</v>
      </c>
      <c r="AE404" s="3" t="e">
        <f>'Individual Measurements'!U405</f>
        <v>#DIV/0!</v>
      </c>
      <c r="AF404" s="3" t="e">
        <f>'Individual Measurements'!V405</f>
        <v>#DIV/0!</v>
      </c>
      <c r="AG404" s="3" t="e">
        <f>'Individual Measurements'!W405</f>
        <v>#DIV/0!</v>
      </c>
      <c r="AH404" s="3" t="e">
        <f>'Individual Measurements'!X405</f>
        <v>#DIV/0!</v>
      </c>
      <c r="AI404" s="3" t="e">
        <f>'Individual Measurements'!Y405</f>
        <v>#DIV/0!</v>
      </c>
      <c r="AJ404" s="1">
        <f>'Individual Measurements'!AE405</f>
        <v>0</v>
      </c>
      <c r="AK404" s="1">
        <f>'Individual Measurements'!AF405</f>
        <v>0</v>
      </c>
      <c r="AL404" s="1">
        <f>'Individual Measurements'!AG405</f>
        <v>0</v>
      </c>
      <c r="AM404" s="1">
        <f>'Individual Measurements'!AH405</f>
        <v>0</v>
      </c>
      <c r="AN404" s="1">
        <f>'Individual Measurements'!AI405</f>
        <v>0</v>
      </c>
      <c r="AO404" s="1">
        <f>'Individual Measurements'!AJ405</f>
        <v>0</v>
      </c>
      <c r="AP404" s="1">
        <f>'Individual Measurements'!AK405</f>
        <v>0</v>
      </c>
      <c r="AQ404" s="1">
        <f>'Individual Measurements'!AL405</f>
        <v>0</v>
      </c>
    </row>
    <row r="405" spans="1:43" ht="15.75" customHeight="1">
      <c r="A405" s="1" t="s">
        <v>1390</v>
      </c>
      <c r="B405" s="1" t="s">
        <v>1391</v>
      </c>
      <c r="C405" s="1" t="s">
        <v>1307</v>
      </c>
      <c r="D405" s="5" t="s">
        <v>1252</v>
      </c>
      <c r="E405" s="1" t="s">
        <v>1343</v>
      </c>
      <c r="F405" s="6" t="s">
        <v>1267</v>
      </c>
      <c r="G405" s="1" t="s">
        <v>1344</v>
      </c>
      <c r="H405" s="7" t="str">
        <f t="shared" si="0"/>
        <v>FI x FW</v>
      </c>
      <c r="J405" s="1" t="s">
        <v>1256</v>
      </c>
      <c r="P405" s="1">
        <v>2</v>
      </c>
      <c r="Q405" s="1">
        <v>11</v>
      </c>
      <c r="R405" s="1">
        <f>'Plot Info'!E109</f>
        <v>0</v>
      </c>
      <c r="S405" s="8">
        <v>44348</v>
      </c>
      <c r="T405" s="8">
        <v>44348</v>
      </c>
      <c r="U405" s="1">
        <f>'Plot Info'!H405</f>
        <v>0</v>
      </c>
      <c r="V405" s="1">
        <f>'Plot Info'!I109</f>
        <v>0</v>
      </c>
      <c r="W405" s="1">
        <f>'Plot Info'!J109</f>
        <v>0</v>
      </c>
      <c r="X405" s="1">
        <f>'Plot Info'!K405</f>
        <v>0</v>
      </c>
      <c r="Y405" s="1">
        <f>'Plot Info'!L405</f>
        <v>0</v>
      </c>
      <c r="Z405" s="1">
        <f>'Plot Info'!M405</f>
        <v>0</v>
      </c>
      <c r="AA405" s="3" t="e">
        <f t="shared" si="6"/>
        <v>#DIV/0!</v>
      </c>
      <c r="AB405" s="3">
        <f>VLOOKUP(A405,'Sub Sample'!A:U,21,FALSE)</f>
        <v>0</v>
      </c>
      <c r="AC405" s="1" t="e">
        <f t="shared" si="7"/>
        <v>#DIV/0!</v>
      </c>
      <c r="AD405" s="10">
        <f>VLOOKUP(A405,'Sub Sample'!A:Z,26,FALSE)</f>
        <v>0</v>
      </c>
      <c r="AE405" s="3" t="e">
        <f>'Individual Measurements'!U406</f>
        <v>#DIV/0!</v>
      </c>
      <c r="AF405" s="3" t="e">
        <f>'Individual Measurements'!V406</f>
        <v>#DIV/0!</v>
      </c>
      <c r="AG405" s="3" t="e">
        <f>'Individual Measurements'!W406</f>
        <v>#DIV/0!</v>
      </c>
      <c r="AH405" s="3" t="e">
        <f>'Individual Measurements'!X406</f>
        <v>#DIV/0!</v>
      </c>
      <c r="AI405" s="3" t="e">
        <f>'Individual Measurements'!Y406</f>
        <v>#DIV/0!</v>
      </c>
      <c r="AJ405" s="1">
        <f>'Individual Measurements'!AE406</f>
        <v>0</v>
      </c>
      <c r="AK405" s="1">
        <f>'Individual Measurements'!AF406</f>
        <v>0</v>
      </c>
      <c r="AL405" s="1">
        <f>'Individual Measurements'!AG406</f>
        <v>0</v>
      </c>
      <c r="AM405" s="1">
        <f>'Individual Measurements'!AH406</f>
        <v>0</v>
      </c>
      <c r="AN405" s="1">
        <f>'Individual Measurements'!AI406</f>
        <v>0</v>
      </c>
      <c r="AO405" s="1">
        <f>'Individual Measurements'!AJ406</f>
        <v>0</v>
      </c>
      <c r="AP405" s="1">
        <f>'Individual Measurements'!AK406</f>
        <v>0</v>
      </c>
      <c r="AQ405" s="1">
        <f>'Individual Measurements'!AL406</f>
        <v>0</v>
      </c>
    </row>
    <row r="406" spans="1:43" ht="15.75" customHeight="1">
      <c r="B406" s="1" t="s">
        <v>311</v>
      </c>
      <c r="C406" s="1" t="s">
        <v>1257</v>
      </c>
      <c r="D406" s="5" t="s">
        <v>1258</v>
      </c>
      <c r="E406" s="1" t="s">
        <v>1259</v>
      </c>
      <c r="F406" s="6" t="s">
        <v>1260</v>
      </c>
      <c r="G406" s="1" t="s">
        <v>1261</v>
      </c>
      <c r="H406" s="7" t="str">
        <f t="shared" si="0"/>
        <v>F1 x CT1</v>
      </c>
      <c r="J406" s="1" t="s">
        <v>1256</v>
      </c>
      <c r="P406" s="1">
        <v>2</v>
      </c>
      <c r="Q406" s="1">
        <v>12</v>
      </c>
      <c r="S406" s="8">
        <v>44348</v>
      </c>
      <c r="T406" s="8">
        <v>44348</v>
      </c>
      <c r="U406" s="1">
        <f>'Plot Info'!H406</f>
        <v>0</v>
      </c>
      <c r="X406" s="1">
        <f>'Plot Info'!K406</f>
        <v>0</v>
      </c>
      <c r="Y406" s="1">
        <f>'Plot Info'!L406</f>
        <v>0</v>
      </c>
      <c r="Z406" s="1">
        <f>'Plot Info'!M406</f>
        <v>0</v>
      </c>
      <c r="AA406" s="3"/>
      <c r="AB406" s="3" t="e">
        <f>VLOOKUP(A406,'Sub Sample'!A:U,21,FALSE)</f>
        <v>#N/A</v>
      </c>
      <c r="AD406" s="10" t="e">
        <f>VLOOKUP(A406,'Sub Sample'!A:Z,26,FALSE)</f>
        <v>#N/A</v>
      </c>
      <c r="AE406" s="3" t="e">
        <f>'Individual Measurements'!U407</f>
        <v>#DIV/0!</v>
      </c>
      <c r="AF406" s="3" t="e">
        <f>'Individual Measurements'!V407</f>
        <v>#DIV/0!</v>
      </c>
      <c r="AG406" s="3" t="e">
        <f>'Individual Measurements'!W407</f>
        <v>#DIV/0!</v>
      </c>
      <c r="AH406" s="3" t="e">
        <f>'Individual Measurements'!X407</f>
        <v>#DIV/0!</v>
      </c>
      <c r="AI406" s="3" t="e">
        <f>'Individual Measurements'!Y407</f>
        <v>#DIV/0!</v>
      </c>
      <c r="AJ406" s="1">
        <f>'Individual Measurements'!AE407</f>
        <v>0</v>
      </c>
      <c r="AK406" s="1">
        <f>'Individual Measurements'!AF407</f>
        <v>0</v>
      </c>
      <c r="AL406" s="1">
        <f>'Individual Measurements'!AG407</f>
        <v>0</v>
      </c>
      <c r="AM406" s="1">
        <f>'Individual Measurements'!AH407</f>
        <v>0</v>
      </c>
      <c r="AN406" s="1">
        <f>'Individual Measurements'!AI407</f>
        <v>0</v>
      </c>
      <c r="AO406" s="1">
        <f>'Individual Measurements'!AJ407</f>
        <v>0</v>
      </c>
      <c r="AP406" s="1">
        <f>'Individual Measurements'!AK407</f>
        <v>0</v>
      </c>
      <c r="AQ406" s="1">
        <f>'Individual Measurements'!AL407</f>
        <v>0</v>
      </c>
    </row>
    <row r="407" spans="1:43" ht="15.75" customHeight="1">
      <c r="A407" s="1" t="s">
        <v>1392</v>
      </c>
      <c r="B407" s="1" t="s">
        <v>1393</v>
      </c>
      <c r="C407" s="1" t="s">
        <v>1285</v>
      </c>
      <c r="D407" s="5" t="s">
        <v>1267</v>
      </c>
      <c r="E407" s="1" t="s">
        <v>1394</v>
      </c>
      <c r="F407" s="6" t="s">
        <v>1265</v>
      </c>
      <c r="G407" s="1" t="s">
        <v>1395</v>
      </c>
      <c r="H407" s="7" t="str">
        <f t="shared" si="0"/>
        <v>FW x TI</v>
      </c>
      <c r="J407" s="1" t="s">
        <v>1256</v>
      </c>
      <c r="P407" s="1">
        <v>2</v>
      </c>
      <c r="Q407" s="1">
        <v>13</v>
      </c>
      <c r="R407" s="1">
        <f>'Plot Info'!E110</f>
        <v>0</v>
      </c>
      <c r="S407" s="8">
        <v>44348</v>
      </c>
      <c r="T407" s="8">
        <v>44348</v>
      </c>
      <c r="U407" s="1">
        <f>'Plot Info'!H407</f>
        <v>0</v>
      </c>
      <c r="V407" s="1">
        <f>'Plot Info'!I110</f>
        <v>0</v>
      </c>
      <c r="W407" s="1">
        <f>'Plot Info'!J110</f>
        <v>0</v>
      </c>
      <c r="X407" s="1">
        <f>'Plot Info'!K407</f>
        <v>0</v>
      </c>
      <c r="Y407" s="1">
        <f>'Plot Info'!L407</f>
        <v>0</v>
      </c>
      <c r="Z407" s="1">
        <f>'Plot Info'!M407</f>
        <v>0</v>
      </c>
      <c r="AA407" s="3" t="e">
        <f>(Y407/Z407)*1</f>
        <v>#DIV/0!</v>
      </c>
      <c r="AB407" s="3">
        <f>VLOOKUP(A407,'Sub Sample'!A:U,21,FALSE)</f>
        <v>0</v>
      </c>
      <c r="AC407" s="1" t="e">
        <f>AA407*(AB407/100)</f>
        <v>#DIV/0!</v>
      </c>
      <c r="AD407" s="10">
        <f>VLOOKUP(A407,'Sub Sample'!A:Z,26,FALSE)</f>
        <v>0</v>
      </c>
      <c r="AE407" s="3" t="e">
        <f>'Individual Measurements'!U408</f>
        <v>#DIV/0!</v>
      </c>
      <c r="AF407" s="3" t="e">
        <f>'Individual Measurements'!V408</f>
        <v>#DIV/0!</v>
      </c>
      <c r="AG407" s="3" t="e">
        <f>'Individual Measurements'!W408</f>
        <v>#DIV/0!</v>
      </c>
      <c r="AH407" s="3" t="e">
        <f>'Individual Measurements'!X408</f>
        <v>#DIV/0!</v>
      </c>
      <c r="AI407" s="3" t="e">
        <f>'Individual Measurements'!Y408</f>
        <v>#DIV/0!</v>
      </c>
      <c r="AJ407" s="1">
        <f>'Individual Measurements'!AE408</f>
        <v>0</v>
      </c>
      <c r="AK407" s="1">
        <f>'Individual Measurements'!AF408</f>
        <v>0</v>
      </c>
      <c r="AL407" s="1">
        <f>'Individual Measurements'!AG408</f>
        <v>0</v>
      </c>
      <c r="AM407" s="1">
        <f>'Individual Measurements'!AH408</f>
        <v>0</v>
      </c>
      <c r="AN407" s="1">
        <f>'Individual Measurements'!AI408</f>
        <v>0</v>
      </c>
      <c r="AO407" s="1">
        <f>'Individual Measurements'!AJ408</f>
        <v>0</v>
      </c>
      <c r="AP407" s="1">
        <f>'Individual Measurements'!AK408</f>
        <v>0</v>
      </c>
      <c r="AQ407" s="1">
        <f>'Individual Measurements'!AL408</f>
        <v>0</v>
      </c>
    </row>
    <row r="408" spans="1:43" ht="15.75" customHeight="1">
      <c r="A408" s="1" t="s">
        <v>1396</v>
      </c>
      <c r="B408" s="1" t="s">
        <v>1397</v>
      </c>
      <c r="C408" s="1" t="s">
        <v>1264</v>
      </c>
      <c r="D408" s="5" t="s">
        <v>1265</v>
      </c>
      <c r="E408" s="1" t="s">
        <v>1311</v>
      </c>
      <c r="F408" s="6" t="s">
        <v>1273</v>
      </c>
      <c r="G408" s="1" t="s">
        <v>1398</v>
      </c>
      <c r="H408" s="7" t="str">
        <f t="shared" si="0"/>
        <v>TI x PI</v>
      </c>
      <c r="J408" s="1" t="s">
        <v>1256</v>
      </c>
      <c r="P408" s="1">
        <v>2</v>
      </c>
      <c r="Q408" s="1">
        <v>14</v>
      </c>
      <c r="S408" s="8">
        <v>44348</v>
      </c>
      <c r="T408" s="8">
        <v>44348</v>
      </c>
      <c r="U408" s="1">
        <f>'Plot Info'!H408</f>
        <v>0</v>
      </c>
      <c r="X408" s="1">
        <f>'Plot Info'!K408</f>
        <v>0</v>
      </c>
      <c r="Y408" s="1">
        <f>'Plot Info'!L408</f>
        <v>0</v>
      </c>
      <c r="Z408" s="1">
        <f>'Plot Info'!M408</f>
        <v>0</v>
      </c>
      <c r="AA408" s="3"/>
      <c r="AB408" s="3">
        <f>VLOOKUP(A408,'Sub Sample'!A:U,21,FALSE)</f>
        <v>0</v>
      </c>
      <c r="AD408" s="10">
        <f>VLOOKUP(A408,'Sub Sample'!A:Z,26,FALSE)</f>
        <v>0</v>
      </c>
      <c r="AE408" s="3" t="e">
        <f>'Individual Measurements'!U409</f>
        <v>#DIV/0!</v>
      </c>
      <c r="AF408" s="3" t="e">
        <f>'Individual Measurements'!V409</f>
        <v>#DIV/0!</v>
      </c>
      <c r="AG408" s="3" t="e">
        <f>'Individual Measurements'!W409</f>
        <v>#DIV/0!</v>
      </c>
      <c r="AH408" s="3" t="e">
        <f>'Individual Measurements'!X409</f>
        <v>#DIV/0!</v>
      </c>
      <c r="AI408" s="3" t="e">
        <f>'Individual Measurements'!Y409</f>
        <v>#DIV/0!</v>
      </c>
      <c r="AJ408" s="1">
        <f>'Individual Measurements'!AE409</f>
        <v>0</v>
      </c>
      <c r="AK408" s="1">
        <f>'Individual Measurements'!AF409</f>
        <v>0</v>
      </c>
      <c r="AL408" s="1">
        <f>'Individual Measurements'!AG409</f>
        <v>0</v>
      </c>
      <c r="AM408" s="1">
        <f>'Individual Measurements'!AH409</f>
        <v>0</v>
      </c>
      <c r="AN408" s="1">
        <f>'Individual Measurements'!AI409</f>
        <v>0</v>
      </c>
      <c r="AO408" s="1">
        <f>'Individual Measurements'!AJ409</f>
        <v>0</v>
      </c>
      <c r="AP408" s="1">
        <f>'Individual Measurements'!AK409</f>
        <v>0</v>
      </c>
      <c r="AQ408" s="1">
        <f>'Individual Measurements'!AL409</f>
        <v>0</v>
      </c>
    </row>
    <row r="409" spans="1:43" ht="15.75" customHeight="1">
      <c r="A409" s="1" t="s">
        <v>1399</v>
      </c>
      <c r="B409" s="1" t="s">
        <v>1400</v>
      </c>
      <c r="C409" s="1" t="s">
        <v>1264</v>
      </c>
      <c r="D409" s="5" t="s">
        <v>1265</v>
      </c>
      <c r="E409" s="1" t="s">
        <v>1401</v>
      </c>
      <c r="F409" s="6" t="s">
        <v>1254</v>
      </c>
      <c r="G409" s="1" t="s">
        <v>1402</v>
      </c>
      <c r="H409" s="7" t="str">
        <f t="shared" si="0"/>
        <v>TI x BL</v>
      </c>
      <c r="J409" s="1" t="s">
        <v>1256</v>
      </c>
      <c r="P409" s="1">
        <v>2</v>
      </c>
      <c r="Q409" s="1">
        <v>15</v>
      </c>
      <c r="S409" s="8">
        <v>44348</v>
      </c>
      <c r="T409" s="8">
        <v>44348</v>
      </c>
      <c r="U409" s="1">
        <f>'Plot Info'!H409</f>
        <v>0</v>
      </c>
      <c r="X409" s="1">
        <f>'Plot Info'!K409</f>
        <v>0</v>
      </c>
      <c r="Y409" s="1">
        <f>'Plot Info'!L409</f>
        <v>0</v>
      </c>
      <c r="Z409" s="1">
        <f>'Plot Info'!M409</f>
        <v>0</v>
      </c>
      <c r="AA409" s="3"/>
      <c r="AB409" s="3">
        <f>VLOOKUP(A409,'Sub Sample'!A:U,21,FALSE)</f>
        <v>0</v>
      </c>
      <c r="AD409" s="10">
        <f>VLOOKUP(A409,'Sub Sample'!A:Z,26,FALSE)</f>
        <v>34</v>
      </c>
      <c r="AE409" s="3">
        <f>'Individual Measurements'!U410</f>
        <v>14.209999999999999</v>
      </c>
      <c r="AF409" s="3">
        <f>'Individual Measurements'!V410</f>
        <v>3.29</v>
      </c>
      <c r="AG409" s="3">
        <f>'Individual Measurements'!W410</f>
        <v>0.17199999999999999</v>
      </c>
      <c r="AH409" s="3">
        <f>'Individual Measurements'!X410</f>
        <v>0.60300000000000009</v>
      </c>
      <c r="AI409" s="3">
        <f>'Individual Measurements'!Y410</f>
        <v>0.48100000000000004</v>
      </c>
      <c r="AJ409" s="1">
        <f>'Individual Measurements'!AE410</f>
        <v>0</v>
      </c>
      <c r="AK409" s="1">
        <f>'Individual Measurements'!AF410</f>
        <v>0</v>
      </c>
      <c r="AL409" s="1">
        <f>'Individual Measurements'!AG410</f>
        <v>3</v>
      </c>
      <c r="AM409" s="1">
        <f>'Individual Measurements'!AH410</f>
        <v>7</v>
      </c>
      <c r="AN409" s="1">
        <f>'Individual Measurements'!AI410</f>
        <v>10</v>
      </c>
      <c r="AO409" s="1">
        <f>'Individual Measurements'!AJ410</f>
        <v>0</v>
      </c>
      <c r="AP409" s="1">
        <f>'Individual Measurements'!AK410</f>
        <v>0</v>
      </c>
      <c r="AQ409" s="1">
        <f>'Individual Measurements'!AL410</f>
        <v>10</v>
      </c>
    </row>
    <row r="410" spans="1:43" ht="15.75" customHeight="1">
      <c r="A410" s="1" t="s">
        <v>1403</v>
      </c>
      <c r="B410" s="1" t="s">
        <v>1404</v>
      </c>
      <c r="C410" s="1" t="s">
        <v>1251</v>
      </c>
      <c r="D410" s="5" t="s">
        <v>1252</v>
      </c>
      <c r="E410" s="1" t="s">
        <v>1343</v>
      </c>
      <c r="F410" s="6" t="s">
        <v>1267</v>
      </c>
      <c r="G410" s="1" t="s">
        <v>1405</v>
      </c>
      <c r="H410" s="7" t="str">
        <f t="shared" si="0"/>
        <v>FI x FW</v>
      </c>
      <c r="J410" s="1" t="s">
        <v>1256</v>
      </c>
      <c r="P410" s="1">
        <v>2</v>
      </c>
      <c r="Q410" s="1">
        <v>16</v>
      </c>
      <c r="S410" s="8">
        <v>44348</v>
      </c>
      <c r="T410" s="8">
        <v>44348</v>
      </c>
      <c r="U410" s="1">
        <f>'Plot Info'!H410</f>
        <v>0</v>
      </c>
      <c r="X410" s="1">
        <f>'Plot Info'!K410</f>
        <v>0</v>
      </c>
      <c r="Y410" s="1">
        <f>'Plot Info'!L410</f>
        <v>0</v>
      </c>
      <c r="Z410" s="1">
        <f>'Plot Info'!M410</f>
        <v>0</v>
      </c>
      <c r="AA410" s="3"/>
      <c r="AB410" s="3">
        <f>VLOOKUP(A410,'Sub Sample'!A:U,21,FALSE)</f>
        <v>0</v>
      </c>
      <c r="AD410" s="10">
        <f>VLOOKUP(A410,'Sub Sample'!A:Z,26,FALSE)</f>
        <v>0</v>
      </c>
      <c r="AE410" s="3" t="e">
        <f>'Individual Measurements'!U411</f>
        <v>#DIV/0!</v>
      </c>
      <c r="AF410" s="3" t="e">
        <f>'Individual Measurements'!V411</f>
        <v>#DIV/0!</v>
      </c>
      <c r="AG410" s="3" t="e">
        <f>'Individual Measurements'!W411</f>
        <v>#DIV/0!</v>
      </c>
      <c r="AH410" s="3" t="e">
        <f>'Individual Measurements'!X411</f>
        <v>#DIV/0!</v>
      </c>
      <c r="AI410" s="3" t="e">
        <f>'Individual Measurements'!Y411</f>
        <v>#DIV/0!</v>
      </c>
      <c r="AJ410" s="1">
        <f>'Individual Measurements'!AE411</f>
        <v>0</v>
      </c>
      <c r="AK410" s="1">
        <f>'Individual Measurements'!AF411</f>
        <v>0</v>
      </c>
      <c r="AL410" s="1">
        <f>'Individual Measurements'!AG411</f>
        <v>0</v>
      </c>
      <c r="AM410" s="1">
        <f>'Individual Measurements'!AH411</f>
        <v>0</v>
      </c>
      <c r="AN410" s="1">
        <f>'Individual Measurements'!AI411</f>
        <v>0</v>
      </c>
      <c r="AO410" s="1">
        <f>'Individual Measurements'!AJ411</f>
        <v>0</v>
      </c>
      <c r="AP410" s="1">
        <f>'Individual Measurements'!AK411</f>
        <v>0</v>
      </c>
      <c r="AQ410" s="1">
        <f>'Individual Measurements'!AL411</f>
        <v>0</v>
      </c>
    </row>
    <row r="411" spans="1:43" ht="15.75" customHeight="1">
      <c r="A411" s="1" t="s">
        <v>1406</v>
      </c>
      <c r="B411" s="1" t="s">
        <v>1407</v>
      </c>
      <c r="C411" s="1" t="s">
        <v>1408</v>
      </c>
      <c r="D411" s="5" t="s">
        <v>1273</v>
      </c>
      <c r="E411" s="1" t="s">
        <v>1409</v>
      </c>
      <c r="F411" s="6" t="s">
        <v>1252</v>
      </c>
      <c r="G411" s="1" t="s">
        <v>1410</v>
      </c>
      <c r="H411" s="7" t="str">
        <f t="shared" si="0"/>
        <v>PI x FI</v>
      </c>
      <c r="J411" s="1" t="s">
        <v>1256</v>
      </c>
      <c r="P411" s="1">
        <v>2</v>
      </c>
      <c r="Q411" s="1">
        <v>17</v>
      </c>
      <c r="S411" s="8">
        <v>44348</v>
      </c>
      <c r="T411" s="8">
        <v>44348</v>
      </c>
      <c r="U411" s="1">
        <f>'Plot Info'!H411</f>
        <v>0</v>
      </c>
      <c r="X411" s="1">
        <f>'Plot Info'!K411</f>
        <v>0</v>
      </c>
      <c r="Y411" s="1">
        <f>'Plot Info'!L411</f>
        <v>0</v>
      </c>
      <c r="Z411" s="1">
        <f>'Plot Info'!M411</f>
        <v>0</v>
      </c>
      <c r="AA411" s="3"/>
      <c r="AB411" s="3">
        <f>VLOOKUP(A411,'Sub Sample'!A:U,21,FALSE)</f>
        <v>0</v>
      </c>
      <c r="AD411" s="10">
        <f>VLOOKUP(A411,'Sub Sample'!A:Z,26,FALSE)</f>
        <v>0</v>
      </c>
      <c r="AE411" s="3" t="e">
        <f>'Individual Measurements'!U412</f>
        <v>#DIV/0!</v>
      </c>
      <c r="AF411" s="3" t="e">
        <f>'Individual Measurements'!V412</f>
        <v>#DIV/0!</v>
      </c>
      <c r="AG411" s="3" t="e">
        <f>'Individual Measurements'!W412</f>
        <v>#DIV/0!</v>
      </c>
      <c r="AH411" s="3" t="e">
        <f>'Individual Measurements'!X412</f>
        <v>#DIV/0!</v>
      </c>
      <c r="AI411" s="3" t="e">
        <f>'Individual Measurements'!Y412</f>
        <v>#DIV/0!</v>
      </c>
      <c r="AJ411" s="1">
        <f>'Individual Measurements'!AE412</f>
        <v>0</v>
      </c>
      <c r="AK411" s="1">
        <f>'Individual Measurements'!AF412</f>
        <v>0</v>
      </c>
      <c r="AL411" s="1">
        <f>'Individual Measurements'!AG412</f>
        <v>0</v>
      </c>
      <c r="AM411" s="1">
        <f>'Individual Measurements'!AH412</f>
        <v>0</v>
      </c>
      <c r="AN411" s="1">
        <f>'Individual Measurements'!AI412</f>
        <v>0</v>
      </c>
      <c r="AO411" s="1">
        <f>'Individual Measurements'!AJ412</f>
        <v>0</v>
      </c>
      <c r="AP411" s="1">
        <f>'Individual Measurements'!AK412</f>
        <v>0</v>
      </c>
      <c r="AQ411" s="1">
        <f>'Individual Measurements'!AL412</f>
        <v>0</v>
      </c>
    </row>
    <row r="412" spans="1:43" ht="15.75" customHeight="1">
      <c r="A412" s="1" t="s">
        <v>1411</v>
      </c>
      <c r="B412" s="1" t="s">
        <v>1412</v>
      </c>
      <c r="C412" s="1" t="s">
        <v>1264</v>
      </c>
      <c r="D412" s="5" t="s">
        <v>1265</v>
      </c>
      <c r="E412" s="1" t="s">
        <v>1303</v>
      </c>
      <c r="F412" s="6" t="s">
        <v>1252</v>
      </c>
      <c r="G412" s="1" t="s">
        <v>1413</v>
      </c>
      <c r="H412" s="7" t="str">
        <f t="shared" si="0"/>
        <v>TI x FI</v>
      </c>
      <c r="J412" s="1" t="s">
        <v>1256</v>
      </c>
      <c r="P412" s="1">
        <v>2</v>
      </c>
      <c r="Q412" s="1">
        <v>18</v>
      </c>
      <c r="S412" s="8">
        <v>44348</v>
      </c>
      <c r="T412" s="8">
        <v>44348</v>
      </c>
      <c r="U412" s="1">
        <f>'Plot Info'!H412</f>
        <v>0</v>
      </c>
      <c r="X412" s="1">
        <f>'Plot Info'!K412</f>
        <v>0</v>
      </c>
      <c r="Y412" s="1">
        <f>'Plot Info'!L412</f>
        <v>0</v>
      </c>
      <c r="Z412" s="1">
        <f>'Plot Info'!M412</f>
        <v>0</v>
      </c>
      <c r="AA412" s="3"/>
      <c r="AB412" s="3">
        <f>VLOOKUP(A412,'Sub Sample'!A:U,21,FALSE)</f>
        <v>0</v>
      </c>
      <c r="AD412" s="10">
        <f>VLOOKUP(A412,'Sub Sample'!A:Z,26,FALSE)</f>
        <v>0</v>
      </c>
      <c r="AE412" s="3" t="e">
        <f>'Individual Measurements'!U413</f>
        <v>#DIV/0!</v>
      </c>
      <c r="AF412" s="3" t="e">
        <f>'Individual Measurements'!V413</f>
        <v>#DIV/0!</v>
      </c>
      <c r="AG412" s="3" t="e">
        <f>'Individual Measurements'!W413</f>
        <v>#DIV/0!</v>
      </c>
      <c r="AH412" s="3" t="e">
        <f>'Individual Measurements'!X413</f>
        <v>#DIV/0!</v>
      </c>
      <c r="AI412" s="3" t="e">
        <f>'Individual Measurements'!Y413</f>
        <v>#DIV/0!</v>
      </c>
      <c r="AJ412" s="1">
        <f>'Individual Measurements'!AE413</f>
        <v>0</v>
      </c>
      <c r="AK412" s="1">
        <f>'Individual Measurements'!AF413</f>
        <v>0</v>
      </c>
      <c r="AL412" s="1">
        <f>'Individual Measurements'!AG413</f>
        <v>0</v>
      </c>
      <c r="AM412" s="1">
        <f>'Individual Measurements'!AH413</f>
        <v>0</v>
      </c>
      <c r="AN412" s="1">
        <f>'Individual Measurements'!AI413</f>
        <v>0</v>
      </c>
      <c r="AO412" s="1">
        <f>'Individual Measurements'!AJ413</f>
        <v>0</v>
      </c>
      <c r="AP412" s="1">
        <f>'Individual Measurements'!AK413</f>
        <v>0</v>
      </c>
      <c r="AQ412" s="1">
        <f>'Individual Measurements'!AL413</f>
        <v>0</v>
      </c>
    </row>
    <row r="413" spans="1:43" ht="15.75" customHeight="1">
      <c r="A413" s="1" t="s">
        <v>1414</v>
      </c>
      <c r="B413" s="1" t="s">
        <v>1415</v>
      </c>
      <c r="C413" s="1" t="s">
        <v>1361</v>
      </c>
      <c r="D413" s="5" t="s">
        <v>1338</v>
      </c>
      <c r="E413" s="1" t="s">
        <v>1311</v>
      </c>
      <c r="F413" s="6" t="s">
        <v>1273</v>
      </c>
      <c r="G413" s="1" t="s">
        <v>1416</v>
      </c>
      <c r="H413" s="7" t="str">
        <f t="shared" si="0"/>
        <v>LR x PI</v>
      </c>
      <c r="J413" s="1" t="s">
        <v>1256</v>
      </c>
      <c r="P413" s="1">
        <v>2</v>
      </c>
      <c r="Q413" s="1">
        <v>19</v>
      </c>
      <c r="S413" s="8">
        <v>44348</v>
      </c>
      <c r="T413" s="8">
        <v>44348</v>
      </c>
      <c r="U413" s="1">
        <f>'Plot Info'!H413</f>
        <v>0</v>
      </c>
      <c r="X413" s="1">
        <f>'Plot Info'!K413</f>
        <v>0</v>
      </c>
      <c r="Y413" s="1">
        <f>'Plot Info'!L413</f>
        <v>0</v>
      </c>
      <c r="Z413" s="1">
        <f>'Plot Info'!M413</f>
        <v>0</v>
      </c>
      <c r="AA413" s="3"/>
      <c r="AB413" s="3">
        <f>VLOOKUP(A413,'Sub Sample'!A:U,21,FALSE)</f>
        <v>0</v>
      </c>
      <c r="AD413" s="10">
        <f>VLOOKUP(A413,'Sub Sample'!A:Z,26,FALSE)</f>
        <v>0</v>
      </c>
      <c r="AE413" s="3" t="e">
        <f>'Individual Measurements'!U414</f>
        <v>#DIV/0!</v>
      </c>
      <c r="AF413" s="3" t="e">
        <f>'Individual Measurements'!V414</f>
        <v>#DIV/0!</v>
      </c>
      <c r="AG413" s="3" t="e">
        <f>'Individual Measurements'!W414</f>
        <v>#DIV/0!</v>
      </c>
      <c r="AH413" s="3" t="e">
        <f>'Individual Measurements'!X414</f>
        <v>#DIV/0!</v>
      </c>
      <c r="AI413" s="3" t="e">
        <f>'Individual Measurements'!Y414</f>
        <v>#DIV/0!</v>
      </c>
      <c r="AJ413" s="1">
        <f>'Individual Measurements'!AE414</f>
        <v>0</v>
      </c>
      <c r="AK413" s="1">
        <f>'Individual Measurements'!AF414</f>
        <v>0</v>
      </c>
      <c r="AL413" s="1">
        <f>'Individual Measurements'!AG414</f>
        <v>0</v>
      </c>
      <c r="AM413" s="1">
        <f>'Individual Measurements'!AH414</f>
        <v>0</v>
      </c>
      <c r="AN413" s="1">
        <f>'Individual Measurements'!AI414</f>
        <v>0</v>
      </c>
      <c r="AO413" s="1">
        <f>'Individual Measurements'!AJ414</f>
        <v>0</v>
      </c>
      <c r="AP413" s="1">
        <f>'Individual Measurements'!AK414</f>
        <v>0</v>
      </c>
      <c r="AQ413" s="1">
        <f>'Individual Measurements'!AL414</f>
        <v>0</v>
      </c>
    </row>
    <row r="414" spans="1:43" ht="15.75" customHeight="1">
      <c r="A414" s="1" t="s">
        <v>1417</v>
      </c>
      <c r="B414" s="1" t="s">
        <v>1418</v>
      </c>
      <c r="C414" s="1" t="s">
        <v>1369</v>
      </c>
      <c r="D414" s="5" t="s">
        <v>1254</v>
      </c>
      <c r="E414" s="1" t="s">
        <v>1419</v>
      </c>
      <c r="F414" s="6" t="s">
        <v>1265</v>
      </c>
      <c r="G414" s="1" t="s">
        <v>1420</v>
      </c>
      <c r="H414" s="7" t="str">
        <f t="shared" si="0"/>
        <v>BL x TI</v>
      </c>
      <c r="J414" s="1" t="s">
        <v>1256</v>
      </c>
      <c r="P414" s="1">
        <v>2</v>
      </c>
      <c r="Q414" s="1">
        <v>20</v>
      </c>
      <c r="S414" s="8">
        <v>44348</v>
      </c>
      <c r="T414" s="8">
        <v>44348</v>
      </c>
      <c r="U414" s="1">
        <f>'Plot Info'!H414</f>
        <v>0</v>
      </c>
      <c r="X414" s="1">
        <f>'Plot Info'!K414</f>
        <v>0</v>
      </c>
      <c r="Y414" s="1">
        <f>'Plot Info'!L414</f>
        <v>0</v>
      </c>
      <c r="Z414" s="1">
        <f>'Plot Info'!M414</f>
        <v>0</v>
      </c>
      <c r="AA414" s="3"/>
      <c r="AB414" s="3">
        <f>VLOOKUP(A414,'Sub Sample'!A:U,21,FALSE)</f>
        <v>0</v>
      </c>
      <c r="AD414" s="10">
        <f>VLOOKUP(A414,'Sub Sample'!A:Z,26,FALSE)</f>
        <v>0</v>
      </c>
      <c r="AE414" s="3" t="e">
        <f>'Individual Measurements'!U415</f>
        <v>#DIV/0!</v>
      </c>
      <c r="AF414" s="3" t="e">
        <f>'Individual Measurements'!V415</f>
        <v>#DIV/0!</v>
      </c>
      <c r="AG414" s="3" t="e">
        <f>'Individual Measurements'!W415</f>
        <v>#DIV/0!</v>
      </c>
      <c r="AH414" s="3" t="e">
        <f>'Individual Measurements'!X415</f>
        <v>#DIV/0!</v>
      </c>
      <c r="AI414" s="3" t="e">
        <f>'Individual Measurements'!Y415</f>
        <v>#DIV/0!</v>
      </c>
      <c r="AJ414" s="1">
        <f>'Individual Measurements'!AE415</f>
        <v>0</v>
      </c>
      <c r="AK414" s="1">
        <f>'Individual Measurements'!AF415</f>
        <v>0</v>
      </c>
      <c r="AL414" s="1">
        <f>'Individual Measurements'!AG415</f>
        <v>0</v>
      </c>
      <c r="AM414" s="1">
        <f>'Individual Measurements'!AH415</f>
        <v>0</v>
      </c>
      <c r="AN414" s="1">
        <f>'Individual Measurements'!AI415</f>
        <v>0</v>
      </c>
      <c r="AO414" s="1">
        <f>'Individual Measurements'!AJ415</f>
        <v>0</v>
      </c>
      <c r="AP414" s="1">
        <f>'Individual Measurements'!AK415</f>
        <v>0</v>
      </c>
      <c r="AQ414" s="1">
        <f>'Individual Measurements'!AL415</f>
        <v>0</v>
      </c>
    </row>
    <row r="415" spans="1:43" ht="15.75" customHeight="1">
      <c r="A415" s="1" t="s">
        <v>1421</v>
      </c>
      <c r="B415" s="1" t="s">
        <v>1422</v>
      </c>
      <c r="C415" s="1" t="s">
        <v>1319</v>
      </c>
      <c r="D415" s="5" t="s">
        <v>1265</v>
      </c>
      <c r="E415" s="1" t="s">
        <v>1423</v>
      </c>
      <c r="F415" s="6" t="s">
        <v>1267</v>
      </c>
      <c r="G415" s="1" t="s">
        <v>1424</v>
      </c>
      <c r="H415" s="7" t="str">
        <f t="shared" si="0"/>
        <v>TI x FW</v>
      </c>
      <c r="J415" s="1" t="s">
        <v>1256</v>
      </c>
      <c r="P415" s="1">
        <v>2</v>
      </c>
      <c r="Q415" s="1">
        <v>21</v>
      </c>
      <c r="S415" s="8">
        <v>44348</v>
      </c>
      <c r="T415" s="8">
        <v>44348</v>
      </c>
      <c r="U415" s="1">
        <f>'Plot Info'!H415</f>
        <v>0</v>
      </c>
      <c r="X415" s="1">
        <f>'Plot Info'!K415</f>
        <v>0</v>
      </c>
      <c r="Y415" s="1">
        <f>'Plot Info'!L415</f>
        <v>0</v>
      </c>
      <c r="Z415" s="1">
        <f>'Plot Info'!M415</f>
        <v>0</v>
      </c>
      <c r="AA415" s="3"/>
      <c r="AB415" s="3">
        <f>VLOOKUP(A415,'Sub Sample'!A:U,21,FALSE)</f>
        <v>0</v>
      </c>
      <c r="AD415" s="10">
        <f>VLOOKUP(A415,'Sub Sample'!A:Z,26,FALSE)</f>
        <v>127</v>
      </c>
      <c r="AE415" s="3">
        <f>'Individual Measurements'!U416</f>
        <v>21.53</v>
      </c>
      <c r="AF415" s="3">
        <f>'Individual Measurements'!V416</f>
        <v>4.2</v>
      </c>
      <c r="AG415" s="3">
        <f>'Individual Measurements'!W416</f>
        <v>0.27500000000000002</v>
      </c>
      <c r="AH415" s="3">
        <f>'Individual Measurements'!X416</f>
        <v>1.1739999999999999</v>
      </c>
      <c r="AI415" s="3">
        <f>'Individual Measurements'!Y416</f>
        <v>1.0049999999999999</v>
      </c>
      <c r="AJ415" s="1">
        <f>'Individual Measurements'!AE416</f>
        <v>0</v>
      </c>
      <c r="AK415" s="1">
        <f>'Individual Measurements'!AF416</f>
        <v>0</v>
      </c>
      <c r="AL415" s="1">
        <f>'Individual Measurements'!AG416</f>
        <v>0</v>
      </c>
      <c r="AM415" s="1">
        <f>'Individual Measurements'!AH416</f>
        <v>10</v>
      </c>
      <c r="AN415" s="1">
        <f>'Individual Measurements'!AI416</f>
        <v>10</v>
      </c>
      <c r="AO415" s="1">
        <f>'Individual Measurements'!AJ416</f>
        <v>0</v>
      </c>
      <c r="AP415" s="1">
        <f>'Individual Measurements'!AK416</f>
        <v>0</v>
      </c>
      <c r="AQ415" s="1">
        <f>'Individual Measurements'!AL416</f>
        <v>10</v>
      </c>
    </row>
    <row r="416" spans="1:43" ht="15.75" customHeight="1">
      <c r="B416" s="1" t="s">
        <v>311</v>
      </c>
      <c r="C416" s="1" t="s">
        <v>1257</v>
      </c>
      <c r="D416" s="5" t="s">
        <v>1258</v>
      </c>
      <c r="E416" s="1" t="s">
        <v>1259</v>
      </c>
      <c r="F416" s="6" t="s">
        <v>1260</v>
      </c>
      <c r="G416" s="1" t="s">
        <v>1261</v>
      </c>
      <c r="H416" s="7" t="str">
        <f t="shared" si="0"/>
        <v>F1 x CT1</v>
      </c>
      <c r="J416" s="1" t="s">
        <v>1256</v>
      </c>
      <c r="P416" s="1">
        <v>2</v>
      </c>
      <c r="Q416" s="1">
        <v>22</v>
      </c>
      <c r="S416" s="8">
        <v>44348</v>
      </c>
      <c r="T416" s="8">
        <v>44348</v>
      </c>
      <c r="U416" s="1">
        <f>'Plot Info'!H416</f>
        <v>0</v>
      </c>
      <c r="X416" s="1">
        <f>'Plot Info'!K416</f>
        <v>0</v>
      </c>
      <c r="Y416" s="1">
        <f>'Plot Info'!L416</f>
        <v>0</v>
      </c>
      <c r="Z416" s="1">
        <f>'Plot Info'!M416</f>
        <v>0</v>
      </c>
      <c r="AA416" s="3"/>
      <c r="AB416" s="3" t="e">
        <f>VLOOKUP(A416,'Sub Sample'!A:U,21,FALSE)</f>
        <v>#N/A</v>
      </c>
      <c r="AD416" s="10" t="e">
        <f>VLOOKUP(A416,'Sub Sample'!A:Z,26,FALSE)</f>
        <v>#N/A</v>
      </c>
      <c r="AE416" s="3" t="e">
        <f>'Individual Measurements'!U417</f>
        <v>#DIV/0!</v>
      </c>
      <c r="AF416" s="3" t="e">
        <f>'Individual Measurements'!V417</f>
        <v>#DIV/0!</v>
      </c>
      <c r="AG416" s="3" t="e">
        <f>'Individual Measurements'!W417</f>
        <v>#DIV/0!</v>
      </c>
      <c r="AH416" s="3" t="e">
        <f>'Individual Measurements'!X417</f>
        <v>#DIV/0!</v>
      </c>
      <c r="AI416" s="3" t="e">
        <f>'Individual Measurements'!Y417</f>
        <v>#DIV/0!</v>
      </c>
      <c r="AJ416" s="1">
        <f>'Individual Measurements'!AE417</f>
        <v>0</v>
      </c>
      <c r="AK416" s="1">
        <f>'Individual Measurements'!AF417</f>
        <v>0</v>
      </c>
      <c r="AL416" s="1">
        <f>'Individual Measurements'!AG417</f>
        <v>0</v>
      </c>
      <c r="AM416" s="1">
        <f>'Individual Measurements'!AH417</f>
        <v>0</v>
      </c>
      <c r="AN416" s="1">
        <f>'Individual Measurements'!AI417</f>
        <v>0</v>
      </c>
      <c r="AO416" s="1">
        <f>'Individual Measurements'!AJ417</f>
        <v>0</v>
      </c>
      <c r="AP416" s="1">
        <f>'Individual Measurements'!AK417</f>
        <v>0</v>
      </c>
      <c r="AQ416" s="1">
        <f>'Individual Measurements'!AL417</f>
        <v>0</v>
      </c>
    </row>
    <row r="417" spans="1:43" ht="15.75" customHeight="1">
      <c r="A417" s="1" t="s">
        <v>1425</v>
      </c>
      <c r="B417" s="1" t="s">
        <v>1426</v>
      </c>
      <c r="C417" s="1" t="s">
        <v>1427</v>
      </c>
      <c r="D417" s="5" t="s">
        <v>1252</v>
      </c>
      <c r="E417" s="1" t="s">
        <v>1428</v>
      </c>
      <c r="F417" s="6" t="s">
        <v>1265</v>
      </c>
      <c r="G417" s="1" t="s">
        <v>1429</v>
      </c>
      <c r="H417" s="7" t="str">
        <f t="shared" si="0"/>
        <v>FI x TI</v>
      </c>
      <c r="J417" s="1" t="s">
        <v>1256</v>
      </c>
      <c r="P417" s="1">
        <v>3</v>
      </c>
      <c r="Q417" s="1">
        <v>1</v>
      </c>
      <c r="S417" s="8">
        <v>44348</v>
      </c>
      <c r="T417" s="8">
        <v>44348</v>
      </c>
      <c r="U417" s="1">
        <f>'Plot Info'!H417</f>
        <v>0</v>
      </c>
      <c r="X417" s="1">
        <f>'Plot Info'!K417</f>
        <v>0</v>
      </c>
      <c r="Y417" s="1">
        <f>'Plot Info'!L417</f>
        <v>0</v>
      </c>
      <c r="Z417" s="1">
        <f>'Plot Info'!M417</f>
        <v>0</v>
      </c>
      <c r="AA417" s="3"/>
      <c r="AB417" s="3">
        <f>VLOOKUP(A417,'Sub Sample'!A:U,21,FALSE)</f>
        <v>0</v>
      </c>
      <c r="AD417" s="10">
        <f>VLOOKUP(A417,'Sub Sample'!A:Z,26,FALSE)</f>
        <v>39</v>
      </c>
      <c r="AE417" s="3">
        <f>'Individual Measurements'!U418</f>
        <v>8.67</v>
      </c>
      <c r="AF417" s="3">
        <f>'Individual Measurements'!V418</f>
        <v>2.23</v>
      </c>
      <c r="AG417" s="3">
        <f>'Individual Measurements'!W418</f>
        <v>0.11099999999999999</v>
      </c>
      <c r="AH417" s="3">
        <f>'Individual Measurements'!X418</f>
        <v>0.41222222222222227</v>
      </c>
      <c r="AI417" s="3">
        <f>'Individual Measurements'!Y418</f>
        <v>0.41666666666666674</v>
      </c>
      <c r="AJ417" s="1">
        <f>'Individual Measurements'!AE418</f>
        <v>0</v>
      </c>
      <c r="AK417" s="1">
        <f>'Individual Measurements'!AF418</f>
        <v>0</v>
      </c>
      <c r="AL417" s="1">
        <f>'Individual Measurements'!AG418</f>
        <v>0</v>
      </c>
      <c r="AM417" s="1">
        <f>'Individual Measurements'!AH418</f>
        <v>10</v>
      </c>
      <c r="AN417" s="1">
        <f>'Individual Measurements'!AI418</f>
        <v>10</v>
      </c>
      <c r="AO417" s="1">
        <f>'Individual Measurements'!AJ418</f>
        <v>0</v>
      </c>
      <c r="AP417" s="1">
        <f>'Individual Measurements'!AK418</f>
        <v>0</v>
      </c>
      <c r="AQ417" s="1">
        <f>'Individual Measurements'!AL418</f>
        <v>10</v>
      </c>
    </row>
    <row r="418" spans="1:43" ht="15.75" customHeight="1">
      <c r="A418" s="1" t="s">
        <v>1430</v>
      </c>
      <c r="B418" s="1" t="s">
        <v>1431</v>
      </c>
      <c r="C418" s="1" t="s">
        <v>1432</v>
      </c>
      <c r="D418" s="5" t="s">
        <v>1252</v>
      </c>
      <c r="E418" s="1" t="s">
        <v>1433</v>
      </c>
      <c r="F418" s="6" t="s">
        <v>1265</v>
      </c>
      <c r="G418" s="1" t="s">
        <v>1434</v>
      </c>
      <c r="H418" s="7" t="str">
        <f t="shared" si="0"/>
        <v>FI x TI</v>
      </c>
      <c r="J418" s="1" t="s">
        <v>1256</v>
      </c>
      <c r="P418" s="1">
        <v>3</v>
      </c>
      <c r="Q418" s="1">
        <v>2</v>
      </c>
      <c r="S418" s="8">
        <v>44348</v>
      </c>
      <c r="T418" s="8">
        <v>44348</v>
      </c>
      <c r="U418" s="1">
        <f>'Plot Info'!H418</f>
        <v>0</v>
      </c>
      <c r="X418" s="1">
        <f>'Plot Info'!K418</f>
        <v>0</v>
      </c>
      <c r="Y418" s="1">
        <f>'Plot Info'!L418</f>
        <v>0</v>
      </c>
      <c r="Z418" s="1">
        <f>'Plot Info'!M418</f>
        <v>0</v>
      </c>
      <c r="AA418" s="3"/>
      <c r="AB418" s="3">
        <f>VLOOKUP(A418,'Sub Sample'!A:U,21,FALSE)</f>
        <v>0</v>
      </c>
      <c r="AD418" s="10">
        <f>VLOOKUP(A418,'Sub Sample'!A:Z,26,FALSE)</f>
        <v>19</v>
      </c>
      <c r="AE418" s="3">
        <f>'Individual Measurements'!U419</f>
        <v>12.27</v>
      </c>
      <c r="AF418" s="3">
        <f>'Individual Measurements'!V419</f>
        <v>2.91</v>
      </c>
      <c r="AG418" s="3">
        <f>'Individual Measurements'!W419</f>
        <v>0.11800000000000004</v>
      </c>
      <c r="AH418" s="3">
        <f>'Individual Measurements'!X419</f>
        <v>0.56400000000000006</v>
      </c>
      <c r="AI418" s="3">
        <f>'Individual Measurements'!Y419</f>
        <v>0.496</v>
      </c>
      <c r="AJ418" s="1">
        <f>'Individual Measurements'!AE419</f>
        <v>0</v>
      </c>
      <c r="AK418" s="1">
        <f>'Individual Measurements'!AF419</f>
        <v>0</v>
      </c>
      <c r="AL418" s="1">
        <f>'Individual Measurements'!AG419</f>
        <v>0</v>
      </c>
      <c r="AM418" s="1">
        <f>'Individual Measurements'!AH419</f>
        <v>10</v>
      </c>
      <c r="AN418" s="1">
        <f>'Individual Measurements'!AI419</f>
        <v>10</v>
      </c>
      <c r="AO418" s="1">
        <f>'Individual Measurements'!AJ419</f>
        <v>0</v>
      </c>
      <c r="AP418" s="1">
        <f>'Individual Measurements'!AK419</f>
        <v>0</v>
      </c>
      <c r="AQ418" s="1">
        <f>'Individual Measurements'!AL419</f>
        <v>10</v>
      </c>
    </row>
    <row r="419" spans="1:43" ht="15.75" customHeight="1">
      <c r="A419" s="1" t="s">
        <v>1435</v>
      </c>
      <c r="B419" s="1" t="s">
        <v>1436</v>
      </c>
      <c r="C419" s="1" t="s">
        <v>1298</v>
      </c>
      <c r="D419" s="5" t="s">
        <v>1252</v>
      </c>
      <c r="E419" s="1" t="s">
        <v>1277</v>
      </c>
      <c r="F419" s="6" t="s">
        <v>1254</v>
      </c>
      <c r="G419" s="1" t="s">
        <v>1437</v>
      </c>
      <c r="H419" s="7" t="str">
        <f t="shared" si="0"/>
        <v>FI x BL</v>
      </c>
      <c r="J419" s="1" t="s">
        <v>1256</v>
      </c>
      <c r="P419" s="1">
        <v>3</v>
      </c>
      <c r="Q419" s="1">
        <v>3</v>
      </c>
      <c r="S419" s="8">
        <v>44348</v>
      </c>
      <c r="T419" s="8">
        <v>44348</v>
      </c>
      <c r="U419" s="1">
        <f>'Plot Info'!H419</f>
        <v>0</v>
      </c>
      <c r="X419" s="1">
        <f>'Plot Info'!K419</f>
        <v>0</v>
      </c>
      <c r="Y419" s="1">
        <f>'Plot Info'!L419</f>
        <v>0</v>
      </c>
      <c r="Z419" s="1">
        <f>'Plot Info'!M419</f>
        <v>0</v>
      </c>
      <c r="AA419" s="3"/>
      <c r="AB419" s="3">
        <f>VLOOKUP(A419,'Sub Sample'!A:U,21,FALSE)</f>
        <v>0</v>
      </c>
      <c r="AD419" s="10">
        <f>VLOOKUP(A419,'Sub Sample'!A:Z,26,FALSE)</f>
        <v>0</v>
      </c>
      <c r="AE419" s="3" t="e">
        <f>'Individual Measurements'!U420</f>
        <v>#DIV/0!</v>
      </c>
      <c r="AF419" s="3" t="e">
        <f>'Individual Measurements'!V420</f>
        <v>#DIV/0!</v>
      </c>
      <c r="AG419" s="3" t="e">
        <f>'Individual Measurements'!W420</f>
        <v>#DIV/0!</v>
      </c>
      <c r="AH419" s="3" t="e">
        <f>'Individual Measurements'!X420</f>
        <v>#DIV/0!</v>
      </c>
      <c r="AI419" s="3" t="e">
        <f>'Individual Measurements'!Y420</f>
        <v>#DIV/0!</v>
      </c>
      <c r="AJ419" s="1">
        <f>'Individual Measurements'!AE420</f>
        <v>0</v>
      </c>
      <c r="AK419" s="1">
        <f>'Individual Measurements'!AF420</f>
        <v>0</v>
      </c>
      <c r="AL419" s="1">
        <f>'Individual Measurements'!AG420</f>
        <v>0</v>
      </c>
      <c r="AM419" s="1">
        <f>'Individual Measurements'!AH420</f>
        <v>0</v>
      </c>
      <c r="AN419" s="1">
        <f>'Individual Measurements'!AI420</f>
        <v>0</v>
      </c>
      <c r="AO419" s="1">
        <f>'Individual Measurements'!AJ420</f>
        <v>0</v>
      </c>
      <c r="AP419" s="1">
        <f>'Individual Measurements'!AK420</f>
        <v>0</v>
      </c>
      <c r="AQ419" s="1">
        <f>'Individual Measurements'!AL420</f>
        <v>0</v>
      </c>
    </row>
    <row r="420" spans="1:43" ht="15.75" customHeight="1">
      <c r="A420" s="1" t="s">
        <v>1438</v>
      </c>
      <c r="B420" s="1" t="s">
        <v>1439</v>
      </c>
      <c r="C420" s="1" t="s">
        <v>1290</v>
      </c>
      <c r="D420" s="5" t="s">
        <v>1267</v>
      </c>
      <c r="E420" s="1" t="s">
        <v>1440</v>
      </c>
      <c r="F420" s="6" t="s">
        <v>1273</v>
      </c>
      <c r="G420" s="1" t="s">
        <v>1441</v>
      </c>
      <c r="H420" s="7" t="str">
        <f t="shared" si="0"/>
        <v>FW x PI</v>
      </c>
      <c r="J420" s="1" t="s">
        <v>1256</v>
      </c>
      <c r="P420" s="1">
        <v>3</v>
      </c>
      <c r="Q420" s="1">
        <v>4</v>
      </c>
      <c r="S420" s="8">
        <v>44348</v>
      </c>
      <c r="T420" s="8">
        <v>44348</v>
      </c>
      <c r="U420" s="1">
        <f>'Plot Info'!H420</f>
        <v>0</v>
      </c>
      <c r="X420" s="1">
        <f>'Plot Info'!K420</f>
        <v>0</v>
      </c>
      <c r="Y420" s="1">
        <f>'Plot Info'!L420</f>
        <v>0</v>
      </c>
      <c r="Z420" s="1">
        <f>'Plot Info'!M420</f>
        <v>0</v>
      </c>
      <c r="AA420" s="3"/>
      <c r="AB420" s="3">
        <f>VLOOKUP(A420,'Sub Sample'!A:U,21,FALSE)</f>
        <v>0</v>
      </c>
      <c r="AD420" s="10">
        <f>VLOOKUP(A420,'Sub Sample'!A:Z,26,FALSE)</f>
        <v>0</v>
      </c>
      <c r="AE420" s="3" t="e">
        <f>'Individual Measurements'!U421</f>
        <v>#DIV/0!</v>
      </c>
      <c r="AF420" s="3" t="e">
        <f>'Individual Measurements'!V421</f>
        <v>#DIV/0!</v>
      </c>
      <c r="AG420" s="3" t="e">
        <f>'Individual Measurements'!W421</f>
        <v>#DIV/0!</v>
      </c>
      <c r="AH420" s="3" t="e">
        <f>'Individual Measurements'!X421</f>
        <v>#DIV/0!</v>
      </c>
      <c r="AI420" s="3" t="e">
        <f>'Individual Measurements'!Y421</f>
        <v>#DIV/0!</v>
      </c>
      <c r="AJ420" s="1">
        <f>'Individual Measurements'!AE421</f>
        <v>0</v>
      </c>
      <c r="AK420" s="1">
        <f>'Individual Measurements'!AF421</f>
        <v>0</v>
      </c>
      <c r="AL420" s="1">
        <f>'Individual Measurements'!AG421</f>
        <v>0</v>
      </c>
      <c r="AM420" s="1">
        <f>'Individual Measurements'!AH421</f>
        <v>0</v>
      </c>
      <c r="AN420" s="1">
        <f>'Individual Measurements'!AI421</f>
        <v>0</v>
      </c>
      <c r="AO420" s="1">
        <f>'Individual Measurements'!AJ421</f>
        <v>0</v>
      </c>
      <c r="AP420" s="1">
        <f>'Individual Measurements'!AK421</f>
        <v>0</v>
      </c>
      <c r="AQ420" s="1">
        <f>'Individual Measurements'!AL421</f>
        <v>0</v>
      </c>
    </row>
    <row r="421" spans="1:43" ht="15.75" customHeight="1">
      <c r="B421" s="1" t="s">
        <v>311</v>
      </c>
      <c r="C421" s="1" t="s">
        <v>1257</v>
      </c>
      <c r="D421" s="5" t="s">
        <v>1258</v>
      </c>
      <c r="E421" s="1" t="s">
        <v>1259</v>
      </c>
      <c r="F421" s="6" t="s">
        <v>1260</v>
      </c>
      <c r="G421" s="1" t="s">
        <v>1261</v>
      </c>
      <c r="H421" s="7" t="str">
        <f t="shared" si="0"/>
        <v>F1 x CT1</v>
      </c>
      <c r="J421" s="1" t="s">
        <v>1256</v>
      </c>
      <c r="P421" s="1">
        <v>3</v>
      </c>
      <c r="Q421" s="1">
        <v>5</v>
      </c>
      <c r="S421" s="8">
        <v>44348</v>
      </c>
      <c r="T421" s="8">
        <v>44348</v>
      </c>
      <c r="U421" s="1">
        <f>'Plot Info'!H421</f>
        <v>0</v>
      </c>
      <c r="X421" s="1">
        <f>'Plot Info'!K421</f>
        <v>0</v>
      </c>
      <c r="Y421" s="1">
        <f>'Plot Info'!L421</f>
        <v>0</v>
      </c>
      <c r="Z421" s="1">
        <f>'Plot Info'!M421</f>
        <v>0</v>
      </c>
      <c r="AA421" s="3"/>
      <c r="AB421" s="3" t="e">
        <f>VLOOKUP(A421,'Sub Sample'!A:U,21,FALSE)</f>
        <v>#N/A</v>
      </c>
      <c r="AD421" s="10" t="e">
        <f>VLOOKUP(A421,'Sub Sample'!A:Z,26,FALSE)</f>
        <v>#N/A</v>
      </c>
      <c r="AE421" s="3" t="e">
        <f>'Individual Measurements'!U422</f>
        <v>#DIV/0!</v>
      </c>
      <c r="AF421" s="3" t="e">
        <f>'Individual Measurements'!V422</f>
        <v>#DIV/0!</v>
      </c>
      <c r="AG421" s="3" t="e">
        <f>'Individual Measurements'!W422</f>
        <v>#DIV/0!</v>
      </c>
      <c r="AH421" s="3" t="e">
        <f>'Individual Measurements'!X422</f>
        <v>#DIV/0!</v>
      </c>
      <c r="AI421" s="3" t="e">
        <f>'Individual Measurements'!Y422</f>
        <v>#DIV/0!</v>
      </c>
      <c r="AJ421" s="1">
        <f>'Individual Measurements'!AE422</f>
        <v>0</v>
      </c>
      <c r="AK421" s="1">
        <f>'Individual Measurements'!AF422</f>
        <v>0</v>
      </c>
      <c r="AL421" s="1">
        <f>'Individual Measurements'!AG422</f>
        <v>0</v>
      </c>
      <c r="AM421" s="1">
        <f>'Individual Measurements'!AH422</f>
        <v>0</v>
      </c>
      <c r="AN421" s="1">
        <f>'Individual Measurements'!AI422</f>
        <v>0</v>
      </c>
      <c r="AO421" s="1">
        <f>'Individual Measurements'!AJ422</f>
        <v>0</v>
      </c>
      <c r="AP421" s="1">
        <f>'Individual Measurements'!AK422</f>
        <v>0</v>
      </c>
      <c r="AQ421" s="1">
        <f>'Individual Measurements'!AL422</f>
        <v>0</v>
      </c>
    </row>
    <row r="422" spans="1:43" ht="15.75" customHeight="1">
      <c r="A422" s="1" t="s">
        <v>1442</v>
      </c>
      <c r="B422" s="1" t="s">
        <v>1443</v>
      </c>
      <c r="C422" s="1" t="s">
        <v>1319</v>
      </c>
      <c r="D422" s="5" t="s">
        <v>1265</v>
      </c>
      <c r="E422" s="1" t="s">
        <v>1419</v>
      </c>
      <c r="F422" s="6" t="s">
        <v>1265</v>
      </c>
      <c r="G422" s="1" t="s">
        <v>1444</v>
      </c>
      <c r="H422" s="7" t="str">
        <f t="shared" si="0"/>
        <v>TI x TI</v>
      </c>
      <c r="J422" s="1" t="s">
        <v>1256</v>
      </c>
      <c r="P422" s="1">
        <v>3</v>
      </c>
      <c r="Q422" s="1">
        <v>6</v>
      </c>
      <c r="S422" s="8">
        <v>44348</v>
      </c>
      <c r="T422" s="8">
        <v>44348</v>
      </c>
      <c r="U422" s="1">
        <f>'Plot Info'!H422</f>
        <v>0</v>
      </c>
      <c r="X422" s="1">
        <f>'Plot Info'!K422</f>
        <v>0</v>
      </c>
      <c r="Y422" s="1">
        <f>'Plot Info'!L422</f>
        <v>0</v>
      </c>
      <c r="Z422" s="1">
        <f>'Plot Info'!M422</f>
        <v>0</v>
      </c>
      <c r="AA422" s="3"/>
      <c r="AB422" s="3">
        <f>VLOOKUP(A422,'Sub Sample'!A:U,21,FALSE)</f>
        <v>0</v>
      </c>
      <c r="AD422" s="10">
        <f>VLOOKUP(A422,'Sub Sample'!A:Z,26,FALSE)</f>
        <v>288</v>
      </c>
      <c r="AE422" s="3">
        <f>'Individual Measurements'!U423</f>
        <v>26.29</v>
      </c>
      <c r="AF422" s="3">
        <f>'Individual Measurements'!V423</f>
        <v>4.8600000000000003</v>
      </c>
      <c r="AG422" s="3">
        <f>'Individual Measurements'!W423</f>
        <v>0.27200000000000002</v>
      </c>
      <c r="AH422" s="3">
        <f>'Individual Measurements'!X423</f>
        <v>1.0109999999999999</v>
      </c>
      <c r="AI422" s="3">
        <f>'Individual Measurements'!Y423</f>
        <v>0.94399999999999995</v>
      </c>
      <c r="AJ422" s="1">
        <f>'Individual Measurements'!AE423</f>
        <v>0</v>
      </c>
      <c r="AK422" s="1">
        <f>'Individual Measurements'!AF423</f>
        <v>0</v>
      </c>
      <c r="AL422" s="1">
        <f>'Individual Measurements'!AG423</f>
        <v>6</v>
      </c>
      <c r="AM422" s="1">
        <f>'Individual Measurements'!AH423</f>
        <v>4</v>
      </c>
      <c r="AN422" s="1">
        <f>'Individual Measurements'!AI423</f>
        <v>10</v>
      </c>
      <c r="AO422" s="1">
        <f>'Individual Measurements'!AJ423</f>
        <v>0</v>
      </c>
      <c r="AP422" s="1">
        <f>'Individual Measurements'!AK423</f>
        <v>0</v>
      </c>
      <c r="AQ422" s="1">
        <f>'Individual Measurements'!AL423</f>
        <v>10</v>
      </c>
    </row>
    <row r="423" spans="1:43" ht="15.75" customHeight="1">
      <c r="A423" s="1" t="s">
        <v>1445</v>
      </c>
      <c r="B423" s="1" t="s">
        <v>1446</v>
      </c>
      <c r="C423" s="1" t="s">
        <v>1361</v>
      </c>
      <c r="D423" s="5" t="s">
        <v>1338</v>
      </c>
      <c r="E423" s="1" t="s">
        <v>1333</v>
      </c>
      <c r="F423" s="6" t="s">
        <v>1273</v>
      </c>
      <c r="G423" s="1" t="s">
        <v>1447</v>
      </c>
      <c r="H423" s="7" t="str">
        <f t="shared" si="0"/>
        <v>LR x PI</v>
      </c>
      <c r="J423" s="1" t="s">
        <v>1256</v>
      </c>
      <c r="P423" s="1">
        <v>3</v>
      </c>
      <c r="Q423" s="1">
        <v>7</v>
      </c>
      <c r="S423" s="8">
        <v>44348</v>
      </c>
      <c r="T423" s="8">
        <v>44348</v>
      </c>
      <c r="U423" s="1">
        <f>'Plot Info'!H423</f>
        <v>0</v>
      </c>
      <c r="X423" s="1">
        <f>'Plot Info'!K423</f>
        <v>0</v>
      </c>
      <c r="Y423" s="1">
        <f>'Plot Info'!L423</f>
        <v>0</v>
      </c>
      <c r="Z423" s="1">
        <f>'Plot Info'!M423</f>
        <v>0</v>
      </c>
      <c r="AA423" s="3"/>
      <c r="AB423" s="3">
        <f>VLOOKUP(A423,'Sub Sample'!A:U,21,FALSE)</f>
        <v>0</v>
      </c>
      <c r="AD423" s="10">
        <f>VLOOKUP(A423,'Sub Sample'!A:Z,26,FALSE)</f>
        <v>57</v>
      </c>
      <c r="AE423" s="3">
        <f>'Individual Measurements'!U424</f>
        <v>19.060000000000002</v>
      </c>
      <c r="AF423" s="3">
        <f>'Individual Measurements'!V424</f>
        <v>3.9799999999999995</v>
      </c>
      <c r="AG423" s="3">
        <f>'Individual Measurements'!W424</f>
        <v>0.28799999999999998</v>
      </c>
      <c r="AH423" s="3">
        <f>'Individual Measurements'!X424</f>
        <v>1.0269999999999999</v>
      </c>
      <c r="AI423" s="3">
        <f>'Individual Measurements'!Y424</f>
        <v>0.6100000000000001</v>
      </c>
      <c r="AJ423" s="1">
        <f>'Individual Measurements'!AE424</f>
        <v>0</v>
      </c>
      <c r="AK423" s="1">
        <f>'Individual Measurements'!AF424</f>
        <v>0</v>
      </c>
      <c r="AL423" s="1">
        <f>'Individual Measurements'!AG424</f>
        <v>8</v>
      </c>
      <c r="AM423" s="1">
        <f>'Individual Measurements'!AH424</f>
        <v>2</v>
      </c>
      <c r="AN423" s="1">
        <f>'Individual Measurements'!AI424</f>
        <v>10</v>
      </c>
      <c r="AO423" s="1">
        <f>'Individual Measurements'!AJ424</f>
        <v>0</v>
      </c>
      <c r="AP423" s="1">
        <f>'Individual Measurements'!AK424</f>
        <v>0</v>
      </c>
      <c r="AQ423" s="1">
        <f>'Individual Measurements'!AL424</f>
        <v>10</v>
      </c>
    </row>
    <row r="424" spans="1:43" ht="15.75" customHeight="1">
      <c r="A424" s="1" t="s">
        <v>1448</v>
      </c>
      <c r="B424" s="1" t="s">
        <v>1449</v>
      </c>
      <c r="C424" s="1" t="s">
        <v>1290</v>
      </c>
      <c r="D424" s="5" t="s">
        <v>1267</v>
      </c>
      <c r="E424" s="1" t="s">
        <v>1362</v>
      </c>
      <c r="F424" s="6" t="s">
        <v>1265</v>
      </c>
      <c r="G424" s="1" t="s">
        <v>1450</v>
      </c>
      <c r="H424" s="7" t="str">
        <f t="shared" si="0"/>
        <v>FW x TI</v>
      </c>
      <c r="J424" s="1" t="s">
        <v>1256</v>
      </c>
      <c r="P424" s="1">
        <v>3</v>
      </c>
      <c r="Q424" s="1">
        <v>8</v>
      </c>
      <c r="S424" s="8">
        <v>44348</v>
      </c>
      <c r="T424" s="8">
        <v>44348</v>
      </c>
      <c r="U424" s="1">
        <f>'Plot Info'!H424</f>
        <v>0</v>
      </c>
      <c r="X424" s="1">
        <f>'Plot Info'!K424</f>
        <v>0</v>
      </c>
      <c r="Y424" s="1">
        <f>'Plot Info'!L424</f>
        <v>0</v>
      </c>
      <c r="Z424" s="1">
        <f>'Plot Info'!M424</f>
        <v>0</v>
      </c>
      <c r="AA424" s="3"/>
      <c r="AB424" s="3">
        <f>VLOOKUP(A424,'Sub Sample'!A:U,21,FALSE)</f>
        <v>0</v>
      </c>
      <c r="AD424" s="10">
        <f>VLOOKUP(A424,'Sub Sample'!A:Z,26,FALSE)</f>
        <v>0</v>
      </c>
      <c r="AE424" s="3" t="e">
        <f>'Individual Measurements'!U425</f>
        <v>#DIV/0!</v>
      </c>
      <c r="AF424" s="3" t="e">
        <f>'Individual Measurements'!V425</f>
        <v>#DIV/0!</v>
      </c>
      <c r="AG424" s="3" t="e">
        <f>'Individual Measurements'!W425</f>
        <v>#DIV/0!</v>
      </c>
      <c r="AH424" s="3" t="e">
        <f>'Individual Measurements'!X425</f>
        <v>#DIV/0!</v>
      </c>
      <c r="AI424" s="3" t="e">
        <f>'Individual Measurements'!Y425</f>
        <v>#DIV/0!</v>
      </c>
      <c r="AJ424" s="1">
        <f>'Individual Measurements'!AE425</f>
        <v>0</v>
      </c>
      <c r="AK424" s="1">
        <f>'Individual Measurements'!AF425</f>
        <v>0</v>
      </c>
      <c r="AL424" s="1">
        <f>'Individual Measurements'!AG425</f>
        <v>0</v>
      </c>
      <c r="AM424" s="1">
        <f>'Individual Measurements'!AH425</f>
        <v>0</v>
      </c>
      <c r="AN424" s="1">
        <f>'Individual Measurements'!AI425</f>
        <v>0</v>
      </c>
      <c r="AO424" s="1">
        <f>'Individual Measurements'!AJ425</f>
        <v>0</v>
      </c>
      <c r="AP424" s="1">
        <f>'Individual Measurements'!AK425</f>
        <v>0</v>
      </c>
      <c r="AQ424" s="1">
        <f>'Individual Measurements'!AL425</f>
        <v>0</v>
      </c>
    </row>
    <row r="425" spans="1:43" ht="15.75" customHeight="1">
      <c r="A425" s="1" t="s">
        <v>1451</v>
      </c>
      <c r="B425" s="1" t="s">
        <v>1452</v>
      </c>
      <c r="C425" s="1" t="s">
        <v>1377</v>
      </c>
      <c r="D425" s="5" t="s">
        <v>1267</v>
      </c>
      <c r="E425" s="1" t="s">
        <v>1409</v>
      </c>
      <c r="F425" s="6" t="s">
        <v>1252</v>
      </c>
      <c r="G425" s="1" t="s">
        <v>1453</v>
      </c>
      <c r="H425" s="7" t="str">
        <f t="shared" si="0"/>
        <v>FW x FI</v>
      </c>
      <c r="J425" s="1" t="s">
        <v>1256</v>
      </c>
      <c r="P425" s="1">
        <v>3</v>
      </c>
      <c r="Q425" s="1">
        <v>9</v>
      </c>
      <c r="S425" s="8">
        <v>44348</v>
      </c>
      <c r="T425" s="8">
        <v>44348</v>
      </c>
      <c r="U425" s="1">
        <f>'Plot Info'!H425</f>
        <v>0</v>
      </c>
      <c r="X425" s="1">
        <f>'Plot Info'!K425</f>
        <v>0</v>
      </c>
      <c r="Y425" s="1">
        <f>'Plot Info'!L425</f>
        <v>0</v>
      </c>
      <c r="Z425" s="1">
        <f>'Plot Info'!M425</f>
        <v>0</v>
      </c>
      <c r="AA425" s="3"/>
      <c r="AB425" s="3">
        <f>VLOOKUP(A425,'Sub Sample'!A:U,21,FALSE)</f>
        <v>0</v>
      </c>
      <c r="AD425" s="10">
        <f>VLOOKUP(A425,'Sub Sample'!A:Z,26,FALSE)</f>
        <v>0</v>
      </c>
      <c r="AE425" s="3" t="e">
        <f>'Individual Measurements'!U426</f>
        <v>#DIV/0!</v>
      </c>
      <c r="AF425" s="3" t="e">
        <f>'Individual Measurements'!V426</f>
        <v>#DIV/0!</v>
      </c>
      <c r="AG425" s="3" t="e">
        <f>'Individual Measurements'!W426</f>
        <v>#DIV/0!</v>
      </c>
      <c r="AH425" s="3" t="e">
        <f>'Individual Measurements'!X426</f>
        <v>#DIV/0!</v>
      </c>
      <c r="AI425" s="3" t="e">
        <f>'Individual Measurements'!Y426</f>
        <v>#DIV/0!</v>
      </c>
      <c r="AJ425" s="1">
        <f>'Individual Measurements'!AE426</f>
        <v>0</v>
      </c>
      <c r="AK425" s="1">
        <f>'Individual Measurements'!AF426</f>
        <v>0</v>
      </c>
      <c r="AL425" s="1">
        <f>'Individual Measurements'!AG426</f>
        <v>0</v>
      </c>
      <c r="AM425" s="1">
        <f>'Individual Measurements'!AH426</f>
        <v>0</v>
      </c>
      <c r="AN425" s="1">
        <f>'Individual Measurements'!AI426</f>
        <v>0</v>
      </c>
      <c r="AO425" s="1">
        <f>'Individual Measurements'!AJ426</f>
        <v>0</v>
      </c>
      <c r="AP425" s="1">
        <f>'Individual Measurements'!AK426</f>
        <v>0</v>
      </c>
      <c r="AQ425" s="1">
        <f>'Individual Measurements'!AL426</f>
        <v>0</v>
      </c>
    </row>
    <row r="426" spans="1:43" ht="15.75" customHeight="1">
      <c r="A426" s="1" t="s">
        <v>1454</v>
      </c>
      <c r="B426" s="1" t="s">
        <v>1455</v>
      </c>
      <c r="C426" s="1" t="s">
        <v>1327</v>
      </c>
      <c r="D426" s="5" t="s">
        <v>1252</v>
      </c>
      <c r="E426" s="1" t="s">
        <v>1311</v>
      </c>
      <c r="F426" s="6" t="s">
        <v>1273</v>
      </c>
      <c r="G426" s="1" t="s">
        <v>1456</v>
      </c>
      <c r="H426" s="7" t="str">
        <f t="shared" si="0"/>
        <v>FI x PI</v>
      </c>
      <c r="J426" s="1" t="s">
        <v>1256</v>
      </c>
      <c r="P426" s="1">
        <v>3</v>
      </c>
      <c r="Q426" s="1">
        <v>10</v>
      </c>
      <c r="S426" s="8">
        <v>44348</v>
      </c>
      <c r="T426" s="8">
        <v>44348</v>
      </c>
      <c r="U426" s="1">
        <f>'Plot Info'!H426</f>
        <v>0</v>
      </c>
      <c r="X426" s="1">
        <f>'Plot Info'!K426</f>
        <v>0</v>
      </c>
      <c r="Y426" s="1">
        <f>'Plot Info'!L426</f>
        <v>0</v>
      </c>
      <c r="Z426" s="1">
        <f>'Plot Info'!M426</f>
        <v>0</v>
      </c>
      <c r="AA426" s="3"/>
      <c r="AB426" s="3">
        <f>VLOOKUP(A426,'Sub Sample'!A:U,21,FALSE)</f>
        <v>0</v>
      </c>
      <c r="AD426" s="10">
        <f>VLOOKUP(A426,'Sub Sample'!A:Z,26,FALSE)</f>
        <v>0</v>
      </c>
      <c r="AE426" s="3" t="e">
        <f>'Individual Measurements'!U427</f>
        <v>#DIV/0!</v>
      </c>
      <c r="AF426" s="3" t="e">
        <f>'Individual Measurements'!V427</f>
        <v>#DIV/0!</v>
      </c>
      <c r="AG426" s="3" t="e">
        <f>'Individual Measurements'!W427</f>
        <v>#DIV/0!</v>
      </c>
      <c r="AH426" s="3" t="e">
        <f>'Individual Measurements'!X427</f>
        <v>#DIV/0!</v>
      </c>
      <c r="AI426" s="3" t="e">
        <f>'Individual Measurements'!Y427</f>
        <v>#DIV/0!</v>
      </c>
      <c r="AJ426" s="1">
        <f>'Individual Measurements'!AE427</f>
        <v>0</v>
      </c>
      <c r="AK426" s="1">
        <f>'Individual Measurements'!AF427</f>
        <v>0</v>
      </c>
      <c r="AL426" s="1">
        <f>'Individual Measurements'!AG427</f>
        <v>0</v>
      </c>
      <c r="AM426" s="1">
        <f>'Individual Measurements'!AH427</f>
        <v>0</v>
      </c>
      <c r="AN426" s="1">
        <f>'Individual Measurements'!AI427</f>
        <v>0</v>
      </c>
      <c r="AO426" s="1">
        <f>'Individual Measurements'!AJ427</f>
        <v>0</v>
      </c>
      <c r="AP426" s="1">
        <f>'Individual Measurements'!AK427</f>
        <v>0</v>
      </c>
      <c r="AQ426" s="1">
        <f>'Individual Measurements'!AL427</f>
        <v>0</v>
      </c>
    </row>
    <row r="427" spans="1:43" ht="15.75" customHeight="1">
      <c r="A427" s="1" t="s">
        <v>1457</v>
      </c>
      <c r="B427" s="1" t="s">
        <v>1458</v>
      </c>
      <c r="C427" s="1" t="s">
        <v>1337</v>
      </c>
      <c r="D427" s="5" t="s">
        <v>1338</v>
      </c>
      <c r="E427" s="1" t="s">
        <v>1281</v>
      </c>
      <c r="F427" s="6" t="s">
        <v>1254</v>
      </c>
      <c r="G427" s="1" t="s">
        <v>1459</v>
      </c>
      <c r="H427" s="7" t="str">
        <f t="shared" si="0"/>
        <v>LR x BL</v>
      </c>
      <c r="J427" s="1" t="s">
        <v>1256</v>
      </c>
      <c r="P427" s="1">
        <v>3</v>
      </c>
      <c r="Q427" s="1">
        <v>11</v>
      </c>
      <c r="S427" s="8">
        <v>44348</v>
      </c>
      <c r="T427" s="8">
        <v>44348</v>
      </c>
      <c r="U427" s="1">
        <f>'Plot Info'!H427</f>
        <v>0</v>
      </c>
      <c r="X427" s="1">
        <f>'Plot Info'!K427</f>
        <v>0</v>
      </c>
      <c r="Y427" s="1">
        <f>'Plot Info'!L427</f>
        <v>0</v>
      </c>
      <c r="Z427" s="1">
        <f>'Plot Info'!M427</f>
        <v>0</v>
      </c>
      <c r="AA427" s="3"/>
      <c r="AB427" s="3">
        <f>VLOOKUP(A427,'Sub Sample'!A:U,21,FALSE)</f>
        <v>0</v>
      </c>
      <c r="AD427" s="10">
        <f>VLOOKUP(A427,'Sub Sample'!A:Z,26,FALSE)</f>
        <v>0</v>
      </c>
      <c r="AE427" s="3" t="e">
        <f>'Individual Measurements'!U428</f>
        <v>#DIV/0!</v>
      </c>
      <c r="AF427" s="3" t="e">
        <f>'Individual Measurements'!V428</f>
        <v>#DIV/0!</v>
      </c>
      <c r="AG427" s="3" t="e">
        <f>'Individual Measurements'!W428</f>
        <v>#DIV/0!</v>
      </c>
      <c r="AH427" s="3" t="e">
        <f>'Individual Measurements'!X428</f>
        <v>#DIV/0!</v>
      </c>
      <c r="AI427" s="3" t="e">
        <f>'Individual Measurements'!Y428</f>
        <v>#DIV/0!</v>
      </c>
      <c r="AJ427" s="1">
        <f>'Individual Measurements'!AE428</f>
        <v>0</v>
      </c>
      <c r="AK427" s="1">
        <f>'Individual Measurements'!AF428</f>
        <v>0</v>
      </c>
      <c r="AL427" s="1">
        <f>'Individual Measurements'!AG428</f>
        <v>0</v>
      </c>
      <c r="AM427" s="1">
        <f>'Individual Measurements'!AH428</f>
        <v>0</v>
      </c>
      <c r="AN427" s="1">
        <f>'Individual Measurements'!AI428</f>
        <v>0</v>
      </c>
      <c r="AO427" s="1">
        <f>'Individual Measurements'!AJ428</f>
        <v>0</v>
      </c>
      <c r="AP427" s="1">
        <f>'Individual Measurements'!AK428</f>
        <v>0</v>
      </c>
      <c r="AQ427" s="1">
        <f>'Individual Measurements'!AL428</f>
        <v>0</v>
      </c>
    </row>
    <row r="428" spans="1:43" ht="15.75" customHeight="1">
      <c r="A428" s="1" t="s">
        <v>1460</v>
      </c>
      <c r="B428" s="1" t="s">
        <v>1461</v>
      </c>
      <c r="C428" s="1" t="s">
        <v>1337</v>
      </c>
      <c r="D428" s="5" t="s">
        <v>1338</v>
      </c>
      <c r="E428" s="1" t="s">
        <v>1277</v>
      </c>
      <c r="F428" s="6" t="s">
        <v>1254</v>
      </c>
      <c r="G428" s="1" t="s">
        <v>1462</v>
      </c>
      <c r="H428" s="7" t="str">
        <f t="shared" si="0"/>
        <v>LR x BL</v>
      </c>
      <c r="J428" s="1" t="s">
        <v>1256</v>
      </c>
      <c r="P428" s="1">
        <v>3</v>
      </c>
      <c r="Q428" s="1">
        <v>12</v>
      </c>
      <c r="S428" s="8">
        <v>44348</v>
      </c>
      <c r="T428" s="8">
        <v>44348</v>
      </c>
      <c r="U428" s="1">
        <f>'Plot Info'!H428</f>
        <v>0</v>
      </c>
      <c r="X428" s="1">
        <f>'Plot Info'!K428</f>
        <v>0</v>
      </c>
      <c r="Y428" s="1">
        <f>'Plot Info'!L428</f>
        <v>0</v>
      </c>
      <c r="Z428" s="1">
        <f>'Plot Info'!M428</f>
        <v>0</v>
      </c>
      <c r="AA428" s="3"/>
      <c r="AB428" s="3">
        <f>VLOOKUP(A428,'Sub Sample'!A:U,21,FALSE)</f>
        <v>0</v>
      </c>
      <c r="AD428" s="10">
        <f>VLOOKUP(A428,'Sub Sample'!A:Z,26,FALSE)</f>
        <v>0</v>
      </c>
      <c r="AE428" s="3" t="e">
        <f>'Individual Measurements'!U429</f>
        <v>#DIV/0!</v>
      </c>
      <c r="AF428" s="3" t="e">
        <f>'Individual Measurements'!V429</f>
        <v>#DIV/0!</v>
      </c>
      <c r="AG428" s="3" t="e">
        <f>'Individual Measurements'!W429</f>
        <v>#DIV/0!</v>
      </c>
      <c r="AH428" s="3" t="e">
        <f>'Individual Measurements'!X429</f>
        <v>#DIV/0!</v>
      </c>
      <c r="AI428" s="3" t="e">
        <f>'Individual Measurements'!Y429</f>
        <v>#DIV/0!</v>
      </c>
      <c r="AJ428" s="1">
        <f>'Individual Measurements'!AE429</f>
        <v>0</v>
      </c>
      <c r="AK428" s="1">
        <f>'Individual Measurements'!AF429</f>
        <v>0</v>
      </c>
      <c r="AL428" s="1">
        <f>'Individual Measurements'!AG429</f>
        <v>0</v>
      </c>
      <c r="AM428" s="1">
        <f>'Individual Measurements'!AH429</f>
        <v>0</v>
      </c>
      <c r="AN428" s="1">
        <f>'Individual Measurements'!AI429</f>
        <v>0</v>
      </c>
      <c r="AO428" s="1">
        <f>'Individual Measurements'!AJ429</f>
        <v>0</v>
      </c>
      <c r="AP428" s="1">
        <f>'Individual Measurements'!AK429</f>
        <v>0</v>
      </c>
      <c r="AQ428" s="1">
        <f>'Individual Measurements'!AL429</f>
        <v>0</v>
      </c>
    </row>
    <row r="429" spans="1:43" ht="15.75" customHeight="1">
      <c r="A429" s="1" t="s">
        <v>1463</v>
      </c>
      <c r="B429" s="1" t="s">
        <v>1464</v>
      </c>
      <c r="C429" s="1" t="s">
        <v>1369</v>
      </c>
      <c r="D429" s="5" t="s">
        <v>1254</v>
      </c>
      <c r="E429" s="1" t="s">
        <v>1311</v>
      </c>
      <c r="F429" s="6" t="s">
        <v>1273</v>
      </c>
      <c r="G429" s="1" t="s">
        <v>1465</v>
      </c>
      <c r="H429" s="7" t="str">
        <f t="shared" si="0"/>
        <v>BL x PI</v>
      </c>
      <c r="J429" s="1" t="s">
        <v>1256</v>
      </c>
      <c r="P429" s="1">
        <v>3</v>
      </c>
      <c r="Q429" s="1">
        <v>13</v>
      </c>
      <c r="S429" s="8">
        <v>44348</v>
      </c>
      <c r="T429" s="8">
        <v>44348</v>
      </c>
      <c r="U429" s="1">
        <f>'Plot Info'!H429</f>
        <v>0</v>
      </c>
      <c r="X429" s="1">
        <f>'Plot Info'!K429</f>
        <v>0</v>
      </c>
      <c r="Y429" s="1">
        <f>'Plot Info'!L429</f>
        <v>0</v>
      </c>
      <c r="Z429" s="1">
        <f>'Plot Info'!M429</f>
        <v>0</v>
      </c>
      <c r="AA429" s="3"/>
      <c r="AB429" s="3">
        <f>VLOOKUP(A429,'Sub Sample'!A:U,21,FALSE)</f>
        <v>0</v>
      </c>
      <c r="AD429" s="10">
        <f>VLOOKUP(A429,'Sub Sample'!A:Z,26,FALSE)</f>
        <v>0</v>
      </c>
      <c r="AE429" s="3" t="e">
        <f>'Individual Measurements'!U430</f>
        <v>#DIV/0!</v>
      </c>
      <c r="AF429" s="3" t="e">
        <f>'Individual Measurements'!V430</f>
        <v>#DIV/0!</v>
      </c>
      <c r="AG429" s="3" t="e">
        <f>'Individual Measurements'!W430</f>
        <v>#DIV/0!</v>
      </c>
      <c r="AH429" s="3" t="e">
        <f>'Individual Measurements'!X430</f>
        <v>#DIV/0!</v>
      </c>
      <c r="AI429" s="3" t="e">
        <f>'Individual Measurements'!Y430</f>
        <v>#DIV/0!</v>
      </c>
      <c r="AJ429" s="1">
        <f>'Individual Measurements'!AE430</f>
        <v>0</v>
      </c>
      <c r="AK429" s="1">
        <f>'Individual Measurements'!AF430</f>
        <v>0</v>
      </c>
      <c r="AL429" s="1">
        <f>'Individual Measurements'!AG430</f>
        <v>0</v>
      </c>
      <c r="AM429" s="1">
        <f>'Individual Measurements'!AH430</f>
        <v>0</v>
      </c>
      <c r="AN429" s="1">
        <f>'Individual Measurements'!AI430</f>
        <v>0</v>
      </c>
      <c r="AO429" s="1">
        <f>'Individual Measurements'!AJ430</f>
        <v>0</v>
      </c>
      <c r="AP429" s="1">
        <f>'Individual Measurements'!AK430</f>
        <v>0</v>
      </c>
      <c r="AQ429" s="1">
        <f>'Individual Measurements'!AL430</f>
        <v>0</v>
      </c>
    </row>
    <row r="430" spans="1:43" ht="15.75" customHeight="1">
      <c r="A430" s="1" t="s">
        <v>1466</v>
      </c>
      <c r="B430" s="1" t="s">
        <v>1467</v>
      </c>
      <c r="C430" s="1" t="s">
        <v>1337</v>
      </c>
      <c r="D430" s="5" t="s">
        <v>1338</v>
      </c>
      <c r="E430" s="1" t="s">
        <v>1468</v>
      </c>
      <c r="F430" s="6" t="s">
        <v>1254</v>
      </c>
      <c r="G430" s="1" t="s">
        <v>1469</v>
      </c>
      <c r="H430" s="7" t="str">
        <f t="shared" si="0"/>
        <v>LR x BL</v>
      </c>
      <c r="J430" s="1" t="s">
        <v>1256</v>
      </c>
      <c r="P430" s="1">
        <v>3</v>
      </c>
      <c r="Q430" s="1">
        <v>14</v>
      </c>
      <c r="S430" s="8">
        <v>44348</v>
      </c>
      <c r="T430" s="8">
        <v>44348</v>
      </c>
      <c r="U430" s="1">
        <f>'Plot Info'!H430</f>
        <v>0</v>
      </c>
      <c r="X430" s="1">
        <f>'Plot Info'!K430</f>
        <v>0</v>
      </c>
      <c r="Y430" s="1">
        <f>'Plot Info'!L430</f>
        <v>0</v>
      </c>
      <c r="Z430" s="1">
        <f>'Plot Info'!M430</f>
        <v>0</v>
      </c>
      <c r="AA430" s="3"/>
      <c r="AB430" s="3">
        <f>VLOOKUP(A430,'Sub Sample'!A:U,21,FALSE)</f>
        <v>0</v>
      </c>
      <c r="AD430" s="10">
        <f>VLOOKUP(A430,'Sub Sample'!A:Z,26,FALSE)</f>
        <v>0</v>
      </c>
      <c r="AE430" s="3" t="e">
        <f>'Individual Measurements'!U431</f>
        <v>#DIV/0!</v>
      </c>
      <c r="AF430" s="3" t="e">
        <f>'Individual Measurements'!V431</f>
        <v>#DIV/0!</v>
      </c>
      <c r="AG430" s="3" t="e">
        <f>'Individual Measurements'!W431</f>
        <v>#DIV/0!</v>
      </c>
      <c r="AH430" s="3" t="e">
        <f>'Individual Measurements'!X431</f>
        <v>#DIV/0!</v>
      </c>
      <c r="AI430" s="3" t="e">
        <f>'Individual Measurements'!Y431</f>
        <v>#DIV/0!</v>
      </c>
      <c r="AJ430" s="1">
        <f>'Individual Measurements'!AE431</f>
        <v>0</v>
      </c>
      <c r="AK430" s="1">
        <f>'Individual Measurements'!AF431</f>
        <v>0</v>
      </c>
      <c r="AL430" s="1">
        <f>'Individual Measurements'!AG431</f>
        <v>0</v>
      </c>
      <c r="AM430" s="1">
        <f>'Individual Measurements'!AH431</f>
        <v>0</v>
      </c>
      <c r="AN430" s="1">
        <f>'Individual Measurements'!AI431</f>
        <v>0</v>
      </c>
      <c r="AO430" s="1">
        <f>'Individual Measurements'!AJ431</f>
        <v>0</v>
      </c>
      <c r="AP430" s="1">
        <f>'Individual Measurements'!AK431</f>
        <v>0</v>
      </c>
      <c r="AQ430" s="1">
        <f>'Individual Measurements'!AL431</f>
        <v>0</v>
      </c>
    </row>
    <row r="431" spans="1:43" ht="15.75" customHeight="1">
      <c r="A431" s="1" t="s">
        <v>1470</v>
      </c>
      <c r="B431" s="1" t="s">
        <v>1471</v>
      </c>
      <c r="C431" s="1" t="s">
        <v>1271</v>
      </c>
      <c r="D431" s="5" t="s">
        <v>1267</v>
      </c>
      <c r="E431" s="1" t="s">
        <v>1272</v>
      </c>
      <c r="F431" s="6" t="s">
        <v>1273</v>
      </c>
      <c r="G431" s="1" t="s">
        <v>1274</v>
      </c>
      <c r="H431" s="7" t="str">
        <f t="shared" si="0"/>
        <v>FW x PI</v>
      </c>
      <c r="J431" s="1" t="s">
        <v>1256</v>
      </c>
      <c r="P431" s="1">
        <v>3</v>
      </c>
      <c r="Q431" s="1">
        <v>15</v>
      </c>
      <c r="S431" s="8">
        <v>44348</v>
      </c>
      <c r="T431" s="8">
        <v>44348</v>
      </c>
      <c r="U431" s="1">
        <f>'Plot Info'!H431</f>
        <v>0</v>
      </c>
      <c r="X431" s="1">
        <f>'Plot Info'!K431</f>
        <v>0</v>
      </c>
      <c r="Y431" s="1">
        <f>'Plot Info'!L431</f>
        <v>0</v>
      </c>
      <c r="Z431" s="1">
        <f>'Plot Info'!M431</f>
        <v>0</v>
      </c>
      <c r="AA431" s="3"/>
      <c r="AB431" s="3">
        <f>VLOOKUP(A431,'Sub Sample'!A:U,21,FALSE)</f>
        <v>0</v>
      </c>
      <c r="AD431" s="10">
        <f>VLOOKUP(A431,'Sub Sample'!A:Z,26,FALSE)</f>
        <v>0</v>
      </c>
      <c r="AE431" s="3" t="e">
        <f>'Individual Measurements'!U432</f>
        <v>#DIV/0!</v>
      </c>
      <c r="AF431" s="3" t="e">
        <f>'Individual Measurements'!V432</f>
        <v>#DIV/0!</v>
      </c>
      <c r="AG431" s="3" t="e">
        <f>'Individual Measurements'!W432</f>
        <v>#DIV/0!</v>
      </c>
      <c r="AH431" s="3" t="e">
        <f>'Individual Measurements'!X432</f>
        <v>#DIV/0!</v>
      </c>
      <c r="AI431" s="3" t="e">
        <f>'Individual Measurements'!Y432</f>
        <v>#DIV/0!</v>
      </c>
      <c r="AJ431" s="1">
        <f>'Individual Measurements'!AE432</f>
        <v>0</v>
      </c>
      <c r="AK431" s="1">
        <f>'Individual Measurements'!AF432</f>
        <v>0</v>
      </c>
      <c r="AL431" s="1">
        <f>'Individual Measurements'!AG432</f>
        <v>0</v>
      </c>
      <c r="AM431" s="1">
        <f>'Individual Measurements'!AH432</f>
        <v>0</v>
      </c>
      <c r="AN431" s="1">
        <f>'Individual Measurements'!AI432</f>
        <v>0</v>
      </c>
      <c r="AO431" s="1">
        <f>'Individual Measurements'!AJ432</f>
        <v>0</v>
      </c>
      <c r="AP431" s="1">
        <f>'Individual Measurements'!AK432</f>
        <v>0</v>
      </c>
      <c r="AQ431" s="1">
        <f>'Individual Measurements'!AL432</f>
        <v>0</v>
      </c>
    </row>
    <row r="432" spans="1:43" ht="15.75" customHeight="1">
      <c r="A432" s="1" t="s">
        <v>1472</v>
      </c>
      <c r="B432" s="1" t="s">
        <v>1473</v>
      </c>
      <c r="C432" s="1" t="s">
        <v>1474</v>
      </c>
      <c r="D432" s="5" t="s">
        <v>1475</v>
      </c>
      <c r="E432" s="1" t="s">
        <v>1440</v>
      </c>
      <c r="F432" s="6" t="s">
        <v>1273</v>
      </c>
      <c r="G432" s="1" t="s">
        <v>1476</v>
      </c>
      <c r="H432" s="7" t="str">
        <f t="shared" si="0"/>
        <v>DB x PI</v>
      </c>
      <c r="J432" s="1" t="s">
        <v>1256</v>
      </c>
      <c r="P432" s="1">
        <v>3</v>
      </c>
      <c r="Q432" s="1">
        <v>16</v>
      </c>
      <c r="S432" s="8">
        <v>44348</v>
      </c>
      <c r="T432" s="8">
        <v>44348</v>
      </c>
      <c r="U432" s="1">
        <f>'Plot Info'!H432</f>
        <v>0</v>
      </c>
      <c r="X432" s="1">
        <f>'Plot Info'!K432</f>
        <v>0</v>
      </c>
      <c r="Y432" s="1">
        <f>'Plot Info'!L432</f>
        <v>0</v>
      </c>
      <c r="Z432" s="1">
        <f>'Plot Info'!M432</f>
        <v>0</v>
      </c>
      <c r="AA432" s="3"/>
      <c r="AB432" s="3">
        <f>VLOOKUP(A432,'Sub Sample'!A:U,21,FALSE)</f>
        <v>0</v>
      </c>
      <c r="AD432" s="10">
        <f>VLOOKUP(A432,'Sub Sample'!A:Z,26,FALSE)</f>
        <v>0</v>
      </c>
      <c r="AE432" s="3" t="e">
        <f>'Individual Measurements'!U433</f>
        <v>#DIV/0!</v>
      </c>
      <c r="AF432" s="3" t="e">
        <f>'Individual Measurements'!V433</f>
        <v>#DIV/0!</v>
      </c>
      <c r="AG432" s="3" t="e">
        <f>'Individual Measurements'!W433</f>
        <v>#DIV/0!</v>
      </c>
      <c r="AH432" s="3" t="e">
        <f>'Individual Measurements'!X433</f>
        <v>#DIV/0!</v>
      </c>
      <c r="AI432" s="3" t="e">
        <f>'Individual Measurements'!Y433</f>
        <v>#DIV/0!</v>
      </c>
      <c r="AJ432" s="1">
        <f>'Individual Measurements'!AE433</f>
        <v>0</v>
      </c>
      <c r="AK432" s="1">
        <f>'Individual Measurements'!AF433</f>
        <v>0</v>
      </c>
      <c r="AL432" s="1">
        <f>'Individual Measurements'!AG433</f>
        <v>0</v>
      </c>
      <c r="AM432" s="1">
        <f>'Individual Measurements'!AH433</f>
        <v>0</v>
      </c>
      <c r="AN432" s="1">
        <f>'Individual Measurements'!AI433</f>
        <v>0</v>
      </c>
      <c r="AO432" s="1">
        <f>'Individual Measurements'!AJ433</f>
        <v>0</v>
      </c>
      <c r="AP432" s="1">
        <f>'Individual Measurements'!AK433</f>
        <v>0</v>
      </c>
      <c r="AQ432" s="1">
        <f>'Individual Measurements'!AL433</f>
        <v>0</v>
      </c>
    </row>
    <row r="433" spans="1:43" ht="15.75" customHeight="1">
      <c r="A433" s="1" t="s">
        <v>1477</v>
      </c>
      <c r="B433" s="1" t="s">
        <v>1478</v>
      </c>
      <c r="C433" s="1" t="s">
        <v>1356</v>
      </c>
      <c r="D433" s="5" t="s">
        <v>1252</v>
      </c>
      <c r="E433" s="1" t="s">
        <v>1333</v>
      </c>
      <c r="F433" s="6" t="s">
        <v>1273</v>
      </c>
      <c r="G433" s="1" t="s">
        <v>1479</v>
      </c>
      <c r="H433" s="7" t="str">
        <f t="shared" si="0"/>
        <v>FI x PI</v>
      </c>
      <c r="J433" s="1" t="s">
        <v>1256</v>
      </c>
      <c r="P433" s="1">
        <v>3</v>
      </c>
      <c r="Q433" s="1">
        <v>17</v>
      </c>
      <c r="S433" s="8">
        <v>44348</v>
      </c>
      <c r="T433" s="8">
        <v>44348</v>
      </c>
      <c r="U433" s="1">
        <f>'Plot Info'!H433</f>
        <v>0</v>
      </c>
      <c r="X433" s="1">
        <f>'Plot Info'!K433</f>
        <v>0</v>
      </c>
      <c r="Y433" s="1">
        <f>'Plot Info'!L433</f>
        <v>0</v>
      </c>
      <c r="Z433" s="1">
        <f>'Plot Info'!M433</f>
        <v>0</v>
      </c>
      <c r="AA433" s="3"/>
      <c r="AB433" s="3">
        <f>VLOOKUP(A433,'Sub Sample'!A:U,21,FALSE)</f>
        <v>0</v>
      </c>
      <c r="AD433" s="10">
        <f>VLOOKUP(A433,'Sub Sample'!A:Z,26,FALSE)</f>
        <v>0</v>
      </c>
      <c r="AE433" s="3" t="e">
        <f>'Individual Measurements'!U434</f>
        <v>#DIV/0!</v>
      </c>
      <c r="AF433" s="3" t="e">
        <f>'Individual Measurements'!V434</f>
        <v>#DIV/0!</v>
      </c>
      <c r="AG433" s="3" t="e">
        <f>'Individual Measurements'!W434</f>
        <v>#DIV/0!</v>
      </c>
      <c r="AH433" s="3" t="e">
        <f>'Individual Measurements'!X434</f>
        <v>#DIV/0!</v>
      </c>
      <c r="AI433" s="3" t="e">
        <f>'Individual Measurements'!Y434</f>
        <v>#DIV/0!</v>
      </c>
      <c r="AJ433" s="1">
        <f>'Individual Measurements'!AE434</f>
        <v>0</v>
      </c>
      <c r="AK433" s="1">
        <f>'Individual Measurements'!AF434</f>
        <v>0</v>
      </c>
      <c r="AL433" s="1">
        <f>'Individual Measurements'!AG434</f>
        <v>0</v>
      </c>
      <c r="AM433" s="1">
        <f>'Individual Measurements'!AH434</f>
        <v>0</v>
      </c>
      <c r="AN433" s="1">
        <f>'Individual Measurements'!AI434</f>
        <v>0</v>
      </c>
      <c r="AO433" s="1">
        <f>'Individual Measurements'!AJ434</f>
        <v>0</v>
      </c>
      <c r="AP433" s="1">
        <f>'Individual Measurements'!AK434</f>
        <v>0</v>
      </c>
      <c r="AQ433" s="1">
        <f>'Individual Measurements'!AL434</f>
        <v>0</v>
      </c>
    </row>
    <row r="434" spans="1:43" ht="15.75" customHeight="1">
      <c r="A434" s="1" t="s">
        <v>1480</v>
      </c>
      <c r="B434" s="1" t="s">
        <v>1481</v>
      </c>
      <c r="C434" s="1" t="s">
        <v>1302</v>
      </c>
      <c r="D434" s="5" t="s">
        <v>1267</v>
      </c>
      <c r="E434" s="1" t="s">
        <v>1409</v>
      </c>
      <c r="F434" s="6" t="s">
        <v>1252</v>
      </c>
      <c r="G434" s="1" t="s">
        <v>1482</v>
      </c>
      <c r="H434" s="7" t="str">
        <f t="shared" si="0"/>
        <v>FW x FI</v>
      </c>
      <c r="J434" s="1" t="s">
        <v>1256</v>
      </c>
      <c r="P434" s="1">
        <v>3</v>
      </c>
      <c r="Q434" s="1">
        <v>18</v>
      </c>
      <c r="S434" s="8">
        <v>44348</v>
      </c>
      <c r="T434" s="8">
        <v>44348</v>
      </c>
      <c r="U434" s="1">
        <f>'Plot Info'!H434</f>
        <v>0</v>
      </c>
      <c r="X434" s="1">
        <f>'Plot Info'!K434</f>
        <v>0</v>
      </c>
      <c r="Y434" s="1">
        <f>'Plot Info'!L434</f>
        <v>0</v>
      </c>
      <c r="Z434" s="1">
        <f>'Plot Info'!M434</f>
        <v>0</v>
      </c>
      <c r="AA434" s="3"/>
      <c r="AB434" s="3">
        <f>VLOOKUP(A434,'Sub Sample'!A:U,21,FALSE)</f>
        <v>0</v>
      </c>
      <c r="AD434" s="10">
        <f>VLOOKUP(A434,'Sub Sample'!A:Z,26,FALSE)</f>
        <v>0</v>
      </c>
      <c r="AE434" s="3" t="e">
        <f>'Individual Measurements'!U435</f>
        <v>#DIV/0!</v>
      </c>
      <c r="AF434" s="3" t="e">
        <f>'Individual Measurements'!V435</f>
        <v>#DIV/0!</v>
      </c>
      <c r="AG434" s="3" t="e">
        <f>'Individual Measurements'!W435</f>
        <v>#DIV/0!</v>
      </c>
      <c r="AH434" s="3" t="e">
        <f>'Individual Measurements'!X435</f>
        <v>#DIV/0!</v>
      </c>
      <c r="AI434" s="3" t="e">
        <f>'Individual Measurements'!Y435</f>
        <v>#DIV/0!</v>
      </c>
      <c r="AJ434" s="1">
        <f>'Individual Measurements'!AE435</f>
        <v>0</v>
      </c>
      <c r="AK434" s="1">
        <f>'Individual Measurements'!AF435</f>
        <v>0</v>
      </c>
      <c r="AL434" s="1">
        <f>'Individual Measurements'!AG435</f>
        <v>0</v>
      </c>
      <c r="AM434" s="1">
        <f>'Individual Measurements'!AH435</f>
        <v>0</v>
      </c>
      <c r="AN434" s="1">
        <f>'Individual Measurements'!AI435</f>
        <v>0</v>
      </c>
      <c r="AO434" s="1">
        <f>'Individual Measurements'!AJ435</f>
        <v>0</v>
      </c>
      <c r="AP434" s="1">
        <f>'Individual Measurements'!AK435</f>
        <v>0</v>
      </c>
      <c r="AQ434" s="1">
        <f>'Individual Measurements'!AL435</f>
        <v>0</v>
      </c>
    </row>
    <row r="435" spans="1:43" ht="15.75" customHeight="1">
      <c r="B435" s="1" t="s">
        <v>311</v>
      </c>
      <c r="C435" s="1" t="s">
        <v>1257</v>
      </c>
      <c r="D435" s="5" t="s">
        <v>1258</v>
      </c>
      <c r="E435" s="1" t="s">
        <v>1259</v>
      </c>
      <c r="F435" s="6" t="s">
        <v>1260</v>
      </c>
      <c r="G435" s="1" t="s">
        <v>1261</v>
      </c>
      <c r="H435" s="7" t="str">
        <f t="shared" si="0"/>
        <v>F1 x CT1</v>
      </c>
      <c r="J435" s="1" t="s">
        <v>1256</v>
      </c>
      <c r="P435" s="1">
        <v>3</v>
      </c>
      <c r="Q435" s="1">
        <v>19</v>
      </c>
      <c r="S435" s="8">
        <v>44348</v>
      </c>
      <c r="T435" s="8">
        <v>44348</v>
      </c>
      <c r="U435" s="1">
        <f>'Plot Info'!H435</f>
        <v>0</v>
      </c>
      <c r="X435" s="1">
        <f>'Plot Info'!K435</f>
        <v>0</v>
      </c>
      <c r="Y435" s="1">
        <f>'Plot Info'!L435</f>
        <v>0</v>
      </c>
      <c r="Z435" s="1">
        <f>'Plot Info'!M435</f>
        <v>0</v>
      </c>
      <c r="AA435" s="3"/>
      <c r="AB435" s="3" t="e">
        <f>VLOOKUP(A435,'Sub Sample'!A:U,21,FALSE)</f>
        <v>#N/A</v>
      </c>
      <c r="AD435" s="10" t="e">
        <f>VLOOKUP(A435,'Sub Sample'!A:Z,26,FALSE)</f>
        <v>#N/A</v>
      </c>
      <c r="AE435" s="3" t="e">
        <f>'Individual Measurements'!U436</f>
        <v>#DIV/0!</v>
      </c>
      <c r="AF435" s="3" t="e">
        <f>'Individual Measurements'!V436</f>
        <v>#DIV/0!</v>
      </c>
      <c r="AG435" s="3" t="e">
        <f>'Individual Measurements'!W436</f>
        <v>#DIV/0!</v>
      </c>
      <c r="AH435" s="3" t="e">
        <f>'Individual Measurements'!X436</f>
        <v>#DIV/0!</v>
      </c>
      <c r="AI435" s="3" t="e">
        <f>'Individual Measurements'!Y436</f>
        <v>#DIV/0!</v>
      </c>
      <c r="AJ435" s="1">
        <f>'Individual Measurements'!AE436</f>
        <v>0</v>
      </c>
      <c r="AK435" s="1">
        <f>'Individual Measurements'!AF436</f>
        <v>0</v>
      </c>
      <c r="AL435" s="1">
        <f>'Individual Measurements'!AG436</f>
        <v>0</v>
      </c>
      <c r="AM435" s="1">
        <f>'Individual Measurements'!AH436</f>
        <v>0</v>
      </c>
      <c r="AN435" s="1">
        <f>'Individual Measurements'!AI436</f>
        <v>0</v>
      </c>
      <c r="AO435" s="1">
        <f>'Individual Measurements'!AJ436</f>
        <v>0</v>
      </c>
      <c r="AP435" s="1">
        <f>'Individual Measurements'!AK436</f>
        <v>0</v>
      </c>
      <c r="AQ435" s="1">
        <f>'Individual Measurements'!AL436</f>
        <v>0</v>
      </c>
    </row>
    <row r="436" spans="1:43" ht="15.75" customHeight="1">
      <c r="A436" s="1" t="s">
        <v>1483</v>
      </c>
      <c r="B436" s="1" t="s">
        <v>1484</v>
      </c>
      <c r="C436" s="1" t="s">
        <v>1485</v>
      </c>
      <c r="D436" s="5" t="s">
        <v>1265</v>
      </c>
      <c r="E436" s="1" t="s">
        <v>1486</v>
      </c>
      <c r="F436" s="6" t="s">
        <v>1254</v>
      </c>
      <c r="G436" s="1" t="s">
        <v>1487</v>
      </c>
      <c r="H436" s="7" t="str">
        <f t="shared" si="0"/>
        <v>TI x BL</v>
      </c>
      <c r="J436" s="1" t="s">
        <v>1256</v>
      </c>
      <c r="P436" s="1">
        <v>3</v>
      </c>
      <c r="Q436" s="1">
        <v>20</v>
      </c>
      <c r="S436" s="8">
        <v>44348</v>
      </c>
      <c r="T436" s="8">
        <v>44348</v>
      </c>
      <c r="U436" s="1">
        <f>'Plot Info'!H436</f>
        <v>0</v>
      </c>
      <c r="X436" s="1">
        <f>'Plot Info'!K436</f>
        <v>0</v>
      </c>
      <c r="Y436" s="1">
        <f>'Plot Info'!L436</f>
        <v>0</v>
      </c>
      <c r="Z436" s="1">
        <f>'Plot Info'!M436</f>
        <v>0</v>
      </c>
      <c r="AA436" s="3"/>
      <c r="AB436" s="3">
        <f>VLOOKUP(A436,'Sub Sample'!A:U,21,FALSE)</f>
        <v>0</v>
      </c>
      <c r="AD436" s="10">
        <f>VLOOKUP(A436,'Sub Sample'!A:Z,26,FALSE)</f>
        <v>10</v>
      </c>
      <c r="AE436" s="3">
        <f>'Individual Measurements'!U437</f>
        <v>12.970000000000002</v>
      </c>
      <c r="AF436" s="3">
        <f>'Individual Measurements'!V437</f>
        <v>2.69</v>
      </c>
      <c r="AG436" s="3">
        <f>'Individual Measurements'!W437</f>
        <v>0.19400000000000001</v>
      </c>
      <c r="AH436" s="3">
        <f>'Individual Measurements'!X437</f>
        <v>0.76539999999999986</v>
      </c>
      <c r="AI436" s="3">
        <f>'Individual Measurements'!Y437</f>
        <v>0.57499999999999996</v>
      </c>
      <c r="AJ436" s="1">
        <f>'Individual Measurements'!AE437</f>
        <v>0</v>
      </c>
      <c r="AK436" s="1">
        <f>'Individual Measurements'!AF437</f>
        <v>0</v>
      </c>
      <c r="AL436" s="1">
        <f>'Individual Measurements'!AG437</f>
        <v>1</v>
      </c>
      <c r="AM436" s="1">
        <f>'Individual Measurements'!AH437</f>
        <v>9</v>
      </c>
      <c r="AN436" s="1">
        <f>'Individual Measurements'!AI437</f>
        <v>10</v>
      </c>
      <c r="AO436" s="1">
        <f>'Individual Measurements'!AJ437</f>
        <v>0</v>
      </c>
      <c r="AP436" s="1">
        <f>'Individual Measurements'!AK437</f>
        <v>0</v>
      </c>
      <c r="AQ436" s="1">
        <f>'Individual Measurements'!AL437</f>
        <v>10</v>
      </c>
    </row>
    <row r="437" spans="1:43" ht="15.75" customHeight="1">
      <c r="A437" s="1" t="s">
        <v>1488</v>
      </c>
      <c r="B437" s="1" t="s">
        <v>1489</v>
      </c>
      <c r="C437" s="1" t="s">
        <v>1474</v>
      </c>
      <c r="D437" s="5" t="s">
        <v>1475</v>
      </c>
      <c r="E437" s="1" t="s">
        <v>1486</v>
      </c>
      <c r="F437" s="6" t="s">
        <v>1254</v>
      </c>
      <c r="G437" s="1" t="s">
        <v>1490</v>
      </c>
      <c r="H437" s="7" t="str">
        <f t="shared" si="0"/>
        <v>DB x BL</v>
      </c>
      <c r="J437" s="1" t="s">
        <v>1256</v>
      </c>
      <c r="P437" s="1">
        <v>3</v>
      </c>
      <c r="Q437" s="1">
        <v>21</v>
      </c>
      <c r="S437" s="8">
        <v>44348</v>
      </c>
      <c r="T437" s="8">
        <v>44348</v>
      </c>
      <c r="U437" s="1">
        <f>'Plot Info'!H437</f>
        <v>0</v>
      </c>
      <c r="X437" s="1">
        <f>'Plot Info'!K437</f>
        <v>0</v>
      </c>
      <c r="Y437" s="1">
        <f>'Plot Info'!L437</f>
        <v>0</v>
      </c>
      <c r="Z437" s="1">
        <f>'Plot Info'!M437</f>
        <v>0</v>
      </c>
      <c r="AA437" s="3"/>
      <c r="AB437" s="3">
        <f>VLOOKUP(A437,'Sub Sample'!A:U,21,FALSE)</f>
        <v>0</v>
      </c>
      <c r="AD437" s="10">
        <f>VLOOKUP(A437,'Sub Sample'!A:Z,26,FALSE)</f>
        <v>0</v>
      </c>
      <c r="AE437" s="3" t="e">
        <f>'Individual Measurements'!U438</f>
        <v>#DIV/0!</v>
      </c>
      <c r="AF437" s="3" t="e">
        <f>'Individual Measurements'!V438</f>
        <v>#DIV/0!</v>
      </c>
      <c r="AG437" s="3" t="e">
        <f>'Individual Measurements'!W438</f>
        <v>#DIV/0!</v>
      </c>
      <c r="AH437" s="3" t="e">
        <f>'Individual Measurements'!X438</f>
        <v>#DIV/0!</v>
      </c>
      <c r="AI437" s="3" t="e">
        <f>'Individual Measurements'!Y438</f>
        <v>#DIV/0!</v>
      </c>
      <c r="AJ437" s="1">
        <f>'Individual Measurements'!AE438</f>
        <v>0</v>
      </c>
      <c r="AK437" s="1">
        <f>'Individual Measurements'!AF438</f>
        <v>0</v>
      </c>
      <c r="AL437" s="1">
        <f>'Individual Measurements'!AG438</f>
        <v>0</v>
      </c>
      <c r="AM437" s="1">
        <f>'Individual Measurements'!AH438</f>
        <v>0</v>
      </c>
      <c r="AN437" s="1">
        <f>'Individual Measurements'!AI438</f>
        <v>0</v>
      </c>
      <c r="AO437" s="1">
        <f>'Individual Measurements'!AJ438</f>
        <v>0</v>
      </c>
      <c r="AP437" s="1">
        <f>'Individual Measurements'!AK438</f>
        <v>0</v>
      </c>
      <c r="AQ437" s="1">
        <f>'Individual Measurements'!AL438</f>
        <v>0</v>
      </c>
    </row>
    <row r="438" spans="1:43" ht="15.75" customHeight="1">
      <c r="A438" s="1" t="s">
        <v>1491</v>
      </c>
      <c r="B438" s="1" t="s">
        <v>1492</v>
      </c>
      <c r="C438" s="1" t="s">
        <v>1493</v>
      </c>
      <c r="D438" s="5" t="s">
        <v>1267</v>
      </c>
      <c r="E438" s="1" t="s">
        <v>1494</v>
      </c>
      <c r="F438" s="6" t="s">
        <v>1265</v>
      </c>
      <c r="G438" s="1" t="s">
        <v>1495</v>
      </c>
      <c r="H438" s="7" t="str">
        <f t="shared" si="0"/>
        <v>FW x TI</v>
      </c>
      <c r="J438" s="1" t="s">
        <v>1256</v>
      </c>
      <c r="P438" s="1">
        <v>3</v>
      </c>
      <c r="Q438" s="1">
        <v>22</v>
      </c>
      <c r="S438" s="8">
        <v>44348</v>
      </c>
      <c r="T438" s="8">
        <v>44348</v>
      </c>
      <c r="U438" s="1">
        <f>'Plot Info'!H438</f>
        <v>0</v>
      </c>
      <c r="X438" s="1">
        <f>'Plot Info'!K438</f>
        <v>0</v>
      </c>
      <c r="Y438" s="1">
        <f>'Plot Info'!L438</f>
        <v>0</v>
      </c>
      <c r="Z438" s="1">
        <f>'Plot Info'!M438</f>
        <v>0</v>
      </c>
      <c r="AA438" s="3"/>
      <c r="AB438" s="3">
        <f>VLOOKUP(A438,'Sub Sample'!A:U,21,FALSE)</f>
        <v>0</v>
      </c>
      <c r="AD438" s="10">
        <f>VLOOKUP(A438,'Sub Sample'!A:Z,26,FALSE)</f>
        <v>0</v>
      </c>
      <c r="AE438" s="3" t="e">
        <f>'Individual Measurements'!U439</f>
        <v>#DIV/0!</v>
      </c>
      <c r="AF438" s="3" t="e">
        <f>'Individual Measurements'!V439</f>
        <v>#DIV/0!</v>
      </c>
      <c r="AG438" s="3" t="e">
        <f>'Individual Measurements'!W439</f>
        <v>#DIV/0!</v>
      </c>
      <c r="AH438" s="3" t="e">
        <f>'Individual Measurements'!X439</f>
        <v>#DIV/0!</v>
      </c>
      <c r="AI438" s="3" t="e">
        <f>'Individual Measurements'!Y439</f>
        <v>#DIV/0!</v>
      </c>
      <c r="AJ438" s="1">
        <f>'Individual Measurements'!AE439</f>
        <v>0</v>
      </c>
      <c r="AK438" s="1">
        <f>'Individual Measurements'!AF439</f>
        <v>0</v>
      </c>
      <c r="AL438" s="1">
        <f>'Individual Measurements'!AG439</f>
        <v>0</v>
      </c>
      <c r="AM438" s="1">
        <f>'Individual Measurements'!AH439</f>
        <v>0</v>
      </c>
      <c r="AN438" s="1">
        <f>'Individual Measurements'!AI439</f>
        <v>0</v>
      </c>
      <c r="AO438" s="1">
        <f>'Individual Measurements'!AJ439</f>
        <v>0</v>
      </c>
      <c r="AP438" s="1">
        <f>'Individual Measurements'!AK439</f>
        <v>0</v>
      </c>
      <c r="AQ438" s="1">
        <f>'Individual Measurements'!AL439</f>
        <v>0</v>
      </c>
    </row>
    <row r="439" spans="1:43" ht="15.75" customHeight="1">
      <c r="A439" s="1" t="s">
        <v>1496</v>
      </c>
      <c r="B439" s="1" t="s">
        <v>1497</v>
      </c>
      <c r="C439" s="1" t="s">
        <v>1493</v>
      </c>
      <c r="D439" s="5" t="s">
        <v>1267</v>
      </c>
      <c r="E439" s="1" t="s">
        <v>1498</v>
      </c>
      <c r="F439" s="6" t="s">
        <v>1265</v>
      </c>
      <c r="G439" s="1" t="s">
        <v>1499</v>
      </c>
      <c r="H439" s="7" t="str">
        <f t="shared" si="0"/>
        <v>FW x TI</v>
      </c>
      <c r="J439" s="1" t="s">
        <v>1256</v>
      </c>
      <c r="P439" s="1">
        <v>4</v>
      </c>
      <c r="Q439" s="1">
        <v>1</v>
      </c>
      <c r="S439" s="8">
        <v>44348</v>
      </c>
      <c r="T439" s="8">
        <v>44348</v>
      </c>
      <c r="U439" s="1">
        <f>'Plot Info'!H439</f>
        <v>0</v>
      </c>
      <c r="X439" s="1">
        <f>'Plot Info'!K439</f>
        <v>0</v>
      </c>
      <c r="Y439" s="1">
        <f>'Plot Info'!L439</f>
        <v>0</v>
      </c>
      <c r="Z439" s="1">
        <f>'Plot Info'!M439</f>
        <v>0</v>
      </c>
      <c r="AA439" s="3"/>
      <c r="AB439" s="3">
        <f>VLOOKUP(A439,'Sub Sample'!A:U,21,FALSE)</f>
        <v>0</v>
      </c>
      <c r="AD439" s="10">
        <f>VLOOKUP(A439,'Sub Sample'!A:Z,26,FALSE)</f>
        <v>0</v>
      </c>
      <c r="AE439" s="3" t="e">
        <f>'Individual Measurements'!U440</f>
        <v>#DIV/0!</v>
      </c>
      <c r="AF439" s="3" t="e">
        <f>'Individual Measurements'!V440</f>
        <v>#DIV/0!</v>
      </c>
      <c r="AG439" s="3" t="e">
        <f>'Individual Measurements'!W440</f>
        <v>#DIV/0!</v>
      </c>
      <c r="AH439" s="3" t="e">
        <f>'Individual Measurements'!X440</f>
        <v>#DIV/0!</v>
      </c>
      <c r="AI439" s="3" t="e">
        <f>'Individual Measurements'!Y440</f>
        <v>#DIV/0!</v>
      </c>
      <c r="AJ439" s="1">
        <f>'Individual Measurements'!AE440</f>
        <v>0</v>
      </c>
      <c r="AK439" s="1">
        <f>'Individual Measurements'!AF440</f>
        <v>0</v>
      </c>
      <c r="AL439" s="1">
        <f>'Individual Measurements'!AG440</f>
        <v>0</v>
      </c>
      <c r="AM439" s="1">
        <f>'Individual Measurements'!AH440</f>
        <v>0</v>
      </c>
      <c r="AN439" s="1">
        <f>'Individual Measurements'!AI440</f>
        <v>0</v>
      </c>
      <c r="AO439" s="1">
        <f>'Individual Measurements'!AJ440</f>
        <v>0</v>
      </c>
      <c r="AP439" s="1">
        <f>'Individual Measurements'!AK440</f>
        <v>0</v>
      </c>
      <c r="AQ439" s="1">
        <f>'Individual Measurements'!AL440</f>
        <v>0</v>
      </c>
    </row>
    <row r="440" spans="1:43" ht="15.75" customHeight="1">
      <c r="A440" s="1" t="s">
        <v>1500</v>
      </c>
      <c r="B440" s="1" t="s">
        <v>1501</v>
      </c>
      <c r="C440" s="1" t="s">
        <v>1493</v>
      </c>
      <c r="D440" s="5" t="s">
        <v>1267</v>
      </c>
      <c r="E440" s="1" t="s">
        <v>1440</v>
      </c>
      <c r="F440" s="6" t="s">
        <v>1273</v>
      </c>
      <c r="G440" s="1" t="s">
        <v>1502</v>
      </c>
      <c r="H440" s="7" t="str">
        <f t="shared" si="0"/>
        <v>FW x PI</v>
      </c>
      <c r="J440" s="1" t="s">
        <v>1256</v>
      </c>
      <c r="P440" s="1">
        <v>4</v>
      </c>
      <c r="Q440" s="1">
        <v>2</v>
      </c>
      <c r="S440" s="8">
        <v>44348</v>
      </c>
      <c r="T440" s="8">
        <v>44348</v>
      </c>
      <c r="U440" s="1">
        <f>'Plot Info'!H440</f>
        <v>0</v>
      </c>
      <c r="X440" s="1">
        <f>'Plot Info'!K440</f>
        <v>0</v>
      </c>
      <c r="Y440" s="1">
        <f>'Plot Info'!L440</f>
        <v>0</v>
      </c>
      <c r="Z440" s="1">
        <f>'Plot Info'!M440</f>
        <v>0</v>
      </c>
      <c r="AA440" s="3"/>
      <c r="AB440" s="3">
        <f>VLOOKUP(A440,'Sub Sample'!A:U,21,FALSE)</f>
        <v>0</v>
      </c>
      <c r="AD440" s="10">
        <f>VLOOKUP(A440,'Sub Sample'!A:Z,26,FALSE)</f>
        <v>0</v>
      </c>
      <c r="AE440" s="3" t="e">
        <f>'Individual Measurements'!U441</f>
        <v>#DIV/0!</v>
      </c>
      <c r="AF440" s="3" t="e">
        <f>'Individual Measurements'!V441</f>
        <v>#DIV/0!</v>
      </c>
      <c r="AG440" s="3" t="e">
        <f>'Individual Measurements'!W441</f>
        <v>#DIV/0!</v>
      </c>
      <c r="AH440" s="3" t="e">
        <f>'Individual Measurements'!X441</f>
        <v>#DIV/0!</v>
      </c>
      <c r="AI440" s="3" t="e">
        <f>'Individual Measurements'!Y441</f>
        <v>#DIV/0!</v>
      </c>
      <c r="AJ440" s="1">
        <f>'Individual Measurements'!AE441</f>
        <v>0</v>
      </c>
      <c r="AK440" s="1">
        <f>'Individual Measurements'!AF441</f>
        <v>0</v>
      </c>
      <c r="AL440" s="1">
        <f>'Individual Measurements'!AG441</f>
        <v>0</v>
      </c>
      <c r="AM440" s="1">
        <f>'Individual Measurements'!AH441</f>
        <v>0</v>
      </c>
      <c r="AN440" s="1">
        <f>'Individual Measurements'!AI441</f>
        <v>0</v>
      </c>
      <c r="AO440" s="1">
        <f>'Individual Measurements'!AJ441</f>
        <v>0</v>
      </c>
      <c r="AP440" s="1">
        <f>'Individual Measurements'!AK441</f>
        <v>0</v>
      </c>
      <c r="AQ440" s="1">
        <f>'Individual Measurements'!AL441</f>
        <v>0</v>
      </c>
    </row>
    <row r="441" spans="1:43" ht="15.75" customHeight="1">
      <c r="A441" s="1" t="s">
        <v>1503</v>
      </c>
      <c r="B441" s="1" t="s">
        <v>1504</v>
      </c>
      <c r="C441" s="1" t="s">
        <v>1337</v>
      </c>
      <c r="D441" s="5" t="s">
        <v>1338</v>
      </c>
      <c r="E441" s="1" t="s">
        <v>1294</v>
      </c>
      <c r="F441" s="6" t="s">
        <v>1265</v>
      </c>
      <c r="G441" s="1" t="s">
        <v>1505</v>
      </c>
      <c r="H441" s="7" t="str">
        <f t="shared" si="0"/>
        <v>LR x TI</v>
      </c>
      <c r="J441" s="1" t="s">
        <v>1256</v>
      </c>
      <c r="P441" s="1">
        <v>4</v>
      </c>
      <c r="Q441" s="1">
        <v>3</v>
      </c>
      <c r="S441" s="8">
        <v>44348</v>
      </c>
      <c r="T441" s="8">
        <v>44348</v>
      </c>
      <c r="U441" s="1">
        <f>'Plot Info'!H441</f>
        <v>0</v>
      </c>
      <c r="X441" s="1">
        <f>'Plot Info'!K441</f>
        <v>0</v>
      </c>
      <c r="Y441" s="1">
        <f>'Plot Info'!L441</f>
        <v>0</v>
      </c>
      <c r="Z441" s="1">
        <f>'Plot Info'!M441</f>
        <v>0</v>
      </c>
      <c r="AA441" s="3"/>
      <c r="AB441" s="3">
        <f>VLOOKUP(A441,'Sub Sample'!A:U,21,FALSE)</f>
        <v>0</v>
      </c>
      <c r="AD441" s="10">
        <f>VLOOKUP(A441,'Sub Sample'!A:Z,26,FALSE)</f>
        <v>0</v>
      </c>
      <c r="AE441" s="3" t="e">
        <f>'Individual Measurements'!U442</f>
        <v>#DIV/0!</v>
      </c>
      <c r="AF441" s="3" t="e">
        <f>'Individual Measurements'!V442</f>
        <v>#DIV/0!</v>
      </c>
      <c r="AG441" s="3" t="e">
        <f>'Individual Measurements'!W442</f>
        <v>#DIV/0!</v>
      </c>
      <c r="AH441" s="3" t="e">
        <f>'Individual Measurements'!X442</f>
        <v>#DIV/0!</v>
      </c>
      <c r="AI441" s="3" t="e">
        <f>'Individual Measurements'!Y442</f>
        <v>#DIV/0!</v>
      </c>
      <c r="AJ441" s="1">
        <f>'Individual Measurements'!AE442</f>
        <v>0</v>
      </c>
      <c r="AK441" s="1">
        <f>'Individual Measurements'!AF442</f>
        <v>0</v>
      </c>
      <c r="AL441" s="1">
        <f>'Individual Measurements'!AG442</f>
        <v>0</v>
      </c>
      <c r="AM441" s="1">
        <f>'Individual Measurements'!AH442</f>
        <v>0</v>
      </c>
      <c r="AN441" s="1">
        <f>'Individual Measurements'!AI442</f>
        <v>0</v>
      </c>
      <c r="AO441" s="1">
        <f>'Individual Measurements'!AJ442</f>
        <v>0</v>
      </c>
      <c r="AP441" s="1">
        <f>'Individual Measurements'!AK442</f>
        <v>0</v>
      </c>
      <c r="AQ441" s="1">
        <f>'Individual Measurements'!AL442</f>
        <v>0</v>
      </c>
    </row>
    <row r="442" spans="1:43" ht="15.75" customHeight="1">
      <c r="A442" s="1" t="s">
        <v>1506</v>
      </c>
      <c r="B442" s="1" t="s">
        <v>1507</v>
      </c>
      <c r="C442" s="1" t="s">
        <v>1337</v>
      </c>
      <c r="D442" s="5" t="s">
        <v>1338</v>
      </c>
      <c r="E442" s="1" t="s">
        <v>1508</v>
      </c>
      <c r="F442" s="6" t="s">
        <v>1265</v>
      </c>
      <c r="G442" s="1" t="s">
        <v>1509</v>
      </c>
      <c r="H442" s="7" t="str">
        <f t="shared" si="0"/>
        <v>LR x TI</v>
      </c>
      <c r="J442" s="1" t="s">
        <v>1256</v>
      </c>
      <c r="P442" s="1">
        <v>4</v>
      </c>
      <c r="Q442" s="1">
        <v>4</v>
      </c>
      <c r="S442" s="8">
        <v>44348</v>
      </c>
      <c r="T442" s="8">
        <v>44348</v>
      </c>
      <c r="U442" s="1">
        <f>'Plot Info'!H442</f>
        <v>0</v>
      </c>
      <c r="X442" s="1">
        <f>'Plot Info'!K442</f>
        <v>0</v>
      </c>
      <c r="Y442" s="1">
        <f>'Plot Info'!L442</f>
        <v>0</v>
      </c>
      <c r="Z442" s="1">
        <f>'Plot Info'!M442</f>
        <v>0</v>
      </c>
      <c r="AA442" s="3"/>
      <c r="AB442" s="3">
        <f>VLOOKUP(A442,'Sub Sample'!A:U,21,FALSE)</f>
        <v>0</v>
      </c>
      <c r="AD442" s="10">
        <f>VLOOKUP(A442,'Sub Sample'!A:Z,26,FALSE)</f>
        <v>0</v>
      </c>
      <c r="AE442" s="3" t="e">
        <f>'Individual Measurements'!U443</f>
        <v>#DIV/0!</v>
      </c>
      <c r="AF442" s="3" t="e">
        <f>'Individual Measurements'!V443</f>
        <v>#DIV/0!</v>
      </c>
      <c r="AG442" s="3" t="e">
        <f>'Individual Measurements'!W443</f>
        <v>#DIV/0!</v>
      </c>
      <c r="AH442" s="3" t="e">
        <f>'Individual Measurements'!X443</f>
        <v>#DIV/0!</v>
      </c>
      <c r="AI442" s="3" t="e">
        <f>'Individual Measurements'!Y443</f>
        <v>#DIV/0!</v>
      </c>
      <c r="AJ442" s="1">
        <f>'Individual Measurements'!AE443</f>
        <v>0</v>
      </c>
      <c r="AK442" s="1">
        <f>'Individual Measurements'!AF443</f>
        <v>0</v>
      </c>
      <c r="AL442" s="1">
        <f>'Individual Measurements'!AG443</f>
        <v>0</v>
      </c>
      <c r="AM442" s="1">
        <f>'Individual Measurements'!AH443</f>
        <v>0</v>
      </c>
      <c r="AN442" s="1">
        <f>'Individual Measurements'!AI443</f>
        <v>0</v>
      </c>
      <c r="AO442" s="1">
        <f>'Individual Measurements'!AJ443</f>
        <v>0</v>
      </c>
      <c r="AP442" s="1">
        <f>'Individual Measurements'!AK443</f>
        <v>0</v>
      </c>
      <c r="AQ442" s="1">
        <f>'Individual Measurements'!AL443</f>
        <v>0</v>
      </c>
    </row>
    <row r="443" spans="1:43" ht="15.75" customHeight="1">
      <c r="A443" s="1" t="s">
        <v>1510</v>
      </c>
      <c r="B443" s="1" t="s">
        <v>1511</v>
      </c>
      <c r="C443" s="1" t="s">
        <v>1493</v>
      </c>
      <c r="D443" s="5" t="s">
        <v>1267</v>
      </c>
      <c r="E443" s="1" t="s">
        <v>1401</v>
      </c>
      <c r="F443" s="6" t="s">
        <v>1254</v>
      </c>
      <c r="G443" s="1" t="s">
        <v>1512</v>
      </c>
      <c r="H443" s="7" t="str">
        <f t="shared" si="0"/>
        <v>FW x BL</v>
      </c>
      <c r="J443" s="1" t="s">
        <v>1256</v>
      </c>
      <c r="P443" s="1">
        <v>4</v>
      </c>
      <c r="Q443" s="1">
        <v>5</v>
      </c>
      <c r="S443" s="8">
        <v>44348</v>
      </c>
      <c r="T443" s="8">
        <v>44348</v>
      </c>
      <c r="U443" s="1">
        <f>'Plot Info'!H443</f>
        <v>0</v>
      </c>
      <c r="X443" s="1">
        <f>'Plot Info'!K443</f>
        <v>0</v>
      </c>
      <c r="Y443" s="1">
        <f>'Plot Info'!L443</f>
        <v>0</v>
      </c>
      <c r="Z443" s="1">
        <f>'Plot Info'!M443</f>
        <v>0</v>
      </c>
      <c r="AA443" s="3"/>
      <c r="AB443" s="3">
        <f>VLOOKUP(A443,'Sub Sample'!A:U,21,FALSE)</f>
        <v>0</v>
      </c>
      <c r="AD443" s="10">
        <f>VLOOKUP(A443,'Sub Sample'!A:Z,26,FALSE)</f>
        <v>0</v>
      </c>
      <c r="AE443" s="3" t="e">
        <f>'Individual Measurements'!U444</f>
        <v>#DIV/0!</v>
      </c>
      <c r="AF443" s="3" t="e">
        <f>'Individual Measurements'!V444</f>
        <v>#DIV/0!</v>
      </c>
      <c r="AG443" s="3" t="e">
        <f>'Individual Measurements'!W444</f>
        <v>#DIV/0!</v>
      </c>
      <c r="AH443" s="3" t="e">
        <f>'Individual Measurements'!X444</f>
        <v>#DIV/0!</v>
      </c>
      <c r="AI443" s="3" t="e">
        <f>'Individual Measurements'!Y444</f>
        <v>#DIV/0!</v>
      </c>
      <c r="AJ443" s="1">
        <f>'Individual Measurements'!AE444</f>
        <v>0</v>
      </c>
      <c r="AK443" s="1">
        <f>'Individual Measurements'!AF444</f>
        <v>0</v>
      </c>
      <c r="AL443" s="1">
        <f>'Individual Measurements'!AG444</f>
        <v>0</v>
      </c>
      <c r="AM443" s="1">
        <f>'Individual Measurements'!AH444</f>
        <v>0</v>
      </c>
      <c r="AN443" s="1">
        <f>'Individual Measurements'!AI444</f>
        <v>0</v>
      </c>
      <c r="AO443" s="1">
        <f>'Individual Measurements'!AJ444</f>
        <v>0</v>
      </c>
      <c r="AP443" s="1">
        <f>'Individual Measurements'!AK444</f>
        <v>0</v>
      </c>
      <c r="AQ443" s="1">
        <f>'Individual Measurements'!AL444</f>
        <v>0</v>
      </c>
    </row>
    <row r="444" spans="1:43" ht="15.75" customHeight="1">
      <c r="A444" s="1" t="s">
        <v>1513</v>
      </c>
      <c r="B444" s="1" t="s">
        <v>1514</v>
      </c>
      <c r="C444" s="1" t="s">
        <v>1377</v>
      </c>
      <c r="D444" s="5" t="s">
        <v>1267</v>
      </c>
      <c r="E444" s="1" t="s">
        <v>1303</v>
      </c>
      <c r="F444" s="6" t="s">
        <v>1252</v>
      </c>
      <c r="G444" s="1" t="s">
        <v>1515</v>
      </c>
      <c r="H444" s="7" t="str">
        <f t="shared" si="0"/>
        <v>FW x FI</v>
      </c>
      <c r="J444" s="1" t="s">
        <v>1256</v>
      </c>
      <c r="P444" s="1">
        <v>4</v>
      </c>
      <c r="Q444" s="1">
        <v>6</v>
      </c>
      <c r="S444" s="8">
        <v>44348</v>
      </c>
      <c r="T444" s="8">
        <v>44348</v>
      </c>
      <c r="U444" s="1">
        <f>'Plot Info'!H444</f>
        <v>0</v>
      </c>
      <c r="X444" s="1">
        <f>'Plot Info'!K444</f>
        <v>0</v>
      </c>
      <c r="Y444" s="1">
        <f>'Plot Info'!L444</f>
        <v>0</v>
      </c>
      <c r="Z444" s="1">
        <f>'Plot Info'!M444</f>
        <v>0</v>
      </c>
      <c r="AA444" s="3"/>
      <c r="AB444" s="3">
        <f>VLOOKUP(A444,'Sub Sample'!A:U,21,FALSE)</f>
        <v>0</v>
      </c>
      <c r="AD444" s="10">
        <f>VLOOKUP(A444,'Sub Sample'!A:Z,26,FALSE)</f>
        <v>0</v>
      </c>
      <c r="AE444" s="3" t="e">
        <f>'Individual Measurements'!U445</f>
        <v>#DIV/0!</v>
      </c>
      <c r="AF444" s="3" t="e">
        <f>'Individual Measurements'!V445</f>
        <v>#DIV/0!</v>
      </c>
      <c r="AG444" s="3" t="e">
        <f>'Individual Measurements'!W445</f>
        <v>#DIV/0!</v>
      </c>
      <c r="AH444" s="3" t="e">
        <f>'Individual Measurements'!X445</f>
        <v>#DIV/0!</v>
      </c>
      <c r="AI444" s="3" t="e">
        <f>'Individual Measurements'!Y445</f>
        <v>#DIV/0!</v>
      </c>
      <c r="AJ444" s="1">
        <f>'Individual Measurements'!AE445</f>
        <v>0</v>
      </c>
      <c r="AK444" s="1">
        <f>'Individual Measurements'!AF445</f>
        <v>0</v>
      </c>
      <c r="AL444" s="1">
        <f>'Individual Measurements'!AG445</f>
        <v>0</v>
      </c>
      <c r="AM444" s="1">
        <f>'Individual Measurements'!AH445</f>
        <v>0</v>
      </c>
      <c r="AN444" s="1">
        <f>'Individual Measurements'!AI445</f>
        <v>0</v>
      </c>
      <c r="AO444" s="1">
        <f>'Individual Measurements'!AJ445</f>
        <v>0</v>
      </c>
      <c r="AP444" s="1">
        <f>'Individual Measurements'!AK445</f>
        <v>0</v>
      </c>
      <c r="AQ444" s="1">
        <f>'Individual Measurements'!AL445</f>
        <v>0</v>
      </c>
    </row>
    <row r="445" spans="1:43" ht="15.75" customHeight="1">
      <c r="A445" s="1" t="s">
        <v>1516</v>
      </c>
      <c r="B445" s="1" t="s">
        <v>1517</v>
      </c>
      <c r="C445" s="1" t="s">
        <v>1356</v>
      </c>
      <c r="D445" s="5" t="s">
        <v>1252</v>
      </c>
      <c r="E445" s="1" t="s">
        <v>1419</v>
      </c>
      <c r="F445" s="6" t="s">
        <v>1265</v>
      </c>
      <c r="G445" s="1" t="s">
        <v>1518</v>
      </c>
      <c r="H445" s="7" t="str">
        <f t="shared" si="0"/>
        <v>FI x TI</v>
      </c>
      <c r="J445" s="1" t="s">
        <v>1256</v>
      </c>
      <c r="P445" s="1">
        <v>4</v>
      </c>
      <c r="Q445" s="1">
        <v>7</v>
      </c>
      <c r="S445" s="8">
        <v>44348</v>
      </c>
      <c r="T445" s="8">
        <v>44348</v>
      </c>
      <c r="U445" s="1">
        <f>'Plot Info'!H445</f>
        <v>0</v>
      </c>
      <c r="X445" s="1">
        <f>'Plot Info'!K445</f>
        <v>0</v>
      </c>
      <c r="Y445" s="1">
        <f>'Plot Info'!L445</f>
        <v>0</v>
      </c>
      <c r="Z445" s="1">
        <f>'Plot Info'!M445</f>
        <v>0</v>
      </c>
      <c r="AA445" s="3"/>
      <c r="AB445" s="3">
        <f>VLOOKUP(A445,'Sub Sample'!A:U,21,FALSE)</f>
        <v>0</v>
      </c>
      <c r="AD445" s="10">
        <f>VLOOKUP(A445,'Sub Sample'!A:Z,26,FALSE)</f>
        <v>27</v>
      </c>
      <c r="AE445" s="3">
        <f>'Individual Measurements'!U446</f>
        <v>10.58</v>
      </c>
      <c r="AF445" s="3">
        <f>'Individual Measurements'!V446</f>
        <v>2.2399999999999998</v>
      </c>
      <c r="AG445" s="3">
        <f>'Individual Measurements'!W446</f>
        <v>0.17300000000000004</v>
      </c>
      <c r="AH445" s="3">
        <f>'Individual Measurements'!X446</f>
        <v>0.47666666666666668</v>
      </c>
      <c r="AI445" s="3">
        <f>'Individual Measurements'!Y446</f>
        <v>0.59333333333333327</v>
      </c>
      <c r="AJ445" s="1">
        <f>'Individual Measurements'!AE446</f>
        <v>0</v>
      </c>
      <c r="AK445" s="1">
        <f>'Individual Measurements'!AF446</f>
        <v>0</v>
      </c>
      <c r="AL445" s="1">
        <f>'Individual Measurements'!AG446</f>
        <v>0</v>
      </c>
      <c r="AM445" s="1">
        <f>'Individual Measurements'!AH446</f>
        <v>10</v>
      </c>
      <c r="AN445" s="1">
        <f>'Individual Measurements'!AI446</f>
        <v>10</v>
      </c>
      <c r="AO445" s="1">
        <f>'Individual Measurements'!AJ446</f>
        <v>0</v>
      </c>
      <c r="AP445" s="1">
        <f>'Individual Measurements'!AK446</f>
        <v>0</v>
      </c>
      <c r="AQ445" s="1">
        <f>'Individual Measurements'!AL446</f>
        <v>10</v>
      </c>
    </row>
    <row r="446" spans="1:43" ht="15.75" customHeight="1">
      <c r="B446" s="1" t="s">
        <v>311</v>
      </c>
      <c r="C446" s="1" t="s">
        <v>1257</v>
      </c>
      <c r="D446" s="5" t="s">
        <v>1258</v>
      </c>
      <c r="E446" s="1" t="s">
        <v>1259</v>
      </c>
      <c r="F446" s="6" t="s">
        <v>1260</v>
      </c>
      <c r="G446" s="1" t="s">
        <v>1261</v>
      </c>
      <c r="H446" s="7" t="str">
        <f t="shared" si="0"/>
        <v>F1 x CT1</v>
      </c>
      <c r="J446" s="1" t="s">
        <v>1256</v>
      </c>
      <c r="P446" s="1">
        <v>4</v>
      </c>
      <c r="Q446" s="1">
        <v>8</v>
      </c>
      <c r="S446" s="8">
        <v>44348</v>
      </c>
      <c r="T446" s="8">
        <v>44348</v>
      </c>
      <c r="U446" s="1">
        <f>'Plot Info'!H446</f>
        <v>0</v>
      </c>
      <c r="X446" s="1">
        <f>'Plot Info'!K446</f>
        <v>0</v>
      </c>
      <c r="Y446" s="1">
        <f>'Plot Info'!L446</f>
        <v>0</v>
      </c>
      <c r="Z446" s="1">
        <f>'Plot Info'!M446</f>
        <v>0</v>
      </c>
      <c r="AA446" s="3"/>
      <c r="AB446" s="3" t="e">
        <f>VLOOKUP(A446,'Sub Sample'!A:U,21,FALSE)</f>
        <v>#N/A</v>
      </c>
      <c r="AD446" s="10" t="e">
        <f>VLOOKUP(A446,'Sub Sample'!A:Z,26,FALSE)</f>
        <v>#N/A</v>
      </c>
      <c r="AE446" s="3" t="e">
        <f>'Individual Measurements'!U447</f>
        <v>#DIV/0!</v>
      </c>
      <c r="AF446" s="3" t="e">
        <f>'Individual Measurements'!V447</f>
        <v>#DIV/0!</v>
      </c>
      <c r="AG446" s="3" t="e">
        <f>'Individual Measurements'!W447</f>
        <v>#DIV/0!</v>
      </c>
      <c r="AH446" s="3" t="e">
        <f>'Individual Measurements'!X447</f>
        <v>#DIV/0!</v>
      </c>
      <c r="AI446" s="3" t="e">
        <f>'Individual Measurements'!Y447</f>
        <v>#DIV/0!</v>
      </c>
      <c r="AJ446" s="1">
        <f>'Individual Measurements'!AE447</f>
        <v>0</v>
      </c>
      <c r="AK446" s="1">
        <f>'Individual Measurements'!AF447</f>
        <v>0</v>
      </c>
      <c r="AL446" s="1">
        <f>'Individual Measurements'!AG447</f>
        <v>0</v>
      </c>
      <c r="AM446" s="1">
        <f>'Individual Measurements'!AH447</f>
        <v>0</v>
      </c>
      <c r="AN446" s="1">
        <f>'Individual Measurements'!AI447</f>
        <v>0</v>
      </c>
      <c r="AO446" s="1">
        <f>'Individual Measurements'!AJ447</f>
        <v>0</v>
      </c>
      <c r="AP446" s="1">
        <f>'Individual Measurements'!AK447</f>
        <v>0</v>
      </c>
      <c r="AQ446" s="1">
        <f>'Individual Measurements'!AL447</f>
        <v>0</v>
      </c>
    </row>
    <row r="447" spans="1:43" ht="15.75" customHeight="1">
      <c r="A447" s="1" t="s">
        <v>1519</v>
      </c>
      <c r="B447" s="1" t="s">
        <v>1520</v>
      </c>
      <c r="C447" s="1" t="s">
        <v>1474</v>
      </c>
      <c r="D447" s="5" t="s">
        <v>1475</v>
      </c>
      <c r="E447" s="1" t="s">
        <v>1253</v>
      </c>
      <c r="F447" s="6" t="s">
        <v>1254</v>
      </c>
      <c r="G447" s="1" t="s">
        <v>1521</v>
      </c>
      <c r="H447" s="7" t="str">
        <f t="shared" si="0"/>
        <v>DB x BL</v>
      </c>
      <c r="J447" s="1" t="s">
        <v>1256</v>
      </c>
      <c r="P447" s="1">
        <v>4</v>
      </c>
      <c r="Q447" s="1">
        <v>9</v>
      </c>
      <c r="S447" s="8">
        <v>44348</v>
      </c>
      <c r="T447" s="8">
        <v>44348</v>
      </c>
      <c r="U447" s="1">
        <f>'Plot Info'!H447</f>
        <v>0</v>
      </c>
      <c r="X447" s="1">
        <f>'Plot Info'!K447</f>
        <v>0</v>
      </c>
      <c r="Y447" s="1">
        <f>'Plot Info'!L447</f>
        <v>0</v>
      </c>
      <c r="Z447" s="1">
        <f>'Plot Info'!M447</f>
        <v>0</v>
      </c>
      <c r="AA447" s="3"/>
      <c r="AB447" s="3">
        <f>VLOOKUP(A447,'Sub Sample'!A:U,21,FALSE)</f>
        <v>0</v>
      </c>
      <c r="AD447" s="10">
        <f>VLOOKUP(A447,'Sub Sample'!A:Z,26,FALSE)</f>
        <v>0</v>
      </c>
      <c r="AE447" s="3" t="e">
        <f>'Individual Measurements'!U448</f>
        <v>#DIV/0!</v>
      </c>
      <c r="AF447" s="3" t="e">
        <f>'Individual Measurements'!V448</f>
        <v>#DIV/0!</v>
      </c>
      <c r="AG447" s="3" t="e">
        <f>'Individual Measurements'!W448</f>
        <v>#DIV/0!</v>
      </c>
      <c r="AH447" s="3" t="e">
        <f>'Individual Measurements'!X448</f>
        <v>#DIV/0!</v>
      </c>
      <c r="AI447" s="3" t="e">
        <f>'Individual Measurements'!Y448</f>
        <v>#DIV/0!</v>
      </c>
      <c r="AJ447" s="1">
        <f>'Individual Measurements'!AE448</f>
        <v>0</v>
      </c>
      <c r="AK447" s="1">
        <f>'Individual Measurements'!AF448</f>
        <v>0</v>
      </c>
      <c r="AL447" s="1">
        <f>'Individual Measurements'!AG448</f>
        <v>0</v>
      </c>
      <c r="AM447" s="1">
        <f>'Individual Measurements'!AH448</f>
        <v>0</v>
      </c>
      <c r="AN447" s="1">
        <f>'Individual Measurements'!AI448</f>
        <v>0</v>
      </c>
      <c r="AO447" s="1">
        <f>'Individual Measurements'!AJ448</f>
        <v>0</v>
      </c>
      <c r="AP447" s="1">
        <f>'Individual Measurements'!AK448</f>
        <v>0</v>
      </c>
      <c r="AQ447" s="1">
        <f>'Individual Measurements'!AL448</f>
        <v>0</v>
      </c>
    </row>
    <row r="448" spans="1:43" ht="15.75" customHeight="1">
      <c r="A448" s="1" t="s">
        <v>1522</v>
      </c>
      <c r="B448" s="1" t="s">
        <v>1523</v>
      </c>
      <c r="C448" s="1" t="s">
        <v>1432</v>
      </c>
      <c r="D448" s="5" t="s">
        <v>1252</v>
      </c>
      <c r="E448" s="1" t="s">
        <v>1272</v>
      </c>
      <c r="F448" s="6" t="s">
        <v>1273</v>
      </c>
      <c r="G448" s="1" t="s">
        <v>1524</v>
      </c>
      <c r="H448" s="7" t="str">
        <f t="shared" si="0"/>
        <v>FI x PI</v>
      </c>
      <c r="J448" s="1" t="s">
        <v>1256</v>
      </c>
      <c r="P448" s="1">
        <v>4</v>
      </c>
      <c r="Q448" s="1">
        <v>10</v>
      </c>
      <c r="S448" s="8">
        <v>44348</v>
      </c>
      <c r="T448" s="8">
        <v>44348</v>
      </c>
      <c r="U448" s="1">
        <f>'Plot Info'!H448</f>
        <v>0</v>
      </c>
      <c r="X448" s="1">
        <f>'Plot Info'!K448</f>
        <v>0</v>
      </c>
      <c r="Y448" s="1">
        <f>'Plot Info'!L448</f>
        <v>0</v>
      </c>
      <c r="Z448" s="1">
        <f>'Plot Info'!M448</f>
        <v>0</v>
      </c>
      <c r="AA448" s="3"/>
      <c r="AB448" s="3">
        <f>VLOOKUP(A448,'Sub Sample'!A:U,21,FALSE)</f>
        <v>0</v>
      </c>
      <c r="AD448" s="10">
        <f>VLOOKUP(A448,'Sub Sample'!A:Z,26,FALSE)</f>
        <v>0</v>
      </c>
      <c r="AE448" s="3" t="e">
        <f>'Individual Measurements'!U449</f>
        <v>#DIV/0!</v>
      </c>
      <c r="AF448" s="3" t="e">
        <f>'Individual Measurements'!V449</f>
        <v>#DIV/0!</v>
      </c>
      <c r="AG448" s="3" t="e">
        <f>'Individual Measurements'!W449</f>
        <v>#DIV/0!</v>
      </c>
      <c r="AH448" s="3" t="e">
        <f>'Individual Measurements'!X449</f>
        <v>#DIV/0!</v>
      </c>
      <c r="AI448" s="3" t="e">
        <f>'Individual Measurements'!Y449</f>
        <v>#DIV/0!</v>
      </c>
      <c r="AJ448" s="1">
        <f>'Individual Measurements'!AE449</f>
        <v>0</v>
      </c>
      <c r="AK448" s="1">
        <f>'Individual Measurements'!AF449</f>
        <v>0</v>
      </c>
      <c r="AL448" s="1">
        <f>'Individual Measurements'!AG449</f>
        <v>0</v>
      </c>
      <c r="AM448" s="1">
        <f>'Individual Measurements'!AH449</f>
        <v>0</v>
      </c>
      <c r="AN448" s="1">
        <f>'Individual Measurements'!AI449</f>
        <v>0</v>
      </c>
      <c r="AO448" s="1">
        <f>'Individual Measurements'!AJ449</f>
        <v>0</v>
      </c>
      <c r="AP448" s="1">
        <f>'Individual Measurements'!AK449</f>
        <v>0</v>
      </c>
      <c r="AQ448" s="1">
        <f>'Individual Measurements'!AL449</f>
        <v>0</v>
      </c>
    </row>
    <row r="449" spans="1:43" ht="15.75" customHeight="1">
      <c r="A449" s="1" t="s">
        <v>1525</v>
      </c>
      <c r="B449" s="1" t="s">
        <v>1526</v>
      </c>
      <c r="C449" s="1" t="s">
        <v>1298</v>
      </c>
      <c r="D449" s="5" t="s">
        <v>1252</v>
      </c>
      <c r="E449" s="1" t="s">
        <v>1428</v>
      </c>
      <c r="F449" s="6" t="s">
        <v>1265</v>
      </c>
      <c r="G449" s="1" t="s">
        <v>1527</v>
      </c>
      <c r="H449" s="7" t="str">
        <f t="shared" si="0"/>
        <v>FI x TI</v>
      </c>
      <c r="J449" s="1" t="s">
        <v>1256</v>
      </c>
      <c r="P449" s="1">
        <v>4</v>
      </c>
      <c r="Q449" s="1">
        <v>11</v>
      </c>
      <c r="S449" s="8">
        <v>44348</v>
      </c>
      <c r="T449" s="8">
        <v>44348</v>
      </c>
      <c r="U449" s="1">
        <f>'Plot Info'!H449</f>
        <v>0</v>
      </c>
      <c r="X449" s="1">
        <f>'Plot Info'!K449</f>
        <v>0</v>
      </c>
      <c r="Y449" s="1">
        <f>'Plot Info'!L449</f>
        <v>0</v>
      </c>
      <c r="Z449" s="1">
        <f>'Plot Info'!M449</f>
        <v>0</v>
      </c>
      <c r="AA449" s="3"/>
      <c r="AB449" s="3">
        <f>VLOOKUP(A449,'Sub Sample'!A:U,21,FALSE)</f>
        <v>0</v>
      </c>
      <c r="AD449" s="10">
        <f>VLOOKUP(A449,'Sub Sample'!A:Z,26,FALSE)</f>
        <v>0</v>
      </c>
      <c r="AE449" s="3" t="e">
        <f>'Individual Measurements'!U450</f>
        <v>#DIV/0!</v>
      </c>
      <c r="AF449" s="3" t="e">
        <f>'Individual Measurements'!V450</f>
        <v>#DIV/0!</v>
      </c>
      <c r="AG449" s="3" t="e">
        <f>'Individual Measurements'!W450</f>
        <v>#DIV/0!</v>
      </c>
      <c r="AH449" s="3" t="e">
        <f>'Individual Measurements'!X450</f>
        <v>#DIV/0!</v>
      </c>
      <c r="AI449" s="3" t="e">
        <f>'Individual Measurements'!Y450</f>
        <v>#DIV/0!</v>
      </c>
      <c r="AJ449" s="1">
        <f>'Individual Measurements'!AE450</f>
        <v>0</v>
      </c>
      <c r="AK449" s="1">
        <f>'Individual Measurements'!AF450</f>
        <v>0</v>
      </c>
      <c r="AL449" s="1">
        <f>'Individual Measurements'!AG450</f>
        <v>0</v>
      </c>
      <c r="AM449" s="1">
        <f>'Individual Measurements'!AH450</f>
        <v>0</v>
      </c>
      <c r="AN449" s="1">
        <f>'Individual Measurements'!AI450</f>
        <v>0</v>
      </c>
      <c r="AO449" s="1">
        <f>'Individual Measurements'!AJ450</f>
        <v>0</v>
      </c>
      <c r="AP449" s="1">
        <f>'Individual Measurements'!AK450</f>
        <v>0</v>
      </c>
      <c r="AQ449" s="1">
        <f>'Individual Measurements'!AL450</f>
        <v>0</v>
      </c>
    </row>
    <row r="450" spans="1:43" ht="15.75" customHeight="1">
      <c r="A450" s="1" t="s">
        <v>1528</v>
      </c>
      <c r="B450" s="1" t="s">
        <v>1529</v>
      </c>
      <c r="C450" s="1" t="s">
        <v>1285</v>
      </c>
      <c r="D450" s="5" t="s">
        <v>1267</v>
      </c>
      <c r="E450" s="1" t="s">
        <v>1339</v>
      </c>
      <c r="F450" s="6" t="s">
        <v>1254</v>
      </c>
      <c r="G450" s="1" t="s">
        <v>1530</v>
      </c>
      <c r="H450" s="7" t="str">
        <f t="shared" si="0"/>
        <v>FW x BL</v>
      </c>
      <c r="J450" s="1" t="s">
        <v>1256</v>
      </c>
      <c r="P450" s="1">
        <v>4</v>
      </c>
      <c r="Q450" s="1">
        <v>12</v>
      </c>
      <c r="S450" s="8">
        <v>44348</v>
      </c>
      <c r="T450" s="8">
        <v>44348</v>
      </c>
      <c r="U450" s="1">
        <f>'Plot Info'!H450</f>
        <v>0</v>
      </c>
      <c r="X450" s="1">
        <f>'Plot Info'!K450</f>
        <v>0</v>
      </c>
      <c r="Y450" s="1">
        <f>'Plot Info'!L450</f>
        <v>0</v>
      </c>
      <c r="Z450" s="1">
        <f>'Plot Info'!M450</f>
        <v>0</v>
      </c>
      <c r="AA450" s="3"/>
      <c r="AB450" s="3">
        <f>VLOOKUP(A450,'Sub Sample'!A:U,21,FALSE)</f>
        <v>0</v>
      </c>
      <c r="AD450" s="10">
        <f>VLOOKUP(A450,'Sub Sample'!A:Z,26,FALSE)</f>
        <v>0</v>
      </c>
      <c r="AE450" s="3" t="e">
        <f>'Individual Measurements'!U451</f>
        <v>#DIV/0!</v>
      </c>
      <c r="AF450" s="3" t="e">
        <f>'Individual Measurements'!V451</f>
        <v>#DIV/0!</v>
      </c>
      <c r="AG450" s="3" t="e">
        <f>'Individual Measurements'!W451</f>
        <v>#DIV/0!</v>
      </c>
      <c r="AH450" s="3" t="e">
        <f>'Individual Measurements'!X451</f>
        <v>#DIV/0!</v>
      </c>
      <c r="AI450" s="3" t="e">
        <f>'Individual Measurements'!Y451</f>
        <v>#DIV/0!</v>
      </c>
      <c r="AJ450" s="1">
        <f>'Individual Measurements'!AE451</f>
        <v>0</v>
      </c>
      <c r="AK450" s="1">
        <f>'Individual Measurements'!AF451</f>
        <v>0</v>
      </c>
      <c r="AL450" s="1">
        <f>'Individual Measurements'!AG451</f>
        <v>0</v>
      </c>
      <c r="AM450" s="1">
        <f>'Individual Measurements'!AH451</f>
        <v>0</v>
      </c>
      <c r="AN450" s="1">
        <f>'Individual Measurements'!AI451</f>
        <v>0</v>
      </c>
      <c r="AO450" s="1">
        <f>'Individual Measurements'!AJ451</f>
        <v>0</v>
      </c>
      <c r="AP450" s="1">
        <f>'Individual Measurements'!AK451</f>
        <v>0</v>
      </c>
      <c r="AQ450" s="1">
        <f>'Individual Measurements'!AL451</f>
        <v>0</v>
      </c>
    </row>
    <row r="451" spans="1:43" ht="15.75" customHeight="1">
      <c r="A451" s="1" t="s">
        <v>1531</v>
      </c>
      <c r="B451" s="1" t="s">
        <v>1532</v>
      </c>
      <c r="C451" s="1" t="s">
        <v>1361</v>
      </c>
      <c r="D451" s="5" t="s">
        <v>1338</v>
      </c>
      <c r="E451" s="1" t="s">
        <v>1286</v>
      </c>
      <c r="F451" s="6" t="s">
        <v>1254</v>
      </c>
      <c r="G451" s="1" t="s">
        <v>1533</v>
      </c>
      <c r="H451" s="7" t="str">
        <f t="shared" si="0"/>
        <v>LR x BL</v>
      </c>
      <c r="J451" s="1" t="s">
        <v>1256</v>
      </c>
      <c r="P451" s="1">
        <v>4</v>
      </c>
      <c r="Q451" s="1">
        <v>13</v>
      </c>
      <c r="S451" s="8">
        <v>44348</v>
      </c>
      <c r="T451" s="8">
        <v>44348</v>
      </c>
      <c r="U451" s="1">
        <f>'Plot Info'!H451</f>
        <v>0</v>
      </c>
      <c r="X451" s="1">
        <f>'Plot Info'!K451</f>
        <v>0</v>
      </c>
      <c r="Y451" s="1">
        <f>'Plot Info'!L451</f>
        <v>0</v>
      </c>
      <c r="Z451" s="1">
        <f>'Plot Info'!M451</f>
        <v>0</v>
      </c>
      <c r="AA451" s="3"/>
      <c r="AB451" s="3">
        <f>VLOOKUP(A451,'Sub Sample'!A:U,21,FALSE)</f>
        <v>0</v>
      </c>
      <c r="AD451" s="10">
        <f>VLOOKUP(A451,'Sub Sample'!A:Z,26,FALSE)</f>
        <v>0</v>
      </c>
      <c r="AE451" s="3" t="e">
        <f>'Individual Measurements'!U452</f>
        <v>#DIV/0!</v>
      </c>
      <c r="AF451" s="3" t="e">
        <f>'Individual Measurements'!V452</f>
        <v>#DIV/0!</v>
      </c>
      <c r="AG451" s="3" t="e">
        <f>'Individual Measurements'!W452</f>
        <v>#DIV/0!</v>
      </c>
      <c r="AH451" s="3" t="e">
        <f>'Individual Measurements'!X452</f>
        <v>#DIV/0!</v>
      </c>
      <c r="AI451" s="3" t="e">
        <f>'Individual Measurements'!Y452</f>
        <v>#DIV/0!</v>
      </c>
      <c r="AJ451" s="1">
        <f>'Individual Measurements'!AE452</f>
        <v>0</v>
      </c>
      <c r="AK451" s="1">
        <f>'Individual Measurements'!AF452</f>
        <v>0</v>
      </c>
      <c r="AL451" s="1">
        <f>'Individual Measurements'!AG452</f>
        <v>0</v>
      </c>
      <c r="AM451" s="1">
        <f>'Individual Measurements'!AH452</f>
        <v>0</v>
      </c>
      <c r="AN451" s="1">
        <f>'Individual Measurements'!AI452</f>
        <v>0</v>
      </c>
      <c r="AO451" s="1">
        <f>'Individual Measurements'!AJ452</f>
        <v>0</v>
      </c>
      <c r="AP451" s="1">
        <f>'Individual Measurements'!AK452</f>
        <v>0</v>
      </c>
      <c r="AQ451" s="1">
        <f>'Individual Measurements'!AL452</f>
        <v>0</v>
      </c>
    </row>
    <row r="452" spans="1:43" ht="15.75" customHeight="1">
      <c r="B452" s="1" t="s">
        <v>311</v>
      </c>
      <c r="C452" s="1" t="s">
        <v>1257</v>
      </c>
      <c r="D452" s="5" t="s">
        <v>1258</v>
      </c>
      <c r="E452" s="1" t="s">
        <v>1259</v>
      </c>
      <c r="F452" s="6" t="s">
        <v>1260</v>
      </c>
      <c r="G452" s="1" t="s">
        <v>1261</v>
      </c>
      <c r="H452" s="7" t="str">
        <f t="shared" si="0"/>
        <v>F1 x CT1</v>
      </c>
      <c r="J452" s="1" t="s">
        <v>1256</v>
      </c>
      <c r="P452" s="1">
        <v>4</v>
      </c>
      <c r="Q452" s="1">
        <v>14</v>
      </c>
      <c r="S452" s="8">
        <v>44348</v>
      </c>
      <c r="T452" s="8">
        <v>44348</v>
      </c>
      <c r="U452" s="1">
        <f>'Plot Info'!H452</f>
        <v>0</v>
      </c>
      <c r="X452" s="1">
        <f>'Plot Info'!K452</f>
        <v>0</v>
      </c>
      <c r="Y452" s="1">
        <f>'Plot Info'!L452</f>
        <v>0</v>
      </c>
      <c r="Z452" s="1">
        <f>'Plot Info'!M452</f>
        <v>0</v>
      </c>
      <c r="AA452" s="3"/>
      <c r="AB452" s="3" t="e">
        <f>VLOOKUP(A452,'Sub Sample'!A:U,21,FALSE)</f>
        <v>#N/A</v>
      </c>
      <c r="AD452" s="10" t="e">
        <f>VLOOKUP(A452,'Sub Sample'!A:Z,26,FALSE)</f>
        <v>#N/A</v>
      </c>
      <c r="AE452" s="3" t="e">
        <f>'Individual Measurements'!U453</f>
        <v>#DIV/0!</v>
      </c>
      <c r="AF452" s="3" t="e">
        <f>'Individual Measurements'!V453</f>
        <v>#DIV/0!</v>
      </c>
      <c r="AG452" s="3" t="e">
        <f>'Individual Measurements'!W453</f>
        <v>#DIV/0!</v>
      </c>
      <c r="AH452" s="3" t="e">
        <f>'Individual Measurements'!X453</f>
        <v>#DIV/0!</v>
      </c>
      <c r="AI452" s="3" t="e">
        <f>'Individual Measurements'!Y453</f>
        <v>#DIV/0!</v>
      </c>
      <c r="AJ452" s="1">
        <f>'Individual Measurements'!AE453</f>
        <v>0</v>
      </c>
      <c r="AK452" s="1">
        <f>'Individual Measurements'!AF453</f>
        <v>0</v>
      </c>
      <c r="AL452" s="1">
        <f>'Individual Measurements'!AG453</f>
        <v>0</v>
      </c>
      <c r="AM452" s="1">
        <f>'Individual Measurements'!AH453</f>
        <v>0</v>
      </c>
      <c r="AN452" s="1">
        <f>'Individual Measurements'!AI453</f>
        <v>0</v>
      </c>
      <c r="AO452" s="1">
        <f>'Individual Measurements'!AJ453</f>
        <v>0</v>
      </c>
      <c r="AP452" s="1">
        <f>'Individual Measurements'!AK453</f>
        <v>0</v>
      </c>
      <c r="AQ452" s="1">
        <f>'Individual Measurements'!AL453</f>
        <v>0</v>
      </c>
    </row>
    <row r="453" spans="1:43" ht="15.75" customHeight="1">
      <c r="A453" s="1" t="s">
        <v>1534</v>
      </c>
      <c r="B453" s="1" t="s">
        <v>1535</v>
      </c>
      <c r="C453" s="1" t="s">
        <v>1347</v>
      </c>
      <c r="D453" s="5" t="s">
        <v>1252</v>
      </c>
      <c r="E453" s="1" t="s">
        <v>1423</v>
      </c>
      <c r="F453" s="6" t="s">
        <v>1267</v>
      </c>
      <c r="G453" s="1" t="s">
        <v>1536</v>
      </c>
      <c r="H453" s="7" t="str">
        <f t="shared" si="0"/>
        <v>FI x FW</v>
      </c>
      <c r="J453" s="1" t="s">
        <v>1256</v>
      </c>
      <c r="P453" s="1">
        <v>4</v>
      </c>
      <c r="Q453" s="1">
        <v>15</v>
      </c>
      <c r="S453" s="8">
        <v>44348</v>
      </c>
      <c r="T453" s="8">
        <v>44348</v>
      </c>
      <c r="U453" s="1">
        <f>'Plot Info'!H453</f>
        <v>0</v>
      </c>
      <c r="X453" s="1">
        <f>'Plot Info'!K453</f>
        <v>0</v>
      </c>
      <c r="Y453" s="1">
        <f>'Plot Info'!L453</f>
        <v>0</v>
      </c>
      <c r="Z453" s="1">
        <f>'Plot Info'!M453</f>
        <v>0</v>
      </c>
      <c r="AA453" s="3"/>
      <c r="AB453" s="3">
        <f>VLOOKUP(A453,'Sub Sample'!A:U,21,FALSE)</f>
        <v>0</v>
      </c>
      <c r="AD453" s="10">
        <f>VLOOKUP(A453,'Sub Sample'!A:Z,26,FALSE)</f>
        <v>215</v>
      </c>
      <c r="AE453" s="3">
        <f>'Individual Measurements'!U454</f>
        <v>17.500000000000004</v>
      </c>
      <c r="AF453" s="3">
        <f>'Individual Measurements'!V454</f>
        <v>4.01</v>
      </c>
      <c r="AG453" s="3">
        <f>'Individual Measurements'!W454</f>
        <v>0.19600000000000001</v>
      </c>
      <c r="AH453" s="3">
        <f>'Individual Measurements'!X454</f>
        <v>1.0609999999999999</v>
      </c>
      <c r="AI453" s="3">
        <f>'Individual Measurements'!Y454</f>
        <v>0.61699999999999999</v>
      </c>
      <c r="AJ453" s="1">
        <f>'Individual Measurements'!AE454</f>
        <v>0</v>
      </c>
      <c r="AK453" s="1">
        <f>'Individual Measurements'!AF454</f>
        <v>0</v>
      </c>
      <c r="AL453" s="1">
        <f>'Individual Measurements'!AG454</f>
        <v>0</v>
      </c>
      <c r="AM453" s="1">
        <f>'Individual Measurements'!AH454</f>
        <v>10</v>
      </c>
      <c r="AN453" s="1">
        <f>'Individual Measurements'!AI454</f>
        <v>10</v>
      </c>
      <c r="AO453" s="1">
        <f>'Individual Measurements'!AJ454</f>
        <v>0</v>
      </c>
      <c r="AP453" s="1">
        <f>'Individual Measurements'!AK454</f>
        <v>0</v>
      </c>
      <c r="AQ453" s="1">
        <f>'Individual Measurements'!AL454</f>
        <v>10</v>
      </c>
    </row>
    <row r="454" spans="1:43" ht="15.75" customHeight="1">
      <c r="A454" s="1" t="s">
        <v>1537</v>
      </c>
      <c r="B454" s="1" t="s">
        <v>1538</v>
      </c>
      <c r="C454" s="1" t="s">
        <v>1361</v>
      </c>
      <c r="D454" s="5" t="s">
        <v>1338</v>
      </c>
      <c r="E454" s="1" t="s">
        <v>1468</v>
      </c>
      <c r="F454" s="6" t="s">
        <v>1254</v>
      </c>
      <c r="G454" s="1" t="s">
        <v>1539</v>
      </c>
      <c r="H454" s="7" t="str">
        <f t="shared" si="0"/>
        <v>LR x BL</v>
      </c>
      <c r="J454" s="1" t="s">
        <v>1256</v>
      </c>
      <c r="P454" s="1">
        <v>4</v>
      </c>
      <c r="Q454" s="1">
        <v>16</v>
      </c>
      <c r="S454" s="8">
        <v>44348</v>
      </c>
      <c r="T454" s="8">
        <v>44348</v>
      </c>
      <c r="U454" s="1">
        <f>'Plot Info'!H454</f>
        <v>0</v>
      </c>
      <c r="X454" s="1">
        <f>'Plot Info'!K454</f>
        <v>0</v>
      </c>
      <c r="Y454" s="1">
        <f>'Plot Info'!L454</f>
        <v>0</v>
      </c>
      <c r="Z454" s="1">
        <f>'Plot Info'!M454</f>
        <v>0</v>
      </c>
      <c r="AA454" s="3"/>
      <c r="AB454" s="3">
        <f>VLOOKUP(A454,'Sub Sample'!A:U,21,FALSE)</f>
        <v>0</v>
      </c>
      <c r="AD454" s="10">
        <f>VLOOKUP(A454,'Sub Sample'!A:Z,26,FALSE)</f>
        <v>210</v>
      </c>
      <c r="AE454" s="3">
        <f>'Individual Measurements'!U455</f>
        <v>24.45</v>
      </c>
      <c r="AF454" s="3">
        <f>'Individual Measurements'!V455</f>
        <v>4.76</v>
      </c>
      <c r="AG454" s="3">
        <f>'Individual Measurements'!W455</f>
        <v>0.29199999999999998</v>
      </c>
      <c r="AH454" s="3">
        <f>'Individual Measurements'!X455</f>
        <v>1.0329999999999999</v>
      </c>
      <c r="AI454" s="3">
        <f>'Individual Measurements'!Y455</f>
        <v>0.81799999999999995</v>
      </c>
      <c r="AJ454" s="1">
        <f>'Individual Measurements'!AE455</f>
        <v>0</v>
      </c>
      <c r="AK454" s="1">
        <f>'Individual Measurements'!AF455</f>
        <v>0</v>
      </c>
      <c r="AL454" s="1">
        <f>'Individual Measurements'!AG455</f>
        <v>10</v>
      </c>
      <c r="AM454" s="1">
        <f>'Individual Measurements'!AH455</f>
        <v>0</v>
      </c>
      <c r="AN454" s="1">
        <f>'Individual Measurements'!AI455</f>
        <v>10</v>
      </c>
      <c r="AO454" s="1">
        <f>'Individual Measurements'!AJ455</f>
        <v>0</v>
      </c>
      <c r="AP454" s="1">
        <f>'Individual Measurements'!AK455</f>
        <v>0</v>
      </c>
      <c r="AQ454" s="1">
        <f>'Individual Measurements'!AL455</f>
        <v>10</v>
      </c>
    </row>
    <row r="455" spans="1:43" ht="15.75" customHeight="1">
      <c r="A455" s="1" t="s">
        <v>1540</v>
      </c>
      <c r="B455" s="1" t="s">
        <v>1541</v>
      </c>
      <c r="C455" s="1" t="s">
        <v>1290</v>
      </c>
      <c r="D455" s="5" t="s">
        <v>1267</v>
      </c>
      <c r="E455" s="1" t="s">
        <v>1542</v>
      </c>
      <c r="F455" s="6" t="s">
        <v>1265</v>
      </c>
      <c r="G455" s="1" t="s">
        <v>1543</v>
      </c>
      <c r="H455" s="7" t="str">
        <f t="shared" si="0"/>
        <v>FW x TI</v>
      </c>
      <c r="J455" s="1" t="s">
        <v>1256</v>
      </c>
      <c r="P455" s="1">
        <v>4</v>
      </c>
      <c r="Q455" s="1">
        <v>17</v>
      </c>
      <c r="S455" s="8">
        <v>44348</v>
      </c>
      <c r="T455" s="8">
        <v>44348</v>
      </c>
      <c r="U455" s="1">
        <f>'Plot Info'!H455</f>
        <v>0</v>
      </c>
      <c r="X455" s="1">
        <f>'Plot Info'!K455</f>
        <v>0</v>
      </c>
      <c r="Y455" s="1">
        <f>'Plot Info'!L455</f>
        <v>0</v>
      </c>
      <c r="Z455" s="1">
        <f>'Plot Info'!M455</f>
        <v>0</v>
      </c>
      <c r="AA455" s="3"/>
      <c r="AB455" s="3">
        <f>VLOOKUP(A455,'Sub Sample'!A:U,21,FALSE)</f>
        <v>0</v>
      </c>
      <c r="AD455" s="10">
        <f>VLOOKUP(A455,'Sub Sample'!A:Z,26,FALSE)</f>
        <v>0</v>
      </c>
      <c r="AE455" s="3" t="e">
        <f>'Individual Measurements'!U456</f>
        <v>#DIV/0!</v>
      </c>
      <c r="AF455" s="3" t="e">
        <f>'Individual Measurements'!V456</f>
        <v>#DIV/0!</v>
      </c>
      <c r="AG455" s="3" t="e">
        <f>'Individual Measurements'!W456</f>
        <v>#DIV/0!</v>
      </c>
      <c r="AH455" s="3" t="e">
        <f>'Individual Measurements'!X456</f>
        <v>#DIV/0!</v>
      </c>
      <c r="AI455" s="3" t="e">
        <f>'Individual Measurements'!Y456</f>
        <v>#DIV/0!</v>
      </c>
      <c r="AJ455" s="1">
        <f>'Individual Measurements'!AE456</f>
        <v>0</v>
      </c>
      <c r="AK455" s="1">
        <f>'Individual Measurements'!AF456</f>
        <v>0</v>
      </c>
      <c r="AL455" s="1">
        <f>'Individual Measurements'!AG456</f>
        <v>0</v>
      </c>
      <c r="AM455" s="1">
        <f>'Individual Measurements'!AH456</f>
        <v>0</v>
      </c>
      <c r="AN455" s="1">
        <f>'Individual Measurements'!AI456</f>
        <v>0</v>
      </c>
      <c r="AO455" s="1">
        <f>'Individual Measurements'!AJ456</f>
        <v>0</v>
      </c>
      <c r="AP455" s="1">
        <f>'Individual Measurements'!AK456</f>
        <v>0</v>
      </c>
      <c r="AQ455" s="1">
        <f>'Individual Measurements'!AL456</f>
        <v>0</v>
      </c>
    </row>
    <row r="456" spans="1:43" ht="15.75" customHeight="1">
      <c r="A456" s="1" t="s">
        <v>1544</v>
      </c>
      <c r="B456" s="1" t="s">
        <v>1545</v>
      </c>
      <c r="C456" s="1" t="s">
        <v>1546</v>
      </c>
      <c r="D456" s="5" t="s">
        <v>1273</v>
      </c>
      <c r="E456" s="1" t="s">
        <v>1498</v>
      </c>
      <c r="F456" s="6" t="s">
        <v>1265</v>
      </c>
      <c r="G456" s="1" t="s">
        <v>1547</v>
      </c>
      <c r="H456" s="7" t="str">
        <f t="shared" si="0"/>
        <v>PI x TI</v>
      </c>
      <c r="J456" s="1" t="s">
        <v>1256</v>
      </c>
      <c r="P456" s="1">
        <v>4</v>
      </c>
      <c r="Q456" s="1">
        <v>18</v>
      </c>
      <c r="S456" s="8">
        <v>44348</v>
      </c>
      <c r="T456" s="8">
        <v>44348</v>
      </c>
      <c r="U456" s="1">
        <f>'Plot Info'!H456</f>
        <v>0</v>
      </c>
      <c r="X456" s="1">
        <f>'Plot Info'!K456</f>
        <v>0</v>
      </c>
      <c r="Y456" s="1">
        <f>'Plot Info'!L456</f>
        <v>0</v>
      </c>
      <c r="Z456" s="1">
        <f>'Plot Info'!M456</f>
        <v>0</v>
      </c>
      <c r="AA456" s="3"/>
      <c r="AB456" s="3">
        <f>VLOOKUP(A456,'Sub Sample'!A:U,21,FALSE)</f>
        <v>0</v>
      </c>
      <c r="AD456" s="10">
        <f>VLOOKUP(A456,'Sub Sample'!A:Z,26,FALSE)</f>
        <v>0</v>
      </c>
      <c r="AE456" s="3" t="e">
        <f>'Individual Measurements'!U457</f>
        <v>#DIV/0!</v>
      </c>
      <c r="AF456" s="3" t="e">
        <f>'Individual Measurements'!V457</f>
        <v>#DIV/0!</v>
      </c>
      <c r="AG456" s="3" t="e">
        <f>'Individual Measurements'!W457</f>
        <v>#DIV/0!</v>
      </c>
      <c r="AH456" s="3" t="e">
        <f>'Individual Measurements'!X457</f>
        <v>#DIV/0!</v>
      </c>
      <c r="AI456" s="3" t="e">
        <f>'Individual Measurements'!Y457</f>
        <v>#DIV/0!</v>
      </c>
      <c r="AJ456" s="1">
        <f>'Individual Measurements'!AE457</f>
        <v>0</v>
      </c>
      <c r="AK456" s="1">
        <f>'Individual Measurements'!AF457</f>
        <v>0</v>
      </c>
      <c r="AL456" s="1">
        <f>'Individual Measurements'!AG457</f>
        <v>0</v>
      </c>
      <c r="AM456" s="1">
        <f>'Individual Measurements'!AH457</f>
        <v>0</v>
      </c>
      <c r="AN456" s="1">
        <f>'Individual Measurements'!AI457</f>
        <v>0</v>
      </c>
      <c r="AO456" s="1">
        <f>'Individual Measurements'!AJ457</f>
        <v>0</v>
      </c>
      <c r="AP456" s="1">
        <f>'Individual Measurements'!AK457</f>
        <v>0</v>
      </c>
      <c r="AQ456" s="1">
        <f>'Individual Measurements'!AL457</f>
        <v>0</v>
      </c>
    </row>
    <row r="457" spans="1:43" ht="15.75" customHeight="1">
      <c r="A457" s="1" t="s">
        <v>1548</v>
      </c>
      <c r="B457" s="1" t="s">
        <v>1549</v>
      </c>
      <c r="C457" s="1" t="s">
        <v>1307</v>
      </c>
      <c r="D457" s="5" t="s">
        <v>1252</v>
      </c>
      <c r="E457" s="1" t="s">
        <v>1315</v>
      </c>
      <c r="F457" s="6" t="s">
        <v>1254</v>
      </c>
      <c r="G457" s="1" t="s">
        <v>1550</v>
      </c>
      <c r="H457" s="7" t="str">
        <f t="shared" si="0"/>
        <v>FI x BL</v>
      </c>
      <c r="J457" s="1" t="s">
        <v>1256</v>
      </c>
      <c r="P457" s="1">
        <v>4</v>
      </c>
      <c r="Q457" s="1">
        <v>19</v>
      </c>
      <c r="S457" s="8">
        <v>44348</v>
      </c>
      <c r="T457" s="8">
        <v>44348</v>
      </c>
      <c r="U457" s="1">
        <f>'Plot Info'!H457</f>
        <v>0</v>
      </c>
      <c r="X457" s="1">
        <f>'Plot Info'!K457</f>
        <v>0</v>
      </c>
      <c r="Y457" s="1">
        <f>'Plot Info'!L457</f>
        <v>0</v>
      </c>
      <c r="Z457" s="1">
        <f>'Plot Info'!M457</f>
        <v>0</v>
      </c>
      <c r="AA457" s="3"/>
      <c r="AB457" s="3">
        <f>VLOOKUP(A457,'Sub Sample'!A:U,21,FALSE)</f>
        <v>0</v>
      </c>
      <c r="AD457" s="10">
        <f>VLOOKUP(A457,'Sub Sample'!A:Z,26,FALSE)</f>
        <v>0</v>
      </c>
      <c r="AE457" s="3" t="e">
        <f>'Individual Measurements'!U458</f>
        <v>#DIV/0!</v>
      </c>
      <c r="AF457" s="3" t="e">
        <f>'Individual Measurements'!V458</f>
        <v>#DIV/0!</v>
      </c>
      <c r="AG457" s="3" t="e">
        <f>'Individual Measurements'!W458</f>
        <v>#DIV/0!</v>
      </c>
      <c r="AH457" s="3" t="e">
        <f>'Individual Measurements'!X458</f>
        <v>#DIV/0!</v>
      </c>
      <c r="AI457" s="3" t="e">
        <f>'Individual Measurements'!Y458</f>
        <v>#DIV/0!</v>
      </c>
      <c r="AJ457" s="1">
        <f>'Individual Measurements'!AE458</f>
        <v>0</v>
      </c>
      <c r="AK457" s="1">
        <f>'Individual Measurements'!AF458</f>
        <v>0</v>
      </c>
      <c r="AL457" s="1">
        <f>'Individual Measurements'!AG458</f>
        <v>0</v>
      </c>
      <c r="AM457" s="1">
        <f>'Individual Measurements'!AH458</f>
        <v>0</v>
      </c>
      <c r="AN457" s="1">
        <f>'Individual Measurements'!AI458</f>
        <v>0</v>
      </c>
      <c r="AO457" s="1">
        <f>'Individual Measurements'!AJ458</f>
        <v>0</v>
      </c>
      <c r="AP457" s="1">
        <f>'Individual Measurements'!AK458</f>
        <v>0</v>
      </c>
      <c r="AQ457" s="1">
        <f>'Individual Measurements'!AL458</f>
        <v>0</v>
      </c>
    </row>
    <row r="458" spans="1:43" ht="15.75" customHeight="1">
      <c r="A458" s="1" t="s">
        <v>1551</v>
      </c>
      <c r="B458" s="1" t="s">
        <v>1552</v>
      </c>
      <c r="C458" s="1" t="s">
        <v>1493</v>
      </c>
      <c r="D458" s="5" t="s">
        <v>1267</v>
      </c>
      <c r="E458" s="1" t="s">
        <v>1303</v>
      </c>
      <c r="F458" s="6" t="s">
        <v>1252</v>
      </c>
      <c r="G458" s="1" t="s">
        <v>1553</v>
      </c>
      <c r="H458" s="7" t="str">
        <f t="shared" si="0"/>
        <v>FW x FI</v>
      </c>
      <c r="J458" s="1" t="s">
        <v>1256</v>
      </c>
      <c r="P458" s="1">
        <v>4</v>
      </c>
      <c r="Q458" s="1">
        <v>20</v>
      </c>
      <c r="S458" s="8">
        <v>44348</v>
      </c>
      <c r="T458" s="8">
        <v>44348</v>
      </c>
      <c r="U458" s="1">
        <f>'Plot Info'!H458</f>
        <v>0</v>
      </c>
      <c r="X458" s="1">
        <f>'Plot Info'!K458</f>
        <v>0</v>
      </c>
      <c r="Y458" s="1">
        <f>'Plot Info'!L458</f>
        <v>0</v>
      </c>
      <c r="Z458" s="1">
        <f>'Plot Info'!M458</f>
        <v>0</v>
      </c>
      <c r="AA458" s="3"/>
      <c r="AB458" s="3">
        <f>VLOOKUP(A458,'Sub Sample'!A:U,21,FALSE)</f>
        <v>0</v>
      </c>
      <c r="AD458" s="10">
        <f>VLOOKUP(A458,'Sub Sample'!A:Z,26,FALSE)</f>
        <v>0</v>
      </c>
      <c r="AE458" s="3" t="e">
        <f>'Individual Measurements'!U459</f>
        <v>#DIV/0!</v>
      </c>
      <c r="AF458" s="3" t="e">
        <f>'Individual Measurements'!V459</f>
        <v>#DIV/0!</v>
      </c>
      <c r="AG458" s="3" t="e">
        <f>'Individual Measurements'!W459</f>
        <v>#DIV/0!</v>
      </c>
      <c r="AH458" s="3" t="e">
        <f>'Individual Measurements'!X459</f>
        <v>#DIV/0!</v>
      </c>
      <c r="AI458" s="3" t="e">
        <f>'Individual Measurements'!Y459</f>
        <v>#DIV/0!</v>
      </c>
      <c r="AJ458" s="1">
        <f>'Individual Measurements'!AE459</f>
        <v>0</v>
      </c>
      <c r="AK458" s="1">
        <f>'Individual Measurements'!AF459</f>
        <v>0</v>
      </c>
      <c r="AL458" s="1">
        <f>'Individual Measurements'!AG459</f>
        <v>0</v>
      </c>
      <c r="AM458" s="1">
        <f>'Individual Measurements'!AH459</f>
        <v>0</v>
      </c>
      <c r="AN458" s="1">
        <f>'Individual Measurements'!AI459</f>
        <v>0</v>
      </c>
      <c r="AO458" s="1">
        <f>'Individual Measurements'!AJ459</f>
        <v>0</v>
      </c>
      <c r="AP458" s="1">
        <f>'Individual Measurements'!AK459</f>
        <v>0</v>
      </c>
      <c r="AQ458" s="1">
        <f>'Individual Measurements'!AL459</f>
        <v>0</v>
      </c>
    </row>
    <row r="459" spans="1:43" ht="15.75" customHeight="1">
      <c r="A459" s="1" t="s">
        <v>1554</v>
      </c>
      <c r="B459" s="1" t="s">
        <v>1555</v>
      </c>
      <c r="C459" s="1" t="s">
        <v>1427</v>
      </c>
      <c r="D459" s="5" t="s">
        <v>1252</v>
      </c>
      <c r="E459" s="1" t="s">
        <v>1440</v>
      </c>
      <c r="F459" s="6" t="s">
        <v>1273</v>
      </c>
      <c r="G459" s="1" t="s">
        <v>1556</v>
      </c>
      <c r="H459" s="7" t="str">
        <f t="shared" si="0"/>
        <v>FI x PI</v>
      </c>
      <c r="J459" s="1" t="s">
        <v>1256</v>
      </c>
      <c r="P459" s="1">
        <v>4</v>
      </c>
      <c r="Q459" s="1">
        <v>21</v>
      </c>
      <c r="S459" s="8">
        <v>44348</v>
      </c>
      <c r="T459" s="8">
        <v>44348</v>
      </c>
      <c r="U459" s="1">
        <f>'Plot Info'!H459</f>
        <v>0</v>
      </c>
      <c r="X459" s="1">
        <f>'Plot Info'!K459</f>
        <v>0</v>
      </c>
      <c r="Y459" s="1">
        <f>'Plot Info'!L459</f>
        <v>0</v>
      </c>
      <c r="Z459" s="1">
        <f>'Plot Info'!M459</f>
        <v>0</v>
      </c>
      <c r="AA459" s="3"/>
      <c r="AB459" s="3">
        <f>VLOOKUP(A459,'Sub Sample'!A:U,21,FALSE)</f>
        <v>0</v>
      </c>
      <c r="AD459" s="10">
        <f>VLOOKUP(A459,'Sub Sample'!A:Z,26,FALSE)</f>
        <v>0</v>
      </c>
      <c r="AE459" s="3" t="e">
        <f>'Individual Measurements'!U460</f>
        <v>#DIV/0!</v>
      </c>
      <c r="AF459" s="3" t="e">
        <f>'Individual Measurements'!V460</f>
        <v>#DIV/0!</v>
      </c>
      <c r="AG459" s="3" t="e">
        <f>'Individual Measurements'!W460</f>
        <v>#DIV/0!</v>
      </c>
      <c r="AH459" s="3" t="e">
        <f>'Individual Measurements'!X460</f>
        <v>#DIV/0!</v>
      </c>
      <c r="AI459" s="3" t="e">
        <f>'Individual Measurements'!Y460</f>
        <v>#DIV/0!</v>
      </c>
      <c r="AJ459" s="1">
        <f>'Individual Measurements'!AE460</f>
        <v>0</v>
      </c>
      <c r="AK459" s="1">
        <f>'Individual Measurements'!AF460</f>
        <v>0</v>
      </c>
      <c r="AL459" s="1">
        <f>'Individual Measurements'!AG460</f>
        <v>0</v>
      </c>
      <c r="AM459" s="1">
        <f>'Individual Measurements'!AH460</f>
        <v>0</v>
      </c>
      <c r="AN459" s="1">
        <f>'Individual Measurements'!AI460</f>
        <v>0</v>
      </c>
      <c r="AO459" s="1">
        <f>'Individual Measurements'!AJ460</f>
        <v>0</v>
      </c>
      <c r="AP459" s="1">
        <f>'Individual Measurements'!AK460</f>
        <v>0</v>
      </c>
      <c r="AQ459" s="1">
        <f>'Individual Measurements'!AL460</f>
        <v>0</v>
      </c>
    </row>
    <row r="460" spans="1:43" ht="15.75" customHeight="1">
      <c r="A460" s="1" t="s">
        <v>1557</v>
      </c>
      <c r="B460" s="1" t="s">
        <v>1558</v>
      </c>
      <c r="C460" s="1" t="s">
        <v>1559</v>
      </c>
      <c r="D460" s="5" t="s">
        <v>1265</v>
      </c>
      <c r="E460" s="1" t="s">
        <v>1323</v>
      </c>
      <c r="F460" s="6" t="s">
        <v>1273</v>
      </c>
      <c r="G460" s="1" t="s">
        <v>1560</v>
      </c>
      <c r="H460" s="7" t="str">
        <f t="shared" si="0"/>
        <v>TI x PI</v>
      </c>
      <c r="J460" s="1" t="s">
        <v>1256</v>
      </c>
      <c r="P460" s="1">
        <v>5</v>
      </c>
      <c r="Q460" s="1">
        <v>1</v>
      </c>
      <c r="S460" s="8">
        <v>44348</v>
      </c>
      <c r="T460" s="8">
        <v>44348</v>
      </c>
      <c r="U460" s="1">
        <f>'Plot Info'!H460</f>
        <v>0</v>
      </c>
      <c r="X460" s="1">
        <f>'Plot Info'!K460</f>
        <v>0</v>
      </c>
      <c r="Y460" s="1">
        <f>'Plot Info'!L460</f>
        <v>0</v>
      </c>
      <c r="Z460" s="1">
        <f>'Plot Info'!M460</f>
        <v>0</v>
      </c>
      <c r="AA460" s="3"/>
      <c r="AB460" s="3">
        <f>VLOOKUP(A460,'Sub Sample'!A:U,21,FALSE)</f>
        <v>0</v>
      </c>
      <c r="AD460" s="10">
        <f>VLOOKUP(A460,'Sub Sample'!A:Z,26,FALSE)</f>
        <v>0</v>
      </c>
      <c r="AE460" s="3" t="e">
        <f>'Individual Measurements'!U461</f>
        <v>#DIV/0!</v>
      </c>
      <c r="AF460" s="3" t="e">
        <f>'Individual Measurements'!V461</f>
        <v>#DIV/0!</v>
      </c>
      <c r="AG460" s="3" t="e">
        <f>'Individual Measurements'!W461</f>
        <v>#DIV/0!</v>
      </c>
      <c r="AH460" s="3" t="e">
        <f>'Individual Measurements'!X461</f>
        <v>#DIV/0!</v>
      </c>
      <c r="AI460" s="3" t="e">
        <f>'Individual Measurements'!Y461</f>
        <v>#DIV/0!</v>
      </c>
      <c r="AJ460" s="1">
        <f>'Individual Measurements'!AE461</f>
        <v>0</v>
      </c>
      <c r="AK460" s="1">
        <f>'Individual Measurements'!AF461</f>
        <v>0</v>
      </c>
      <c r="AL460" s="1">
        <f>'Individual Measurements'!AG461</f>
        <v>0</v>
      </c>
      <c r="AM460" s="1">
        <f>'Individual Measurements'!AH461</f>
        <v>0</v>
      </c>
      <c r="AN460" s="1">
        <f>'Individual Measurements'!AI461</f>
        <v>0</v>
      </c>
      <c r="AO460" s="1">
        <f>'Individual Measurements'!AJ461</f>
        <v>0</v>
      </c>
      <c r="AP460" s="1">
        <f>'Individual Measurements'!AK461</f>
        <v>0</v>
      </c>
      <c r="AQ460" s="1">
        <f>'Individual Measurements'!AL461</f>
        <v>0</v>
      </c>
    </row>
    <row r="461" spans="1:43" ht="15.75" customHeight="1">
      <c r="A461" s="1" t="s">
        <v>1561</v>
      </c>
      <c r="B461" s="1" t="s">
        <v>1562</v>
      </c>
      <c r="C461" s="1" t="s">
        <v>1356</v>
      </c>
      <c r="D461" s="5" t="s">
        <v>1252</v>
      </c>
      <c r="E461" s="1" t="s">
        <v>1563</v>
      </c>
      <c r="F461" s="6" t="s">
        <v>1265</v>
      </c>
      <c r="G461" s="1" t="s">
        <v>1564</v>
      </c>
      <c r="H461" s="7" t="str">
        <f t="shared" si="0"/>
        <v>FI x TI</v>
      </c>
      <c r="J461" s="1" t="s">
        <v>1256</v>
      </c>
      <c r="P461" s="1">
        <v>5</v>
      </c>
      <c r="Q461" s="1">
        <v>2</v>
      </c>
      <c r="S461" s="8">
        <v>44348</v>
      </c>
      <c r="T461" s="8">
        <v>44348</v>
      </c>
      <c r="U461" s="1">
        <f>'Plot Info'!H461</f>
        <v>0</v>
      </c>
      <c r="X461" s="1">
        <f>'Plot Info'!K461</f>
        <v>0</v>
      </c>
      <c r="Y461" s="1">
        <f>'Plot Info'!L461</f>
        <v>0</v>
      </c>
      <c r="Z461" s="1">
        <f>'Plot Info'!M461</f>
        <v>0</v>
      </c>
      <c r="AA461" s="3"/>
      <c r="AB461" s="3">
        <f>VLOOKUP(A461,'Sub Sample'!A:U,21,FALSE)</f>
        <v>0</v>
      </c>
      <c r="AD461" s="10">
        <f>VLOOKUP(A461,'Sub Sample'!A:Z,26,FALSE)</f>
        <v>0</v>
      </c>
      <c r="AE461" s="3" t="e">
        <f>'Individual Measurements'!U462</f>
        <v>#DIV/0!</v>
      </c>
      <c r="AF461" s="3" t="e">
        <f>'Individual Measurements'!V462</f>
        <v>#DIV/0!</v>
      </c>
      <c r="AG461" s="3" t="e">
        <f>'Individual Measurements'!W462</f>
        <v>#DIV/0!</v>
      </c>
      <c r="AH461" s="3" t="e">
        <f>'Individual Measurements'!X462</f>
        <v>#DIV/0!</v>
      </c>
      <c r="AI461" s="3" t="e">
        <f>'Individual Measurements'!Y462</f>
        <v>#DIV/0!</v>
      </c>
      <c r="AJ461" s="1">
        <f>'Individual Measurements'!AE462</f>
        <v>0</v>
      </c>
      <c r="AK461" s="1">
        <f>'Individual Measurements'!AF462</f>
        <v>0</v>
      </c>
      <c r="AL461" s="1">
        <f>'Individual Measurements'!AG462</f>
        <v>0</v>
      </c>
      <c r="AM461" s="1">
        <f>'Individual Measurements'!AH462</f>
        <v>0</v>
      </c>
      <c r="AN461" s="1">
        <f>'Individual Measurements'!AI462</f>
        <v>0</v>
      </c>
      <c r="AO461" s="1">
        <f>'Individual Measurements'!AJ462</f>
        <v>0</v>
      </c>
      <c r="AP461" s="1">
        <f>'Individual Measurements'!AK462</f>
        <v>0</v>
      </c>
      <c r="AQ461" s="1">
        <f>'Individual Measurements'!AL462</f>
        <v>0</v>
      </c>
    </row>
    <row r="462" spans="1:43" ht="15.75" customHeight="1">
      <c r="A462" s="1" t="s">
        <v>1565</v>
      </c>
      <c r="B462" s="1" t="s">
        <v>1566</v>
      </c>
      <c r="C462" s="1" t="s">
        <v>1369</v>
      </c>
      <c r="D462" s="5" t="s">
        <v>1254</v>
      </c>
      <c r="E462" s="1" t="s">
        <v>1498</v>
      </c>
      <c r="F462" s="6" t="s">
        <v>1265</v>
      </c>
      <c r="G462" s="1" t="s">
        <v>1567</v>
      </c>
      <c r="H462" s="7" t="str">
        <f t="shared" si="0"/>
        <v>BL x TI</v>
      </c>
      <c r="J462" s="1" t="s">
        <v>1256</v>
      </c>
      <c r="P462" s="1">
        <v>5</v>
      </c>
      <c r="Q462" s="1">
        <v>3</v>
      </c>
      <c r="S462" s="8">
        <v>44348</v>
      </c>
      <c r="T462" s="8">
        <v>44348</v>
      </c>
      <c r="U462" s="1">
        <f>'Plot Info'!H462</f>
        <v>0</v>
      </c>
      <c r="X462" s="1">
        <f>'Plot Info'!K462</f>
        <v>0</v>
      </c>
      <c r="Y462" s="1">
        <f>'Plot Info'!L462</f>
        <v>0</v>
      </c>
      <c r="Z462" s="1">
        <f>'Plot Info'!M462</f>
        <v>0</v>
      </c>
      <c r="AA462" s="3"/>
      <c r="AB462" s="3">
        <f>VLOOKUP(A462,'Sub Sample'!A:U,21,FALSE)</f>
        <v>0</v>
      </c>
      <c r="AD462" s="10">
        <f>VLOOKUP(A462,'Sub Sample'!A:Z,26,FALSE)</f>
        <v>0</v>
      </c>
      <c r="AE462" s="3" t="e">
        <f>'Individual Measurements'!U463</f>
        <v>#DIV/0!</v>
      </c>
      <c r="AF462" s="3" t="e">
        <f>'Individual Measurements'!V463</f>
        <v>#DIV/0!</v>
      </c>
      <c r="AG462" s="3" t="e">
        <f>'Individual Measurements'!W463</f>
        <v>#DIV/0!</v>
      </c>
      <c r="AH462" s="3" t="e">
        <f>'Individual Measurements'!X463</f>
        <v>#DIV/0!</v>
      </c>
      <c r="AI462" s="3" t="e">
        <f>'Individual Measurements'!Y463</f>
        <v>#DIV/0!</v>
      </c>
      <c r="AJ462" s="1">
        <f>'Individual Measurements'!AE463</f>
        <v>0</v>
      </c>
      <c r="AK462" s="1">
        <f>'Individual Measurements'!AF463</f>
        <v>0</v>
      </c>
      <c r="AL462" s="1">
        <f>'Individual Measurements'!AG463</f>
        <v>0</v>
      </c>
      <c r="AM462" s="1">
        <f>'Individual Measurements'!AH463</f>
        <v>0</v>
      </c>
      <c r="AN462" s="1">
        <f>'Individual Measurements'!AI463</f>
        <v>0</v>
      </c>
      <c r="AO462" s="1">
        <f>'Individual Measurements'!AJ463</f>
        <v>0</v>
      </c>
      <c r="AP462" s="1">
        <f>'Individual Measurements'!AK463</f>
        <v>0</v>
      </c>
      <c r="AQ462" s="1">
        <f>'Individual Measurements'!AL463</f>
        <v>0</v>
      </c>
    </row>
    <row r="463" spans="1:43" ht="15.75" customHeight="1">
      <c r="A463" s="1" t="s">
        <v>1568</v>
      </c>
      <c r="B463" s="1" t="s">
        <v>1569</v>
      </c>
      <c r="C463" s="1" t="s">
        <v>1332</v>
      </c>
      <c r="D463" s="5" t="s">
        <v>1254</v>
      </c>
      <c r="E463" s="1" t="s">
        <v>1440</v>
      </c>
      <c r="F463" s="6" t="s">
        <v>1273</v>
      </c>
      <c r="G463" s="1" t="s">
        <v>1570</v>
      </c>
      <c r="H463" s="7" t="str">
        <f t="shared" si="0"/>
        <v>BL x PI</v>
      </c>
      <c r="J463" s="1" t="s">
        <v>1256</v>
      </c>
      <c r="P463" s="1">
        <v>5</v>
      </c>
      <c r="Q463" s="1">
        <v>4</v>
      </c>
      <c r="S463" s="8">
        <v>44348</v>
      </c>
      <c r="T463" s="8">
        <v>44348</v>
      </c>
      <c r="U463" s="1">
        <f>'Plot Info'!H463</f>
        <v>0</v>
      </c>
      <c r="X463" s="1">
        <f>'Plot Info'!K463</f>
        <v>0</v>
      </c>
      <c r="Y463" s="1">
        <f>'Plot Info'!L463</f>
        <v>0</v>
      </c>
      <c r="Z463" s="1">
        <f>'Plot Info'!M463</f>
        <v>0</v>
      </c>
      <c r="AA463" s="3"/>
      <c r="AB463" s="3">
        <f>VLOOKUP(A463,'Sub Sample'!A:U,21,FALSE)</f>
        <v>0</v>
      </c>
      <c r="AD463" s="10">
        <f>VLOOKUP(A463,'Sub Sample'!A:Z,26,FALSE)</f>
        <v>46</v>
      </c>
      <c r="AE463" s="3">
        <f>'Individual Measurements'!U464</f>
        <v>22.81</v>
      </c>
      <c r="AF463" s="3">
        <f>'Individual Measurements'!V464</f>
        <v>4.2899999999999991</v>
      </c>
      <c r="AG463" s="3">
        <f>'Individual Measurements'!W464</f>
        <v>3.29</v>
      </c>
      <c r="AH463" s="3">
        <f>'Individual Measurements'!X464</f>
        <v>1.4200000000000002</v>
      </c>
      <c r="AI463" s="3">
        <f>'Individual Measurements'!Y464</f>
        <v>0.96500000000000008</v>
      </c>
      <c r="AJ463" s="1">
        <f>'Individual Measurements'!AE464</f>
        <v>0</v>
      </c>
      <c r="AK463" s="1">
        <f>'Individual Measurements'!AF464</f>
        <v>0</v>
      </c>
      <c r="AL463" s="1">
        <f>'Individual Measurements'!AG464</f>
        <v>5</v>
      </c>
      <c r="AM463" s="1">
        <f>'Individual Measurements'!AH464</f>
        <v>5</v>
      </c>
      <c r="AN463" s="1">
        <f>'Individual Measurements'!AI464</f>
        <v>10</v>
      </c>
      <c r="AO463" s="1">
        <f>'Individual Measurements'!AJ464</f>
        <v>0</v>
      </c>
      <c r="AP463" s="1">
        <f>'Individual Measurements'!AK464</f>
        <v>0</v>
      </c>
      <c r="AQ463" s="1">
        <f>'Individual Measurements'!AL464</f>
        <v>10</v>
      </c>
    </row>
    <row r="464" spans="1:43" ht="15.75" customHeight="1">
      <c r="A464" s="1" t="s">
        <v>1571</v>
      </c>
      <c r="B464" s="1" t="s">
        <v>1572</v>
      </c>
      <c r="C464" s="1" t="s">
        <v>1377</v>
      </c>
      <c r="D464" s="5" t="s">
        <v>1267</v>
      </c>
      <c r="E464" s="1" t="s">
        <v>1333</v>
      </c>
      <c r="F464" s="6" t="s">
        <v>1273</v>
      </c>
      <c r="G464" s="1" t="s">
        <v>1573</v>
      </c>
      <c r="H464" s="7" t="str">
        <f t="shared" si="0"/>
        <v>FW x PI</v>
      </c>
      <c r="J464" s="1" t="s">
        <v>1256</v>
      </c>
      <c r="P464" s="1">
        <v>5</v>
      </c>
      <c r="Q464" s="1">
        <v>5</v>
      </c>
      <c r="S464" s="8">
        <v>44348</v>
      </c>
      <c r="T464" s="8">
        <v>44348</v>
      </c>
      <c r="U464" s="1">
        <f>'Plot Info'!H464</f>
        <v>0</v>
      </c>
      <c r="X464" s="1">
        <f>'Plot Info'!K464</f>
        <v>0</v>
      </c>
      <c r="Y464" s="1">
        <f>'Plot Info'!L464</f>
        <v>0</v>
      </c>
      <c r="Z464" s="1">
        <f>'Plot Info'!M464</f>
        <v>0</v>
      </c>
      <c r="AA464" s="3"/>
      <c r="AB464" s="3">
        <f>VLOOKUP(A464,'Sub Sample'!A:U,21,FALSE)</f>
        <v>0</v>
      </c>
      <c r="AD464" s="10">
        <f>VLOOKUP(A464,'Sub Sample'!A:Z,26,FALSE)</f>
        <v>0</v>
      </c>
      <c r="AE464" s="3" t="e">
        <f>'Individual Measurements'!U465</f>
        <v>#DIV/0!</v>
      </c>
      <c r="AF464" s="3" t="e">
        <f>'Individual Measurements'!V465</f>
        <v>#DIV/0!</v>
      </c>
      <c r="AG464" s="3" t="e">
        <f>'Individual Measurements'!W465</f>
        <v>#DIV/0!</v>
      </c>
      <c r="AH464" s="3" t="e">
        <f>'Individual Measurements'!X465</f>
        <v>#DIV/0!</v>
      </c>
      <c r="AI464" s="3" t="e">
        <f>'Individual Measurements'!Y465</f>
        <v>#DIV/0!</v>
      </c>
      <c r="AJ464" s="1">
        <f>'Individual Measurements'!AE465</f>
        <v>0</v>
      </c>
      <c r="AK464" s="1">
        <f>'Individual Measurements'!AF465</f>
        <v>0</v>
      </c>
      <c r="AL464" s="1">
        <f>'Individual Measurements'!AG465</f>
        <v>0</v>
      </c>
      <c r="AM464" s="1">
        <f>'Individual Measurements'!AH465</f>
        <v>0</v>
      </c>
      <c r="AN464" s="1">
        <f>'Individual Measurements'!AI465</f>
        <v>0</v>
      </c>
      <c r="AO464" s="1">
        <f>'Individual Measurements'!AJ465</f>
        <v>0</v>
      </c>
      <c r="AP464" s="1">
        <f>'Individual Measurements'!AK465</f>
        <v>0</v>
      </c>
      <c r="AQ464" s="1">
        <f>'Individual Measurements'!AL465</f>
        <v>0</v>
      </c>
    </row>
    <row r="465" spans="1:43" ht="15.75" customHeight="1">
      <c r="A465" s="1" t="s">
        <v>1574</v>
      </c>
      <c r="B465" s="1" t="s">
        <v>1575</v>
      </c>
      <c r="C465" s="1" t="s">
        <v>1307</v>
      </c>
      <c r="D465" s="5" t="s">
        <v>1252</v>
      </c>
      <c r="E465" s="1" t="s">
        <v>1311</v>
      </c>
      <c r="F465" s="6" t="s">
        <v>1273</v>
      </c>
      <c r="G465" s="1" t="s">
        <v>1576</v>
      </c>
      <c r="H465" s="7" t="str">
        <f t="shared" si="0"/>
        <v>FI x PI</v>
      </c>
      <c r="J465" s="1" t="s">
        <v>1256</v>
      </c>
      <c r="P465" s="1">
        <v>5</v>
      </c>
      <c r="Q465" s="1">
        <v>6</v>
      </c>
      <c r="S465" s="8">
        <v>44348</v>
      </c>
      <c r="T465" s="8">
        <v>44348</v>
      </c>
      <c r="U465" s="1">
        <f>'Plot Info'!H465</f>
        <v>0</v>
      </c>
      <c r="X465" s="1">
        <f>'Plot Info'!K465</f>
        <v>0</v>
      </c>
      <c r="Y465" s="1">
        <f>'Plot Info'!L465</f>
        <v>0</v>
      </c>
      <c r="Z465" s="1">
        <f>'Plot Info'!M465</f>
        <v>0</v>
      </c>
      <c r="AA465" s="3"/>
      <c r="AB465" s="3">
        <f>VLOOKUP(A465,'Sub Sample'!A:U,21,FALSE)</f>
        <v>0</v>
      </c>
      <c r="AD465" s="10">
        <f>VLOOKUP(A465,'Sub Sample'!A:Z,26,FALSE)</f>
        <v>0</v>
      </c>
      <c r="AE465" s="3" t="e">
        <f>'Individual Measurements'!U466</f>
        <v>#DIV/0!</v>
      </c>
      <c r="AF465" s="3" t="e">
        <f>'Individual Measurements'!V466</f>
        <v>#DIV/0!</v>
      </c>
      <c r="AG465" s="3" t="e">
        <f>'Individual Measurements'!W466</f>
        <v>#DIV/0!</v>
      </c>
      <c r="AH465" s="3" t="e">
        <f>'Individual Measurements'!X466</f>
        <v>#DIV/0!</v>
      </c>
      <c r="AI465" s="3" t="e">
        <f>'Individual Measurements'!Y466</f>
        <v>#DIV/0!</v>
      </c>
      <c r="AJ465" s="1">
        <f>'Individual Measurements'!AE466</f>
        <v>0</v>
      </c>
      <c r="AK465" s="1">
        <f>'Individual Measurements'!AF466</f>
        <v>0</v>
      </c>
      <c r="AL465" s="1">
        <f>'Individual Measurements'!AG466</f>
        <v>0</v>
      </c>
      <c r="AM465" s="1">
        <f>'Individual Measurements'!AH466</f>
        <v>0</v>
      </c>
      <c r="AN465" s="1">
        <f>'Individual Measurements'!AI466</f>
        <v>0</v>
      </c>
      <c r="AO465" s="1">
        <f>'Individual Measurements'!AJ466</f>
        <v>0</v>
      </c>
      <c r="AP465" s="1">
        <f>'Individual Measurements'!AK466</f>
        <v>0</v>
      </c>
      <c r="AQ465" s="1">
        <f>'Individual Measurements'!AL466</f>
        <v>0</v>
      </c>
    </row>
    <row r="466" spans="1:43" ht="15.75" customHeight="1">
      <c r="A466" s="1" t="s">
        <v>1577</v>
      </c>
      <c r="B466" s="1" t="s">
        <v>1578</v>
      </c>
      <c r="C466" s="1" t="s">
        <v>1579</v>
      </c>
      <c r="D466" s="5" t="s">
        <v>1338</v>
      </c>
      <c r="E466" s="1" t="s">
        <v>1423</v>
      </c>
      <c r="F466" s="6" t="s">
        <v>1267</v>
      </c>
      <c r="G466" s="1" t="s">
        <v>1580</v>
      </c>
      <c r="H466" s="7" t="str">
        <f t="shared" si="0"/>
        <v>LR x FW</v>
      </c>
      <c r="J466" s="1" t="s">
        <v>1256</v>
      </c>
      <c r="P466" s="1">
        <v>5</v>
      </c>
      <c r="Q466" s="1">
        <v>7</v>
      </c>
      <c r="S466" s="8">
        <v>44348</v>
      </c>
      <c r="T466" s="8">
        <v>44348</v>
      </c>
      <c r="U466" s="1">
        <f>'Plot Info'!H466</f>
        <v>0</v>
      </c>
      <c r="X466" s="1">
        <f>'Plot Info'!K466</f>
        <v>0</v>
      </c>
      <c r="Y466" s="1">
        <f>'Plot Info'!L466</f>
        <v>0</v>
      </c>
      <c r="Z466" s="1">
        <f>'Plot Info'!M466</f>
        <v>0</v>
      </c>
      <c r="AA466" s="3"/>
      <c r="AB466" s="3">
        <f>VLOOKUP(A466,'Sub Sample'!A:U,21,FALSE)</f>
        <v>0</v>
      </c>
      <c r="AD466" s="10">
        <f>VLOOKUP(A466,'Sub Sample'!A:Z,26,FALSE)</f>
        <v>0</v>
      </c>
      <c r="AE466" s="3" t="e">
        <f>'Individual Measurements'!U467</f>
        <v>#DIV/0!</v>
      </c>
      <c r="AF466" s="3" t="e">
        <f>'Individual Measurements'!V467</f>
        <v>#DIV/0!</v>
      </c>
      <c r="AG466" s="3" t="e">
        <f>'Individual Measurements'!W467</f>
        <v>#DIV/0!</v>
      </c>
      <c r="AH466" s="3" t="e">
        <f>'Individual Measurements'!X467</f>
        <v>#DIV/0!</v>
      </c>
      <c r="AI466" s="3" t="e">
        <f>'Individual Measurements'!Y467</f>
        <v>#DIV/0!</v>
      </c>
      <c r="AJ466" s="1">
        <f>'Individual Measurements'!AE467</f>
        <v>0</v>
      </c>
      <c r="AK466" s="1">
        <f>'Individual Measurements'!AF467</f>
        <v>0</v>
      </c>
      <c r="AL466" s="1">
        <f>'Individual Measurements'!AG467</f>
        <v>0</v>
      </c>
      <c r="AM466" s="1">
        <f>'Individual Measurements'!AH467</f>
        <v>0</v>
      </c>
      <c r="AN466" s="1">
        <f>'Individual Measurements'!AI467</f>
        <v>0</v>
      </c>
      <c r="AO466" s="1">
        <f>'Individual Measurements'!AJ467</f>
        <v>0</v>
      </c>
      <c r="AP466" s="1">
        <f>'Individual Measurements'!AK467</f>
        <v>0</v>
      </c>
      <c r="AQ466" s="1">
        <f>'Individual Measurements'!AL467</f>
        <v>0</v>
      </c>
    </row>
    <row r="467" spans="1:43" ht="15.75" customHeight="1">
      <c r="A467" s="1" t="s">
        <v>1581</v>
      </c>
      <c r="B467" s="1" t="s">
        <v>1582</v>
      </c>
      <c r="C467" s="1" t="s">
        <v>1319</v>
      </c>
      <c r="D467" s="5" t="s">
        <v>1265</v>
      </c>
      <c r="E467" s="1" t="s">
        <v>1583</v>
      </c>
      <c r="F467" s="6" t="s">
        <v>1267</v>
      </c>
      <c r="G467" s="1" t="s">
        <v>1584</v>
      </c>
      <c r="H467" s="7" t="str">
        <f t="shared" si="0"/>
        <v>TI x FW</v>
      </c>
      <c r="J467" s="1" t="s">
        <v>1256</v>
      </c>
      <c r="P467" s="1">
        <v>5</v>
      </c>
      <c r="Q467" s="1">
        <v>8</v>
      </c>
      <c r="S467" s="8">
        <v>44348</v>
      </c>
      <c r="T467" s="8">
        <v>44348</v>
      </c>
      <c r="U467" s="1">
        <f>'Plot Info'!H467</f>
        <v>0</v>
      </c>
      <c r="X467" s="1">
        <f>'Plot Info'!K467</f>
        <v>0</v>
      </c>
      <c r="Y467" s="1">
        <f>'Plot Info'!L467</f>
        <v>0</v>
      </c>
      <c r="Z467" s="1">
        <f>'Plot Info'!M467</f>
        <v>0</v>
      </c>
      <c r="AA467" s="3"/>
      <c r="AB467" s="3">
        <f>VLOOKUP(A467,'Sub Sample'!A:U,21,FALSE)</f>
        <v>0</v>
      </c>
      <c r="AD467" s="10">
        <f>VLOOKUP(A467,'Sub Sample'!A:Z,26,FALSE)</f>
        <v>0</v>
      </c>
      <c r="AE467" s="3" t="e">
        <f>'Individual Measurements'!U468</f>
        <v>#DIV/0!</v>
      </c>
      <c r="AF467" s="3" t="e">
        <f>'Individual Measurements'!V468</f>
        <v>#DIV/0!</v>
      </c>
      <c r="AG467" s="3" t="e">
        <f>'Individual Measurements'!W468</f>
        <v>#DIV/0!</v>
      </c>
      <c r="AH467" s="3" t="e">
        <f>'Individual Measurements'!X468</f>
        <v>#DIV/0!</v>
      </c>
      <c r="AI467" s="3" t="e">
        <f>'Individual Measurements'!Y468</f>
        <v>#DIV/0!</v>
      </c>
      <c r="AJ467" s="1">
        <f>'Individual Measurements'!AE468</f>
        <v>0</v>
      </c>
      <c r="AK467" s="1">
        <f>'Individual Measurements'!AF468</f>
        <v>0</v>
      </c>
      <c r="AL467" s="1">
        <f>'Individual Measurements'!AG468</f>
        <v>0</v>
      </c>
      <c r="AM467" s="1">
        <f>'Individual Measurements'!AH468</f>
        <v>0</v>
      </c>
      <c r="AN467" s="1">
        <f>'Individual Measurements'!AI468</f>
        <v>0</v>
      </c>
      <c r="AO467" s="1">
        <f>'Individual Measurements'!AJ468</f>
        <v>0</v>
      </c>
      <c r="AP467" s="1">
        <f>'Individual Measurements'!AK468</f>
        <v>0</v>
      </c>
      <c r="AQ467" s="1">
        <f>'Individual Measurements'!AL468</f>
        <v>0</v>
      </c>
    </row>
    <row r="468" spans="1:43" ht="15.75" customHeight="1">
      <c r="A468" s="1" t="s">
        <v>1585</v>
      </c>
      <c r="B468" s="1" t="s">
        <v>1586</v>
      </c>
      <c r="C468" s="1" t="s">
        <v>1307</v>
      </c>
      <c r="D468" s="5" t="s">
        <v>1252</v>
      </c>
      <c r="E468" s="1" t="s">
        <v>1323</v>
      </c>
      <c r="F468" s="6" t="s">
        <v>1273</v>
      </c>
      <c r="G468" s="1" t="s">
        <v>1324</v>
      </c>
      <c r="H468" s="7" t="str">
        <f t="shared" si="0"/>
        <v>FI x PI</v>
      </c>
      <c r="J468" s="1" t="s">
        <v>1256</v>
      </c>
      <c r="P468" s="1">
        <v>5</v>
      </c>
      <c r="Q468" s="1">
        <v>9</v>
      </c>
      <c r="S468" s="8">
        <v>44348</v>
      </c>
      <c r="T468" s="8">
        <v>44348</v>
      </c>
      <c r="U468" s="1">
        <f>'Plot Info'!H468</f>
        <v>0</v>
      </c>
      <c r="X468" s="1">
        <f>'Plot Info'!K468</f>
        <v>0</v>
      </c>
      <c r="Y468" s="1">
        <f>'Plot Info'!L468</f>
        <v>0</v>
      </c>
      <c r="Z468" s="1">
        <f>'Plot Info'!M468</f>
        <v>0</v>
      </c>
      <c r="AA468" s="3"/>
      <c r="AB468" s="3">
        <f>VLOOKUP(A468,'Sub Sample'!A:U,21,FALSE)</f>
        <v>0</v>
      </c>
      <c r="AD468" s="10">
        <f>VLOOKUP(A468,'Sub Sample'!A:Z,26,FALSE)</f>
        <v>0</v>
      </c>
      <c r="AE468" s="3" t="e">
        <f>'Individual Measurements'!U469</f>
        <v>#DIV/0!</v>
      </c>
      <c r="AF468" s="3" t="e">
        <f>'Individual Measurements'!V469</f>
        <v>#DIV/0!</v>
      </c>
      <c r="AG468" s="3" t="e">
        <f>'Individual Measurements'!W469</f>
        <v>#DIV/0!</v>
      </c>
      <c r="AH468" s="3" t="e">
        <f>'Individual Measurements'!X469</f>
        <v>#DIV/0!</v>
      </c>
      <c r="AI468" s="3" t="e">
        <f>'Individual Measurements'!Y469</f>
        <v>#DIV/0!</v>
      </c>
      <c r="AJ468" s="1">
        <f>'Individual Measurements'!AE469</f>
        <v>0</v>
      </c>
      <c r="AK468" s="1">
        <f>'Individual Measurements'!AF469</f>
        <v>0</v>
      </c>
      <c r="AL468" s="1">
        <f>'Individual Measurements'!AG469</f>
        <v>0</v>
      </c>
      <c r="AM468" s="1">
        <f>'Individual Measurements'!AH469</f>
        <v>0</v>
      </c>
      <c r="AN468" s="1">
        <f>'Individual Measurements'!AI469</f>
        <v>0</v>
      </c>
      <c r="AO468" s="1">
        <f>'Individual Measurements'!AJ469</f>
        <v>0</v>
      </c>
      <c r="AP468" s="1">
        <f>'Individual Measurements'!AK469</f>
        <v>0</v>
      </c>
      <c r="AQ468" s="1">
        <f>'Individual Measurements'!AL469</f>
        <v>0</v>
      </c>
    </row>
    <row r="469" spans="1:43" ht="15.75" customHeight="1">
      <c r="A469" s="1" t="s">
        <v>1587</v>
      </c>
      <c r="B469" s="1" t="s">
        <v>1588</v>
      </c>
      <c r="C469" s="1" t="s">
        <v>1307</v>
      </c>
      <c r="D469" s="5" t="s">
        <v>1252</v>
      </c>
      <c r="E469" s="1" t="s">
        <v>1589</v>
      </c>
      <c r="F469" s="6" t="s">
        <v>1254</v>
      </c>
      <c r="G469" s="1" t="s">
        <v>1590</v>
      </c>
      <c r="H469" s="7" t="str">
        <f t="shared" si="0"/>
        <v>FI x BL</v>
      </c>
      <c r="J469" s="1" t="s">
        <v>1256</v>
      </c>
      <c r="P469" s="1">
        <v>5</v>
      </c>
      <c r="Q469" s="1">
        <v>10</v>
      </c>
      <c r="S469" s="8">
        <v>44348</v>
      </c>
      <c r="T469" s="8">
        <v>44348</v>
      </c>
      <c r="U469" s="1">
        <f>'Plot Info'!H469</f>
        <v>0</v>
      </c>
      <c r="X469" s="1">
        <f>'Plot Info'!K469</f>
        <v>0</v>
      </c>
      <c r="Y469" s="1">
        <f>'Plot Info'!L469</f>
        <v>0</v>
      </c>
      <c r="Z469" s="1">
        <f>'Plot Info'!M469</f>
        <v>0</v>
      </c>
      <c r="AA469" s="3"/>
      <c r="AB469" s="3">
        <f>VLOOKUP(A469,'Sub Sample'!A:U,21,FALSE)</f>
        <v>0</v>
      </c>
      <c r="AD469" s="10">
        <f>VLOOKUP(A469,'Sub Sample'!A:Z,26,FALSE)</f>
        <v>0</v>
      </c>
      <c r="AE469" s="3" t="e">
        <f>'Individual Measurements'!U470</f>
        <v>#DIV/0!</v>
      </c>
      <c r="AF469" s="3" t="e">
        <f>'Individual Measurements'!V470</f>
        <v>#DIV/0!</v>
      </c>
      <c r="AG469" s="3" t="e">
        <f>'Individual Measurements'!W470</f>
        <v>#DIV/0!</v>
      </c>
      <c r="AH469" s="3" t="e">
        <f>'Individual Measurements'!X470</f>
        <v>#DIV/0!</v>
      </c>
      <c r="AI469" s="3" t="e">
        <f>'Individual Measurements'!Y470</f>
        <v>#DIV/0!</v>
      </c>
      <c r="AJ469" s="1">
        <f>'Individual Measurements'!AE470</f>
        <v>0</v>
      </c>
      <c r="AK469" s="1">
        <f>'Individual Measurements'!AF470</f>
        <v>0</v>
      </c>
      <c r="AL469" s="1">
        <f>'Individual Measurements'!AG470</f>
        <v>0</v>
      </c>
      <c r="AM469" s="1">
        <f>'Individual Measurements'!AH470</f>
        <v>0</v>
      </c>
      <c r="AN469" s="1">
        <f>'Individual Measurements'!AI470</f>
        <v>0</v>
      </c>
      <c r="AO469" s="1">
        <f>'Individual Measurements'!AJ470</f>
        <v>0</v>
      </c>
      <c r="AP469" s="1">
        <f>'Individual Measurements'!AK470</f>
        <v>0</v>
      </c>
      <c r="AQ469" s="1">
        <f>'Individual Measurements'!AL470</f>
        <v>0</v>
      </c>
    </row>
    <row r="470" spans="1:43" ht="15.75" customHeight="1">
      <c r="A470" s="1" t="s">
        <v>1591</v>
      </c>
      <c r="B470" s="1" t="s">
        <v>1592</v>
      </c>
      <c r="C470" s="1" t="s">
        <v>1332</v>
      </c>
      <c r="D470" s="5" t="s">
        <v>1254</v>
      </c>
      <c r="E470" s="1" t="s">
        <v>1593</v>
      </c>
      <c r="F470" s="6" t="s">
        <v>1265</v>
      </c>
      <c r="G470" s="1" t="s">
        <v>1594</v>
      </c>
      <c r="H470" s="7" t="str">
        <f t="shared" si="0"/>
        <v>BL x TI</v>
      </c>
      <c r="J470" s="1" t="s">
        <v>1256</v>
      </c>
      <c r="P470" s="1">
        <v>5</v>
      </c>
      <c r="Q470" s="1">
        <v>11</v>
      </c>
      <c r="S470" s="8">
        <v>44348</v>
      </c>
      <c r="T470" s="8">
        <v>44348</v>
      </c>
      <c r="U470" s="1">
        <f>'Plot Info'!H470</f>
        <v>0</v>
      </c>
      <c r="X470" s="1">
        <f>'Plot Info'!K470</f>
        <v>0</v>
      </c>
      <c r="Y470" s="1">
        <f>'Plot Info'!L470</f>
        <v>0</v>
      </c>
      <c r="Z470" s="1">
        <f>'Plot Info'!M470</f>
        <v>0</v>
      </c>
      <c r="AA470" s="3"/>
      <c r="AB470" s="3">
        <f>VLOOKUP(A470,'Sub Sample'!A:U,21,FALSE)</f>
        <v>0</v>
      </c>
      <c r="AD470" s="10">
        <f>VLOOKUP(A470,'Sub Sample'!A:Z,26,FALSE)</f>
        <v>22</v>
      </c>
      <c r="AE470" s="3">
        <f>'Individual Measurements'!U471</f>
        <v>8.19</v>
      </c>
      <c r="AF470" s="3">
        <f>'Individual Measurements'!V471</f>
        <v>3.02</v>
      </c>
      <c r="AG470" s="3">
        <f>'Individual Measurements'!W471</f>
        <v>0.11599999999999999</v>
      </c>
      <c r="AH470" s="3">
        <f>'Individual Measurements'!X471</f>
        <v>0.46099999999999997</v>
      </c>
      <c r="AI470" s="3">
        <f>'Individual Measurements'!Y471</f>
        <v>0.45600000000000007</v>
      </c>
      <c r="AJ470" s="1">
        <f>'Individual Measurements'!AE471</f>
        <v>0</v>
      </c>
      <c r="AK470" s="1">
        <f>'Individual Measurements'!AF471</f>
        <v>0</v>
      </c>
      <c r="AL470" s="1">
        <f>'Individual Measurements'!AG471</f>
        <v>0</v>
      </c>
      <c r="AM470" s="1">
        <f>'Individual Measurements'!AH471</f>
        <v>10</v>
      </c>
      <c r="AN470" s="1">
        <f>'Individual Measurements'!AI471</f>
        <v>10</v>
      </c>
      <c r="AO470" s="1">
        <f>'Individual Measurements'!AJ471</f>
        <v>0</v>
      </c>
      <c r="AP470" s="1">
        <f>'Individual Measurements'!AK471</f>
        <v>0</v>
      </c>
      <c r="AQ470" s="1">
        <f>'Individual Measurements'!AL471</f>
        <v>10</v>
      </c>
    </row>
    <row r="471" spans="1:43" ht="15.75" customHeight="1">
      <c r="B471" s="1" t="s">
        <v>311</v>
      </c>
      <c r="C471" s="1" t="s">
        <v>1257</v>
      </c>
      <c r="D471" s="5" t="s">
        <v>1258</v>
      </c>
      <c r="E471" s="1" t="s">
        <v>1259</v>
      </c>
      <c r="F471" s="6" t="s">
        <v>1260</v>
      </c>
      <c r="G471" s="1" t="s">
        <v>1261</v>
      </c>
      <c r="H471" s="7" t="str">
        <f t="shared" si="0"/>
        <v>F1 x CT1</v>
      </c>
      <c r="J471" s="1" t="s">
        <v>1256</v>
      </c>
      <c r="P471" s="1">
        <v>5</v>
      </c>
      <c r="Q471" s="1">
        <v>11</v>
      </c>
      <c r="S471" s="8">
        <v>44348</v>
      </c>
      <c r="T471" s="8">
        <v>44348</v>
      </c>
      <c r="U471" s="1">
        <f>'Plot Info'!H471</f>
        <v>0</v>
      </c>
      <c r="X471" s="1">
        <f>'Plot Info'!K471</f>
        <v>0</v>
      </c>
      <c r="Y471" s="1">
        <f>'Plot Info'!L471</f>
        <v>0</v>
      </c>
      <c r="Z471" s="1">
        <f>'Plot Info'!M471</f>
        <v>0</v>
      </c>
      <c r="AA471" s="3"/>
      <c r="AB471" s="3" t="e">
        <f>VLOOKUP(A471,'Sub Sample'!A:U,21,FALSE)</f>
        <v>#N/A</v>
      </c>
      <c r="AD471" s="10" t="e">
        <f>VLOOKUP(A471,'Sub Sample'!A:Z,26,FALSE)</f>
        <v>#N/A</v>
      </c>
      <c r="AE471" s="3" t="e">
        <f>'Individual Measurements'!U472</f>
        <v>#DIV/0!</v>
      </c>
      <c r="AF471" s="3" t="e">
        <f>'Individual Measurements'!V472</f>
        <v>#DIV/0!</v>
      </c>
      <c r="AG471" s="3" t="e">
        <f>'Individual Measurements'!W472</f>
        <v>#DIV/0!</v>
      </c>
      <c r="AH471" s="3" t="e">
        <f>'Individual Measurements'!X472</f>
        <v>#DIV/0!</v>
      </c>
      <c r="AI471" s="3" t="e">
        <f>'Individual Measurements'!Y472</f>
        <v>#DIV/0!</v>
      </c>
      <c r="AJ471" s="1">
        <f>'Individual Measurements'!AE472</f>
        <v>0</v>
      </c>
      <c r="AK471" s="1">
        <f>'Individual Measurements'!AF472</f>
        <v>0</v>
      </c>
      <c r="AL471" s="1">
        <f>'Individual Measurements'!AG472</f>
        <v>0</v>
      </c>
      <c r="AM471" s="1">
        <f>'Individual Measurements'!AH472</f>
        <v>0</v>
      </c>
      <c r="AN471" s="1">
        <f>'Individual Measurements'!AI472</f>
        <v>0</v>
      </c>
      <c r="AO471" s="1">
        <f>'Individual Measurements'!AJ472</f>
        <v>0</v>
      </c>
      <c r="AP471" s="1">
        <f>'Individual Measurements'!AK472</f>
        <v>0</v>
      </c>
      <c r="AQ471" s="1">
        <f>'Individual Measurements'!AL472</f>
        <v>0</v>
      </c>
    </row>
    <row r="472" spans="1:43" ht="15.75" customHeight="1">
      <c r="A472" s="1" t="s">
        <v>1595</v>
      </c>
      <c r="B472" s="1" t="s">
        <v>1596</v>
      </c>
      <c r="C472" s="1" t="s">
        <v>1307</v>
      </c>
      <c r="D472" s="5" t="s">
        <v>1252</v>
      </c>
      <c r="E472" s="1" t="s">
        <v>1486</v>
      </c>
      <c r="F472" s="6" t="s">
        <v>1254</v>
      </c>
      <c r="G472" s="1" t="s">
        <v>1597</v>
      </c>
      <c r="H472" s="7" t="str">
        <f t="shared" si="0"/>
        <v>FI x BL</v>
      </c>
      <c r="J472" s="1" t="s">
        <v>1256</v>
      </c>
      <c r="P472" s="1">
        <v>5</v>
      </c>
      <c r="Q472" s="1">
        <v>12</v>
      </c>
      <c r="S472" s="8">
        <v>44348</v>
      </c>
      <c r="T472" s="8">
        <v>44348</v>
      </c>
      <c r="U472" s="1">
        <f>'Plot Info'!H472</f>
        <v>0</v>
      </c>
      <c r="X472" s="1">
        <f>'Plot Info'!K472</f>
        <v>0</v>
      </c>
      <c r="Y472" s="1">
        <f>'Plot Info'!L472</f>
        <v>0</v>
      </c>
      <c r="Z472" s="1">
        <f>'Plot Info'!M472</f>
        <v>0</v>
      </c>
      <c r="AA472" s="3"/>
      <c r="AB472" s="3">
        <f>VLOOKUP(A472,'Sub Sample'!A:U,21,FALSE)</f>
        <v>0</v>
      </c>
      <c r="AD472" s="10">
        <f>VLOOKUP(A472,'Sub Sample'!A:Z,26,FALSE)</f>
        <v>74</v>
      </c>
      <c r="AE472" s="3">
        <f>'Individual Measurements'!U473</f>
        <v>14.559999999999999</v>
      </c>
      <c r="AF472" s="3">
        <f>'Individual Measurements'!V473</f>
        <v>2.65</v>
      </c>
      <c r="AG472" s="3">
        <f>'Individual Measurements'!W473</f>
        <v>0.35200000000000004</v>
      </c>
      <c r="AH472" s="3">
        <f>'Individual Measurements'!X473</f>
        <v>0.74600000000000011</v>
      </c>
      <c r="AI472" s="3">
        <f>'Individual Measurements'!Y473</f>
        <v>0.66500000000000004</v>
      </c>
      <c r="AJ472" s="1">
        <f>'Individual Measurements'!AE473</f>
        <v>0</v>
      </c>
      <c r="AK472" s="1">
        <f>'Individual Measurements'!AF473</f>
        <v>0</v>
      </c>
      <c r="AL472" s="1">
        <f>'Individual Measurements'!AG473</f>
        <v>1</v>
      </c>
      <c r="AM472" s="1">
        <f>'Individual Measurements'!AH473</f>
        <v>9</v>
      </c>
      <c r="AN472" s="1">
        <f>'Individual Measurements'!AI473</f>
        <v>10</v>
      </c>
      <c r="AO472" s="1">
        <f>'Individual Measurements'!AJ473</f>
        <v>0</v>
      </c>
      <c r="AP472" s="1">
        <f>'Individual Measurements'!AK473</f>
        <v>0</v>
      </c>
      <c r="AQ472" s="1">
        <f>'Individual Measurements'!AL473</f>
        <v>10</v>
      </c>
    </row>
    <row r="473" spans="1:43" ht="15.75" customHeight="1">
      <c r="A473" s="1" t="s">
        <v>1598</v>
      </c>
      <c r="B473" s="1" t="s">
        <v>1599</v>
      </c>
      <c r="C473" s="1" t="s">
        <v>1546</v>
      </c>
      <c r="D473" s="5" t="s">
        <v>1273</v>
      </c>
      <c r="E473" s="1" t="s">
        <v>1593</v>
      </c>
      <c r="F473" s="6" t="s">
        <v>1265</v>
      </c>
      <c r="G473" s="1" t="s">
        <v>1600</v>
      </c>
      <c r="H473" s="7" t="str">
        <f t="shared" si="0"/>
        <v>PI x TI</v>
      </c>
      <c r="J473" s="1" t="s">
        <v>1256</v>
      </c>
      <c r="P473" s="1">
        <v>5</v>
      </c>
      <c r="Q473" s="1">
        <v>13</v>
      </c>
      <c r="S473" s="8">
        <v>44348</v>
      </c>
      <c r="T473" s="8">
        <v>44348</v>
      </c>
      <c r="U473" s="1">
        <f>'Plot Info'!H473</f>
        <v>0</v>
      </c>
      <c r="X473" s="1">
        <f>'Plot Info'!K473</f>
        <v>0</v>
      </c>
      <c r="Y473" s="1">
        <f>'Plot Info'!L473</f>
        <v>0</v>
      </c>
      <c r="Z473" s="1">
        <f>'Plot Info'!M473</f>
        <v>0</v>
      </c>
      <c r="AA473" s="3"/>
      <c r="AB473" s="3">
        <f>VLOOKUP(A473,'Sub Sample'!A:U,21,FALSE)</f>
        <v>0</v>
      </c>
      <c r="AD473" s="10">
        <f>VLOOKUP(A473,'Sub Sample'!A:Z,26,FALSE)</f>
        <v>153</v>
      </c>
      <c r="AE473" s="3">
        <f>'Individual Measurements'!U474</f>
        <v>25.359999999999996</v>
      </c>
      <c r="AF473" s="3">
        <f>'Individual Measurements'!V474</f>
        <v>5.4500000000000011</v>
      </c>
      <c r="AG473" s="3">
        <f>'Individual Measurements'!W474</f>
        <v>0.15499999999999997</v>
      </c>
      <c r="AH473" s="3">
        <f>'Individual Measurements'!X474</f>
        <v>1.0011999999999999</v>
      </c>
      <c r="AI473" s="3">
        <f>'Individual Measurements'!Y474</f>
        <v>0.8879999999999999</v>
      </c>
      <c r="AJ473" s="1">
        <f>'Individual Measurements'!AE474</f>
        <v>0</v>
      </c>
      <c r="AK473" s="1">
        <f>'Individual Measurements'!AF474</f>
        <v>0</v>
      </c>
      <c r="AL473" s="1">
        <f>'Individual Measurements'!AG474</f>
        <v>3</v>
      </c>
      <c r="AM473" s="1">
        <f>'Individual Measurements'!AH474</f>
        <v>7</v>
      </c>
      <c r="AN473" s="1">
        <f>'Individual Measurements'!AI474</f>
        <v>10</v>
      </c>
      <c r="AO473" s="1">
        <f>'Individual Measurements'!AJ474</f>
        <v>0</v>
      </c>
      <c r="AP473" s="1">
        <f>'Individual Measurements'!AK474</f>
        <v>0</v>
      </c>
      <c r="AQ473" s="1">
        <f>'Individual Measurements'!AL474</f>
        <v>10</v>
      </c>
    </row>
    <row r="474" spans="1:43" ht="15.75" customHeight="1">
      <c r="A474" s="1" t="s">
        <v>1601</v>
      </c>
      <c r="B474" s="1" t="s">
        <v>1602</v>
      </c>
      <c r="C474" s="1" t="s">
        <v>1352</v>
      </c>
      <c r="D474" s="5" t="s">
        <v>1252</v>
      </c>
      <c r="E474" s="1" t="s">
        <v>1394</v>
      </c>
      <c r="F474" s="6" t="s">
        <v>1265</v>
      </c>
      <c r="G474" s="1" t="s">
        <v>1603</v>
      </c>
      <c r="H474" s="7" t="str">
        <f t="shared" si="0"/>
        <v>FI x TI</v>
      </c>
      <c r="J474" s="1" t="s">
        <v>1256</v>
      </c>
      <c r="P474" s="1">
        <v>5</v>
      </c>
      <c r="Q474" s="1">
        <v>14</v>
      </c>
      <c r="S474" s="8">
        <v>44348</v>
      </c>
      <c r="T474" s="8">
        <v>44348</v>
      </c>
      <c r="U474" s="1">
        <f>'Plot Info'!H474</f>
        <v>0</v>
      </c>
      <c r="X474" s="1">
        <f>'Plot Info'!K474</f>
        <v>0</v>
      </c>
      <c r="Y474" s="1">
        <f>'Plot Info'!L474</f>
        <v>0</v>
      </c>
      <c r="Z474" s="1">
        <f>'Plot Info'!M474</f>
        <v>0</v>
      </c>
      <c r="AA474" s="3"/>
      <c r="AB474" s="3">
        <f>VLOOKUP(A474,'Sub Sample'!A:U,21,FALSE)</f>
        <v>0</v>
      </c>
      <c r="AD474" s="10">
        <f>VLOOKUP(A474,'Sub Sample'!A:Z,26,FALSE)</f>
        <v>10</v>
      </c>
      <c r="AE474" s="3">
        <f>'Individual Measurements'!U475</f>
        <v>14.210000000000003</v>
      </c>
      <c r="AF474" s="3">
        <f>'Individual Measurements'!V475</f>
        <v>2.6799999999999997</v>
      </c>
      <c r="AG474" s="3">
        <f>'Individual Measurements'!W475</f>
        <v>0.22399999999999998</v>
      </c>
      <c r="AH474" s="3">
        <f>'Individual Measurements'!X475</f>
        <v>0.58949999999999991</v>
      </c>
      <c r="AI474" s="3">
        <f>'Individual Measurements'!Y475</f>
        <v>0.64499999999999991</v>
      </c>
      <c r="AJ474" s="1">
        <f>'Individual Measurements'!AE475</f>
        <v>0</v>
      </c>
      <c r="AK474" s="1">
        <f>'Individual Measurements'!AF475</f>
        <v>0</v>
      </c>
      <c r="AL474" s="1">
        <f>'Individual Measurements'!AG475</f>
        <v>5</v>
      </c>
      <c r="AM474" s="1">
        <f>'Individual Measurements'!AH475</f>
        <v>5</v>
      </c>
      <c r="AN474" s="1">
        <f>'Individual Measurements'!AI475</f>
        <v>10</v>
      </c>
      <c r="AO474" s="1">
        <f>'Individual Measurements'!AJ475</f>
        <v>0</v>
      </c>
      <c r="AP474" s="1">
        <f>'Individual Measurements'!AK475</f>
        <v>0</v>
      </c>
      <c r="AQ474" s="1">
        <f>'Individual Measurements'!AL475</f>
        <v>10</v>
      </c>
    </row>
    <row r="475" spans="1:43" ht="15.75" customHeight="1">
      <c r="A475" s="1" t="s">
        <v>1604</v>
      </c>
      <c r="B475" s="1" t="s">
        <v>1605</v>
      </c>
      <c r="C475" s="1" t="s">
        <v>1546</v>
      </c>
      <c r="D475" s="5" t="s">
        <v>1273</v>
      </c>
      <c r="E475" s="1" t="s">
        <v>1394</v>
      </c>
      <c r="F475" s="6" t="s">
        <v>1265</v>
      </c>
      <c r="G475" s="1" t="s">
        <v>1606</v>
      </c>
      <c r="H475" s="7" t="str">
        <f t="shared" si="0"/>
        <v>PI x TI</v>
      </c>
      <c r="J475" s="1" t="s">
        <v>1256</v>
      </c>
      <c r="P475" s="1">
        <v>5</v>
      </c>
      <c r="Q475" s="1">
        <v>15</v>
      </c>
      <c r="S475" s="8">
        <v>44348</v>
      </c>
      <c r="T475" s="8">
        <v>44348</v>
      </c>
      <c r="U475" s="1">
        <f>'Plot Info'!H475</f>
        <v>0</v>
      </c>
      <c r="X475" s="1">
        <f>'Plot Info'!K475</f>
        <v>0</v>
      </c>
      <c r="Y475" s="1">
        <f>'Plot Info'!L475</f>
        <v>0</v>
      </c>
      <c r="Z475" s="1">
        <f>'Plot Info'!M475</f>
        <v>0</v>
      </c>
      <c r="AA475" s="3"/>
      <c r="AB475" s="3">
        <f>VLOOKUP(A475,'Sub Sample'!A:U,21,FALSE)</f>
        <v>0</v>
      </c>
      <c r="AD475" s="10">
        <f>VLOOKUP(A475,'Sub Sample'!A:Z,26,FALSE)</f>
        <v>42</v>
      </c>
      <c r="AE475" s="3">
        <f>'Individual Measurements'!U476</f>
        <v>6.93</v>
      </c>
      <c r="AF475" s="3">
        <f>'Individual Measurements'!V476</f>
        <v>2.4300000000000002</v>
      </c>
      <c r="AG475" s="3">
        <f>'Individual Measurements'!W476</f>
        <v>0.19700000000000001</v>
      </c>
      <c r="AH475" s="3">
        <f>'Individual Measurements'!X476</f>
        <v>0.5696</v>
      </c>
      <c r="AI475" s="3">
        <f>'Individual Measurements'!Y476</f>
        <v>0.40400000000000003</v>
      </c>
      <c r="AJ475" s="1">
        <f>'Individual Measurements'!AE476</f>
        <v>0</v>
      </c>
      <c r="AK475" s="1">
        <f>'Individual Measurements'!AF476</f>
        <v>0</v>
      </c>
      <c r="AL475" s="1">
        <f>'Individual Measurements'!AG476</f>
        <v>2</v>
      </c>
      <c r="AM475" s="1">
        <f>'Individual Measurements'!AH476</f>
        <v>8</v>
      </c>
      <c r="AN475" s="1">
        <f>'Individual Measurements'!AI476</f>
        <v>10</v>
      </c>
      <c r="AO475" s="1">
        <f>'Individual Measurements'!AJ476</f>
        <v>0</v>
      </c>
      <c r="AP475" s="1">
        <f>'Individual Measurements'!AK476</f>
        <v>0</v>
      </c>
      <c r="AQ475" s="1">
        <f>'Individual Measurements'!AL476</f>
        <v>10</v>
      </c>
    </row>
    <row r="476" spans="1:43" ht="15.75" customHeight="1">
      <c r="A476" s="1" t="s">
        <v>1607</v>
      </c>
      <c r="B476" s="1" t="s">
        <v>1608</v>
      </c>
      <c r="C476" s="1" t="s">
        <v>1408</v>
      </c>
      <c r="D476" s="5" t="s">
        <v>1273</v>
      </c>
      <c r="E476" s="1" t="s">
        <v>1609</v>
      </c>
      <c r="F476" s="6" t="s">
        <v>1265</v>
      </c>
      <c r="G476" s="1" t="s">
        <v>1610</v>
      </c>
      <c r="H476" s="7" t="str">
        <f t="shared" si="0"/>
        <v>PI x TI</v>
      </c>
      <c r="J476" s="1" t="s">
        <v>1256</v>
      </c>
      <c r="P476" s="1">
        <v>5</v>
      </c>
      <c r="Q476" s="1">
        <v>16</v>
      </c>
      <c r="S476" s="8">
        <v>44348</v>
      </c>
      <c r="T476" s="8">
        <v>44348</v>
      </c>
      <c r="U476" s="1">
        <f>'Plot Info'!H476</f>
        <v>0</v>
      </c>
      <c r="X476" s="1">
        <f>'Plot Info'!K476</f>
        <v>0</v>
      </c>
      <c r="Y476" s="1">
        <f>'Plot Info'!L476</f>
        <v>0</v>
      </c>
      <c r="Z476" s="1">
        <f>'Plot Info'!M476</f>
        <v>0</v>
      </c>
      <c r="AA476" s="3"/>
      <c r="AB476" s="3">
        <f>VLOOKUP(A476,'Sub Sample'!A:U,21,FALSE)</f>
        <v>0</v>
      </c>
      <c r="AD476" s="10">
        <f>VLOOKUP(A476,'Sub Sample'!A:Z,26,FALSE)</f>
        <v>0</v>
      </c>
      <c r="AE476" s="3" t="e">
        <f>'Individual Measurements'!U477</f>
        <v>#DIV/0!</v>
      </c>
      <c r="AF476" s="3" t="e">
        <f>'Individual Measurements'!V477</f>
        <v>#DIV/0!</v>
      </c>
      <c r="AG476" s="3" t="e">
        <f>'Individual Measurements'!W477</f>
        <v>#DIV/0!</v>
      </c>
      <c r="AH476" s="3" t="e">
        <f>'Individual Measurements'!X477</f>
        <v>#DIV/0!</v>
      </c>
      <c r="AI476" s="3" t="e">
        <f>'Individual Measurements'!Y477</f>
        <v>#DIV/0!</v>
      </c>
      <c r="AJ476" s="1">
        <f>'Individual Measurements'!AE477</f>
        <v>0</v>
      </c>
      <c r="AK476" s="1">
        <f>'Individual Measurements'!AF477</f>
        <v>0</v>
      </c>
      <c r="AL476" s="1">
        <f>'Individual Measurements'!AG477</f>
        <v>0</v>
      </c>
      <c r="AM476" s="1">
        <f>'Individual Measurements'!AH477</f>
        <v>0</v>
      </c>
      <c r="AN476" s="1">
        <f>'Individual Measurements'!AI477</f>
        <v>0</v>
      </c>
      <c r="AO476" s="1">
        <f>'Individual Measurements'!AJ477</f>
        <v>0</v>
      </c>
      <c r="AP476" s="1">
        <f>'Individual Measurements'!AK477</f>
        <v>0</v>
      </c>
      <c r="AQ476" s="1">
        <f>'Individual Measurements'!AL477</f>
        <v>0</v>
      </c>
    </row>
    <row r="477" spans="1:43" ht="15.75" customHeight="1">
      <c r="B477" s="1" t="s">
        <v>311</v>
      </c>
      <c r="C477" s="1" t="s">
        <v>1257</v>
      </c>
      <c r="D477" s="5" t="s">
        <v>1258</v>
      </c>
      <c r="E477" s="1" t="s">
        <v>1259</v>
      </c>
      <c r="F477" s="6" t="s">
        <v>1260</v>
      </c>
      <c r="G477" s="1" t="s">
        <v>1261</v>
      </c>
      <c r="H477" s="7" t="str">
        <f t="shared" si="0"/>
        <v>F1 x CT1</v>
      </c>
      <c r="J477" s="1" t="s">
        <v>1256</v>
      </c>
      <c r="P477" s="1">
        <v>5</v>
      </c>
      <c r="Q477" s="1">
        <v>17</v>
      </c>
      <c r="S477" s="8">
        <v>44348</v>
      </c>
      <c r="T477" s="8">
        <v>44348</v>
      </c>
      <c r="U477" s="1">
        <f>'Plot Info'!H477</f>
        <v>0</v>
      </c>
      <c r="X477" s="1">
        <f>'Plot Info'!K477</f>
        <v>0</v>
      </c>
      <c r="Y477" s="1">
        <f>'Plot Info'!L477</f>
        <v>0</v>
      </c>
      <c r="Z477" s="1">
        <f>'Plot Info'!M477</f>
        <v>0</v>
      </c>
      <c r="AA477" s="3"/>
      <c r="AB477" s="3" t="e">
        <f>VLOOKUP(A477,'Sub Sample'!A:U,21,FALSE)</f>
        <v>#N/A</v>
      </c>
      <c r="AD477" s="10" t="e">
        <f>VLOOKUP(A477,'Sub Sample'!A:Z,26,FALSE)</f>
        <v>#N/A</v>
      </c>
      <c r="AE477" s="3" t="e">
        <f>'Individual Measurements'!U478</f>
        <v>#DIV/0!</v>
      </c>
      <c r="AF477" s="3" t="e">
        <f>'Individual Measurements'!V478</f>
        <v>#DIV/0!</v>
      </c>
      <c r="AG477" s="3" t="e">
        <f>'Individual Measurements'!W478</f>
        <v>#DIV/0!</v>
      </c>
      <c r="AH477" s="3" t="e">
        <f>'Individual Measurements'!X478</f>
        <v>#DIV/0!</v>
      </c>
      <c r="AI477" s="3" t="e">
        <f>'Individual Measurements'!Y478</f>
        <v>#DIV/0!</v>
      </c>
      <c r="AJ477" s="1">
        <f>'Individual Measurements'!AE478</f>
        <v>0</v>
      </c>
      <c r="AK477" s="1">
        <f>'Individual Measurements'!AF478</f>
        <v>0</v>
      </c>
      <c r="AL477" s="1">
        <f>'Individual Measurements'!AG478</f>
        <v>0</v>
      </c>
      <c r="AM477" s="1">
        <f>'Individual Measurements'!AH478</f>
        <v>0</v>
      </c>
      <c r="AN477" s="1">
        <f>'Individual Measurements'!AI478</f>
        <v>0</v>
      </c>
      <c r="AO477" s="1">
        <f>'Individual Measurements'!AJ478</f>
        <v>0</v>
      </c>
      <c r="AP477" s="1">
        <f>'Individual Measurements'!AK478</f>
        <v>0</v>
      </c>
      <c r="AQ477" s="1">
        <f>'Individual Measurements'!AL478</f>
        <v>0</v>
      </c>
    </row>
    <row r="478" spans="1:43" ht="15.75" customHeight="1">
      <c r="A478" s="1" t="s">
        <v>1611</v>
      </c>
      <c r="B478" s="1" t="s">
        <v>1612</v>
      </c>
      <c r="C478" s="1" t="s">
        <v>1352</v>
      </c>
      <c r="D478" s="5" t="s">
        <v>1252</v>
      </c>
      <c r="E478" s="1" t="s">
        <v>1339</v>
      </c>
      <c r="F478" s="6" t="s">
        <v>1254</v>
      </c>
      <c r="G478" s="1" t="s">
        <v>1613</v>
      </c>
      <c r="H478" s="7" t="str">
        <f t="shared" si="0"/>
        <v>FI x BL</v>
      </c>
      <c r="J478" s="1" t="s">
        <v>1256</v>
      </c>
      <c r="P478" s="1">
        <v>5</v>
      </c>
      <c r="Q478" s="1">
        <v>18</v>
      </c>
      <c r="S478" s="8">
        <v>44348</v>
      </c>
      <c r="T478" s="8">
        <v>44348</v>
      </c>
      <c r="U478" s="1">
        <f>'Plot Info'!H478</f>
        <v>0</v>
      </c>
      <c r="X478" s="1">
        <f>'Plot Info'!K478</f>
        <v>0</v>
      </c>
      <c r="Y478" s="1">
        <f>'Plot Info'!L478</f>
        <v>0</v>
      </c>
      <c r="Z478" s="1">
        <f>'Plot Info'!M478</f>
        <v>0</v>
      </c>
      <c r="AA478" s="3"/>
      <c r="AB478" s="3">
        <f>VLOOKUP(A478,'Sub Sample'!A:U,21,FALSE)</f>
        <v>0</v>
      </c>
      <c r="AD478" s="10">
        <f>VLOOKUP(A478,'Sub Sample'!A:Z,26,FALSE)</f>
        <v>108</v>
      </c>
      <c r="AE478" s="3">
        <f>'Individual Measurements'!U479</f>
        <v>14.25</v>
      </c>
      <c r="AF478" s="3">
        <f>'Individual Measurements'!V479</f>
        <v>3.66</v>
      </c>
      <c r="AG478" s="3">
        <f>'Individual Measurements'!W479</f>
        <v>0.21900000000000003</v>
      </c>
      <c r="AH478" s="3">
        <f>'Individual Measurements'!X479</f>
        <v>0.47199999999999998</v>
      </c>
      <c r="AI478" s="3">
        <f>'Individual Measurements'!Y479</f>
        <v>0.67099999999999993</v>
      </c>
      <c r="AJ478" s="1">
        <f>'Individual Measurements'!AE479</f>
        <v>0</v>
      </c>
      <c r="AK478" s="1">
        <f>'Individual Measurements'!AF479</f>
        <v>0</v>
      </c>
      <c r="AL478" s="1">
        <f>'Individual Measurements'!AG479</f>
        <v>0</v>
      </c>
      <c r="AM478" s="1">
        <f>'Individual Measurements'!AH479</f>
        <v>10</v>
      </c>
      <c r="AN478" s="1">
        <f>'Individual Measurements'!AI479</f>
        <v>10</v>
      </c>
      <c r="AO478" s="1">
        <f>'Individual Measurements'!AJ479</f>
        <v>0</v>
      </c>
      <c r="AP478" s="1">
        <f>'Individual Measurements'!AK479</f>
        <v>0</v>
      </c>
      <c r="AQ478" s="1">
        <f>'Individual Measurements'!AL479</f>
        <v>10</v>
      </c>
    </row>
    <row r="479" spans="1:43" ht="15.75" customHeight="1">
      <c r="A479" s="1" t="s">
        <v>1614</v>
      </c>
      <c r="B479" s="1" t="s">
        <v>1615</v>
      </c>
      <c r="C479" s="1" t="s">
        <v>1616</v>
      </c>
      <c r="D479" s="5" t="s">
        <v>1252</v>
      </c>
      <c r="E479" s="1" t="s">
        <v>1323</v>
      </c>
      <c r="F479" s="6" t="s">
        <v>1273</v>
      </c>
      <c r="G479" s="1" t="s">
        <v>1617</v>
      </c>
      <c r="H479" s="7" t="str">
        <f t="shared" si="0"/>
        <v>FI x PI</v>
      </c>
      <c r="J479" s="1" t="s">
        <v>1256</v>
      </c>
      <c r="P479" s="1">
        <v>5</v>
      </c>
      <c r="Q479" s="1">
        <v>19</v>
      </c>
      <c r="S479" s="8">
        <v>44348</v>
      </c>
      <c r="T479" s="8">
        <v>44348</v>
      </c>
      <c r="U479" s="1">
        <f>'Plot Info'!H479</f>
        <v>0</v>
      </c>
      <c r="X479" s="1">
        <f>'Plot Info'!K479</f>
        <v>0</v>
      </c>
      <c r="Y479" s="1">
        <f>'Plot Info'!L479</f>
        <v>0</v>
      </c>
      <c r="Z479" s="1">
        <f>'Plot Info'!M479</f>
        <v>0</v>
      </c>
      <c r="AA479" s="3"/>
      <c r="AB479" s="3">
        <f>VLOOKUP(A479,'Sub Sample'!A:U,21,FALSE)</f>
        <v>0</v>
      </c>
      <c r="AD479" s="10">
        <f>VLOOKUP(A479,'Sub Sample'!A:Z,26,FALSE)</f>
        <v>0</v>
      </c>
      <c r="AE479" s="3" t="e">
        <f>'Individual Measurements'!U480</f>
        <v>#DIV/0!</v>
      </c>
      <c r="AF479" s="3" t="e">
        <f>'Individual Measurements'!V480</f>
        <v>#DIV/0!</v>
      </c>
      <c r="AG479" s="3" t="e">
        <f>'Individual Measurements'!W480</f>
        <v>#DIV/0!</v>
      </c>
      <c r="AH479" s="3" t="e">
        <f>'Individual Measurements'!X480</f>
        <v>#DIV/0!</v>
      </c>
      <c r="AI479" s="3" t="e">
        <f>'Individual Measurements'!Y480</f>
        <v>#DIV/0!</v>
      </c>
      <c r="AJ479" s="1">
        <f>'Individual Measurements'!AE480</f>
        <v>0</v>
      </c>
      <c r="AK479" s="1">
        <f>'Individual Measurements'!AF480</f>
        <v>0</v>
      </c>
      <c r="AL479" s="1">
        <f>'Individual Measurements'!AG480</f>
        <v>0</v>
      </c>
      <c r="AM479" s="1">
        <f>'Individual Measurements'!AH480</f>
        <v>0</v>
      </c>
      <c r="AN479" s="1">
        <f>'Individual Measurements'!AI480</f>
        <v>0</v>
      </c>
      <c r="AO479" s="1">
        <f>'Individual Measurements'!AJ480</f>
        <v>0</v>
      </c>
      <c r="AP479" s="1">
        <f>'Individual Measurements'!AK480</f>
        <v>0</v>
      </c>
      <c r="AQ479" s="1">
        <f>'Individual Measurements'!AL480</f>
        <v>0</v>
      </c>
    </row>
    <row r="480" spans="1:43" ht="15.75" customHeight="1">
      <c r="A480" s="1" t="s">
        <v>1618</v>
      </c>
      <c r="B480" s="1" t="s">
        <v>1619</v>
      </c>
      <c r="C480" s="1" t="s">
        <v>1361</v>
      </c>
      <c r="D480" s="5" t="s">
        <v>1338</v>
      </c>
      <c r="E480" s="1" t="s">
        <v>1339</v>
      </c>
      <c r="F480" s="6" t="s">
        <v>1254</v>
      </c>
      <c r="G480" s="1" t="s">
        <v>1620</v>
      </c>
      <c r="H480" s="7" t="str">
        <f t="shared" si="0"/>
        <v>LR x BL</v>
      </c>
      <c r="J480" s="1" t="s">
        <v>1256</v>
      </c>
      <c r="P480" s="1">
        <v>5</v>
      </c>
      <c r="Q480" s="1">
        <v>20</v>
      </c>
      <c r="S480" s="8">
        <v>44348</v>
      </c>
      <c r="T480" s="8">
        <v>44348</v>
      </c>
      <c r="U480" s="1">
        <f>'Plot Info'!H480</f>
        <v>0</v>
      </c>
      <c r="X480" s="1">
        <f>'Plot Info'!K480</f>
        <v>0</v>
      </c>
      <c r="Y480" s="1">
        <f>'Plot Info'!L480</f>
        <v>0</v>
      </c>
      <c r="Z480" s="1">
        <f>'Plot Info'!M480</f>
        <v>0</v>
      </c>
      <c r="AA480" s="3"/>
      <c r="AB480" s="3">
        <f>VLOOKUP(A480,'Sub Sample'!A:U,21,FALSE)</f>
        <v>0</v>
      </c>
      <c r="AD480" s="10">
        <f>VLOOKUP(A480,'Sub Sample'!A:Z,26,FALSE)</f>
        <v>58</v>
      </c>
      <c r="AE480" s="3">
        <f>'Individual Measurements'!U481</f>
        <v>15.279999999999998</v>
      </c>
      <c r="AF480" s="3">
        <f>'Individual Measurements'!V481</f>
        <v>4.3499999999999996</v>
      </c>
      <c r="AG480" s="3">
        <f>'Individual Measurements'!W481</f>
        <v>0.14000000000000001</v>
      </c>
      <c r="AH480" s="3">
        <f>'Individual Measurements'!X481</f>
        <v>1.044</v>
      </c>
      <c r="AI480" s="3">
        <f>'Individual Measurements'!Y481</f>
        <v>0.72399999999999998</v>
      </c>
      <c r="AJ480" s="1">
        <f>'Individual Measurements'!AE481</f>
        <v>0</v>
      </c>
      <c r="AK480" s="1">
        <f>'Individual Measurements'!AF481</f>
        <v>0</v>
      </c>
      <c r="AL480" s="1">
        <f>'Individual Measurements'!AG481</f>
        <v>8</v>
      </c>
      <c r="AM480" s="1">
        <f>'Individual Measurements'!AH481</f>
        <v>2</v>
      </c>
      <c r="AN480" s="1">
        <f>'Individual Measurements'!AI481</f>
        <v>10</v>
      </c>
      <c r="AO480" s="1">
        <f>'Individual Measurements'!AJ481</f>
        <v>0</v>
      </c>
      <c r="AP480" s="1">
        <f>'Individual Measurements'!AK481</f>
        <v>0</v>
      </c>
      <c r="AQ480" s="1">
        <f>'Individual Measurements'!AL481</f>
        <v>10</v>
      </c>
    </row>
    <row r="481" spans="4:35" ht="15.75" customHeight="1">
      <c r="D481" s="1"/>
      <c r="F481" s="1"/>
      <c r="Y481" s="1">
        <f>'Plot Info'!L481</f>
        <v>0</v>
      </c>
      <c r="AA481" s="3"/>
      <c r="AB481" s="3"/>
      <c r="AE481" s="3"/>
      <c r="AF481" s="3"/>
      <c r="AG481" s="3"/>
      <c r="AH481" s="3"/>
      <c r="AI481" s="3"/>
    </row>
    <row r="482" spans="4:35" ht="15.75" customHeight="1">
      <c r="D482" s="1"/>
      <c r="F482" s="1"/>
      <c r="AA482" s="3"/>
      <c r="AB482" s="3"/>
      <c r="AE482" s="3"/>
      <c r="AF482" s="3"/>
      <c r="AG482" s="3"/>
      <c r="AH482" s="3"/>
      <c r="AI482" s="3"/>
    </row>
    <row r="483" spans="4:35" ht="15.75" customHeight="1">
      <c r="D483" s="1"/>
      <c r="F483" s="1"/>
      <c r="AA483" s="3"/>
      <c r="AB483" s="3"/>
      <c r="AE483" s="3"/>
      <c r="AF483" s="3"/>
      <c r="AG483" s="3"/>
      <c r="AH483" s="3"/>
      <c r="AI483" s="3"/>
    </row>
    <row r="484" spans="4:35" ht="15.75" customHeight="1">
      <c r="D484" s="1"/>
      <c r="F484" s="1"/>
      <c r="AA484" s="3"/>
      <c r="AB484" s="3"/>
      <c r="AE484" s="3"/>
      <c r="AF484" s="3"/>
      <c r="AG484" s="3"/>
      <c r="AH484" s="3"/>
      <c r="AI484" s="3"/>
    </row>
    <row r="485" spans="4:35" ht="15.75" customHeight="1">
      <c r="D485" s="1"/>
      <c r="F485" s="1"/>
      <c r="AA485" s="3"/>
      <c r="AB485" s="3"/>
      <c r="AE485" s="3"/>
      <c r="AF485" s="3"/>
      <c r="AG485" s="3"/>
      <c r="AH485" s="3"/>
      <c r="AI485" s="3"/>
    </row>
    <row r="486" spans="4:35" ht="15.75" customHeight="1">
      <c r="D486" s="1"/>
      <c r="F486" s="1"/>
      <c r="AA486" s="3"/>
      <c r="AB486" s="3"/>
      <c r="AE486" s="3"/>
      <c r="AF486" s="3"/>
      <c r="AG486" s="3"/>
      <c r="AH486" s="3"/>
      <c r="AI486" s="3"/>
    </row>
    <row r="487" spans="4:35" ht="15.75" customHeight="1">
      <c r="D487" s="1"/>
      <c r="F487" s="1"/>
      <c r="AA487" s="3"/>
      <c r="AB487" s="3"/>
      <c r="AE487" s="3"/>
      <c r="AF487" s="3"/>
      <c r="AG487" s="3"/>
      <c r="AH487" s="3"/>
      <c r="AI487" s="3"/>
    </row>
    <row r="488" spans="4:35" ht="15.75" customHeight="1">
      <c r="D488" s="1"/>
      <c r="F488" s="1"/>
      <c r="AA488" s="3"/>
      <c r="AB488" s="3"/>
      <c r="AE488" s="3"/>
      <c r="AF488" s="3"/>
      <c r="AG488" s="3"/>
      <c r="AH488" s="3"/>
      <c r="AI488" s="3"/>
    </row>
    <row r="489" spans="4:35" ht="15.75" customHeight="1">
      <c r="D489" s="1"/>
      <c r="F489" s="1"/>
      <c r="AA489" s="3"/>
      <c r="AB489" s="3"/>
      <c r="AE489" s="3"/>
      <c r="AF489" s="3"/>
      <c r="AG489" s="3"/>
      <c r="AH489" s="3"/>
      <c r="AI489" s="3"/>
    </row>
    <row r="490" spans="4:35" ht="15.75" customHeight="1">
      <c r="D490" s="1"/>
      <c r="F490" s="1"/>
      <c r="AA490" s="3"/>
      <c r="AB490" s="3"/>
      <c r="AE490" s="3"/>
      <c r="AF490" s="3"/>
      <c r="AG490" s="3"/>
      <c r="AH490" s="3"/>
      <c r="AI490" s="3"/>
    </row>
    <row r="491" spans="4:35" ht="15.75" customHeight="1">
      <c r="D491" s="1"/>
      <c r="F491" s="1"/>
      <c r="AA491" s="3"/>
      <c r="AB491" s="3"/>
      <c r="AE491" s="3"/>
      <c r="AF491" s="3"/>
      <c r="AG491" s="3"/>
      <c r="AH491" s="3"/>
      <c r="AI491" s="3"/>
    </row>
    <row r="492" spans="4:35" ht="15.75" customHeight="1">
      <c r="D492" s="1"/>
      <c r="F492" s="1"/>
      <c r="AA492" s="3"/>
      <c r="AB492" s="3"/>
      <c r="AE492" s="3"/>
      <c r="AF492" s="3"/>
      <c r="AG492" s="3"/>
      <c r="AH492" s="3"/>
      <c r="AI492" s="3"/>
    </row>
    <row r="493" spans="4:35" ht="15.75" customHeight="1">
      <c r="D493" s="1"/>
      <c r="F493" s="1"/>
      <c r="AA493" s="3"/>
      <c r="AB493" s="3"/>
      <c r="AE493" s="3"/>
      <c r="AF493" s="3"/>
      <c r="AG493" s="3"/>
      <c r="AH493" s="3"/>
      <c r="AI493" s="3"/>
    </row>
    <row r="494" spans="4:35" ht="15.75" customHeight="1">
      <c r="D494" s="1"/>
      <c r="F494" s="1"/>
      <c r="AA494" s="3"/>
      <c r="AB494" s="3"/>
      <c r="AE494" s="3"/>
      <c r="AF494" s="3"/>
      <c r="AG494" s="3"/>
      <c r="AH494" s="3"/>
      <c r="AI494" s="3"/>
    </row>
    <row r="495" spans="4:35" ht="15.75" customHeight="1">
      <c r="D495" s="1"/>
      <c r="F495" s="1"/>
      <c r="AA495" s="3"/>
      <c r="AB495" s="3"/>
      <c r="AE495" s="3"/>
      <c r="AF495" s="3"/>
      <c r="AG495" s="3"/>
      <c r="AH495" s="3"/>
      <c r="AI495" s="3"/>
    </row>
    <row r="496" spans="4:35" ht="15.75" customHeight="1">
      <c r="D496" s="1"/>
      <c r="F496" s="1"/>
      <c r="AA496" s="3"/>
      <c r="AB496" s="3"/>
      <c r="AE496" s="3"/>
      <c r="AF496" s="3"/>
      <c r="AG496" s="3"/>
      <c r="AH496" s="3"/>
      <c r="AI496" s="3"/>
    </row>
    <row r="497" spans="4:35" ht="15.75" customHeight="1">
      <c r="D497" s="1"/>
      <c r="F497" s="1"/>
      <c r="AA497" s="3"/>
      <c r="AB497" s="3"/>
      <c r="AE497" s="3"/>
      <c r="AF497" s="3"/>
      <c r="AG497" s="3"/>
      <c r="AH497" s="3"/>
      <c r="AI497" s="3"/>
    </row>
    <row r="498" spans="4:35" ht="15.75" customHeight="1">
      <c r="D498" s="1"/>
      <c r="F498" s="1"/>
      <c r="AA498" s="3"/>
      <c r="AB498" s="3"/>
      <c r="AE498" s="3"/>
      <c r="AF498" s="3"/>
      <c r="AG498" s="3"/>
      <c r="AH498" s="3"/>
      <c r="AI498" s="3"/>
    </row>
    <row r="499" spans="4:35" ht="15.75" customHeight="1">
      <c r="D499" s="1"/>
      <c r="F499" s="1"/>
      <c r="AA499" s="3"/>
      <c r="AB499" s="3"/>
      <c r="AE499" s="3"/>
      <c r="AF499" s="3"/>
      <c r="AG499" s="3"/>
      <c r="AH499" s="3"/>
      <c r="AI499" s="3"/>
    </row>
    <row r="500" spans="4:35" ht="15.75" customHeight="1">
      <c r="D500" s="1"/>
      <c r="F500" s="1"/>
      <c r="AA500" s="3"/>
      <c r="AB500" s="3"/>
      <c r="AE500" s="3"/>
      <c r="AF500" s="3"/>
      <c r="AG500" s="3"/>
      <c r="AH500" s="3"/>
      <c r="AI500" s="3"/>
    </row>
    <row r="501" spans="4:35" ht="15.75" customHeight="1">
      <c r="D501" s="1"/>
      <c r="F501" s="1"/>
      <c r="AA501" s="3"/>
      <c r="AB501" s="3"/>
      <c r="AE501" s="3"/>
      <c r="AF501" s="3"/>
      <c r="AG501" s="3"/>
      <c r="AH501" s="3"/>
      <c r="AI501" s="3"/>
    </row>
    <row r="502" spans="4:35" ht="15.75" customHeight="1">
      <c r="D502" s="1"/>
      <c r="F502" s="1"/>
      <c r="AA502" s="3"/>
      <c r="AB502" s="3"/>
      <c r="AE502" s="3"/>
      <c r="AF502" s="3"/>
      <c r="AG502" s="3"/>
      <c r="AH502" s="3"/>
      <c r="AI502" s="3"/>
    </row>
    <row r="503" spans="4:35" ht="15.75" customHeight="1">
      <c r="D503" s="1"/>
      <c r="F503" s="1"/>
      <c r="AA503" s="3"/>
      <c r="AB503" s="3"/>
      <c r="AE503" s="3"/>
      <c r="AF503" s="3"/>
      <c r="AG503" s="3"/>
      <c r="AH503" s="3"/>
      <c r="AI503" s="3"/>
    </row>
    <row r="504" spans="4:35" ht="15.75" customHeight="1">
      <c r="D504" s="1"/>
      <c r="F504" s="1"/>
      <c r="AA504" s="3"/>
      <c r="AB504" s="3"/>
      <c r="AE504" s="3"/>
      <c r="AF504" s="3"/>
      <c r="AG504" s="3"/>
      <c r="AH504" s="3"/>
      <c r="AI504" s="3"/>
    </row>
    <row r="505" spans="4:35" ht="15.75" customHeight="1">
      <c r="D505" s="1"/>
      <c r="F505" s="1"/>
      <c r="AA505" s="3"/>
      <c r="AB505" s="3"/>
      <c r="AE505" s="3"/>
      <c r="AF505" s="3"/>
      <c r="AG505" s="3"/>
      <c r="AH505" s="3"/>
      <c r="AI505" s="3"/>
    </row>
    <row r="506" spans="4:35" ht="15.75" customHeight="1">
      <c r="D506" s="1"/>
      <c r="F506" s="1"/>
      <c r="AA506" s="3"/>
      <c r="AB506" s="3"/>
      <c r="AE506" s="3"/>
      <c r="AF506" s="3"/>
      <c r="AG506" s="3"/>
      <c r="AH506" s="3"/>
      <c r="AI506" s="3"/>
    </row>
    <row r="507" spans="4:35" ht="15.75" customHeight="1">
      <c r="D507" s="1"/>
      <c r="F507" s="1"/>
      <c r="AA507" s="3"/>
      <c r="AB507" s="3"/>
      <c r="AE507" s="3"/>
      <c r="AF507" s="3"/>
      <c r="AG507" s="3"/>
      <c r="AH507" s="3"/>
      <c r="AI507" s="3"/>
    </row>
    <row r="508" spans="4:35" ht="15.75" customHeight="1">
      <c r="D508" s="1"/>
      <c r="F508" s="1"/>
      <c r="AA508" s="3"/>
      <c r="AB508" s="3"/>
      <c r="AE508" s="3"/>
      <c r="AF508" s="3"/>
      <c r="AG508" s="3"/>
      <c r="AH508" s="3"/>
      <c r="AI508" s="3"/>
    </row>
    <row r="509" spans="4:35" ht="15.75" customHeight="1">
      <c r="D509" s="1"/>
      <c r="F509" s="1"/>
      <c r="AA509" s="3"/>
      <c r="AB509" s="3"/>
      <c r="AE509" s="3"/>
      <c r="AF509" s="3"/>
      <c r="AG509" s="3"/>
      <c r="AH509" s="3"/>
      <c r="AI509" s="3"/>
    </row>
    <row r="510" spans="4:35" ht="15.75" customHeight="1">
      <c r="D510" s="1"/>
      <c r="F510" s="1"/>
      <c r="AA510" s="3"/>
      <c r="AB510" s="3"/>
      <c r="AE510" s="3"/>
      <c r="AF510" s="3"/>
      <c r="AG510" s="3"/>
      <c r="AH510" s="3"/>
      <c r="AI510" s="3"/>
    </row>
    <row r="511" spans="4:35" ht="15.75" customHeight="1">
      <c r="D511" s="1"/>
      <c r="F511" s="1"/>
      <c r="AA511" s="3"/>
      <c r="AB511" s="3"/>
      <c r="AE511" s="3"/>
      <c r="AF511" s="3"/>
      <c r="AG511" s="3"/>
      <c r="AH511" s="3"/>
      <c r="AI511" s="3"/>
    </row>
    <row r="512" spans="4:35" ht="15.75" customHeight="1">
      <c r="D512" s="1"/>
      <c r="F512" s="1"/>
      <c r="AA512" s="3"/>
      <c r="AB512" s="3"/>
      <c r="AE512" s="3"/>
      <c r="AF512" s="3"/>
      <c r="AG512" s="3"/>
      <c r="AH512" s="3"/>
      <c r="AI512" s="3"/>
    </row>
    <row r="513" spans="4:35" ht="15.75" customHeight="1">
      <c r="D513" s="1"/>
      <c r="F513" s="1"/>
      <c r="AA513" s="3"/>
      <c r="AB513" s="3"/>
      <c r="AE513" s="3"/>
      <c r="AF513" s="3"/>
      <c r="AG513" s="3"/>
      <c r="AH513" s="3"/>
      <c r="AI513" s="3"/>
    </row>
    <row r="514" spans="4:35" ht="15.75" customHeight="1">
      <c r="D514" s="1"/>
      <c r="F514" s="1"/>
      <c r="AA514" s="3"/>
      <c r="AB514" s="3"/>
      <c r="AE514" s="3"/>
      <c r="AF514" s="3"/>
      <c r="AG514" s="3"/>
      <c r="AH514" s="3"/>
      <c r="AI514" s="3"/>
    </row>
    <row r="515" spans="4:35" ht="15.75" customHeight="1">
      <c r="D515" s="1"/>
      <c r="F515" s="1"/>
      <c r="AA515" s="3"/>
      <c r="AB515" s="3"/>
      <c r="AE515" s="3"/>
      <c r="AF515" s="3"/>
      <c r="AG515" s="3"/>
      <c r="AH515" s="3"/>
      <c r="AI515" s="3"/>
    </row>
    <row r="516" spans="4:35" ht="15.75" customHeight="1">
      <c r="D516" s="1"/>
      <c r="F516" s="1"/>
      <c r="AA516" s="3"/>
      <c r="AB516" s="3"/>
      <c r="AE516" s="3"/>
      <c r="AF516" s="3"/>
      <c r="AG516" s="3"/>
      <c r="AH516" s="3"/>
      <c r="AI516" s="3"/>
    </row>
    <row r="517" spans="4:35" ht="15.75" customHeight="1">
      <c r="D517" s="1"/>
      <c r="F517" s="1"/>
      <c r="AA517" s="3"/>
      <c r="AB517" s="3"/>
      <c r="AE517" s="3"/>
      <c r="AF517" s="3"/>
      <c r="AG517" s="3"/>
      <c r="AH517" s="3"/>
      <c r="AI517" s="3"/>
    </row>
    <row r="518" spans="4:35" ht="15.75" customHeight="1">
      <c r="D518" s="1"/>
      <c r="F518" s="1"/>
      <c r="AA518" s="3"/>
      <c r="AB518" s="3"/>
      <c r="AE518" s="3"/>
      <c r="AF518" s="3"/>
      <c r="AG518" s="3"/>
      <c r="AH518" s="3"/>
      <c r="AI518" s="3"/>
    </row>
    <row r="519" spans="4:35" ht="15.75" customHeight="1">
      <c r="D519" s="1"/>
      <c r="F519" s="1"/>
      <c r="AA519" s="3"/>
      <c r="AB519" s="3"/>
      <c r="AE519" s="3"/>
      <c r="AF519" s="3"/>
      <c r="AG519" s="3"/>
      <c r="AH519" s="3"/>
      <c r="AI519" s="3"/>
    </row>
    <row r="520" spans="4:35" ht="15.75" customHeight="1">
      <c r="D520" s="1"/>
      <c r="F520" s="1"/>
      <c r="AA520" s="3"/>
      <c r="AB520" s="3"/>
      <c r="AE520" s="3"/>
      <c r="AF520" s="3"/>
      <c r="AG520" s="3"/>
      <c r="AH520" s="3"/>
      <c r="AI520" s="3"/>
    </row>
    <row r="521" spans="4:35" ht="15.75" customHeight="1">
      <c r="D521" s="1"/>
      <c r="F521" s="1"/>
      <c r="AA521" s="3"/>
      <c r="AB521" s="3"/>
      <c r="AE521" s="3"/>
      <c r="AF521" s="3"/>
      <c r="AG521" s="3"/>
      <c r="AH521" s="3"/>
      <c r="AI521" s="3"/>
    </row>
    <row r="522" spans="4:35" ht="15.75" customHeight="1">
      <c r="D522" s="1"/>
      <c r="F522" s="1"/>
      <c r="AA522" s="3"/>
      <c r="AB522" s="3"/>
      <c r="AE522" s="3"/>
      <c r="AF522" s="3"/>
      <c r="AG522" s="3"/>
      <c r="AH522" s="3"/>
      <c r="AI522" s="3"/>
    </row>
    <row r="523" spans="4:35" ht="15.75" customHeight="1">
      <c r="D523" s="1"/>
      <c r="F523" s="1"/>
      <c r="AA523" s="3"/>
      <c r="AB523" s="3"/>
      <c r="AE523" s="3"/>
      <c r="AF523" s="3"/>
      <c r="AG523" s="3"/>
      <c r="AH523" s="3"/>
      <c r="AI523" s="3"/>
    </row>
    <row r="524" spans="4:35" ht="15.75" customHeight="1">
      <c r="D524" s="1"/>
      <c r="F524" s="1"/>
      <c r="AA524" s="3"/>
      <c r="AB524" s="3"/>
      <c r="AE524" s="3"/>
      <c r="AF524" s="3"/>
      <c r="AG524" s="3"/>
      <c r="AH524" s="3"/>
      <c r="AI524" s="3"/>
    </row>
    <row r="525" spans="4:35" ht="15.75" customHeight="1">
      <c r="D525" s="1"/>
      <c r="F525" s="1"/>
      <c r="AA525" s="3"/>
      <c r="AB525" s="3"/>
      <c r="AE525" s="3"/>
      <c r="AF525" s="3"/>
      <c r="AG525" s="3"/>
      <c r="AH525" s="3"/>
      <c r="AI525" s="3"/>
    </row>
    <row r="526" spans="4:35" ht="15.75" customHeight="1">
      <c r="D526" s="1"/>
      <c r="F526" s="1"/>
      <c r="AA526" s="3"/>
      <c r="AB526" s="3"/>
      <c r="AE526" s="3"/>
      <c r="AF526" s="3"/>
      <c r="AG526" s="3"/>
      <c r="AH526" s="3"/>
      <c r="AI526" s="3"/>
    </row>
    <row r="527" spans="4:35" ht="15.75" customHeight="1">
      <c r="D527" s="1"/>
      <c r="F527" s="1"/>
      <c r="AA527" s="3"/>
      <c r="AB527" s="3"/>
      <c r="AE527" s="3"/>
      <c r="AF527" s="3"/>
      <c r="AG527" s="3"/>
      <c r="AH527" s="3"/>
      <c r="AI527" s="3"/>
    </row>
    <row r="528" spans="4:35" ht="15.75" customHeight="1">
      <c r="D528" s="1"/>
      <c r="F528" s="1"/>
      <c r="AA528" s="3"/>
      <c r="AB528" s="3"/>
      <c r="AE528" s="3"/>
      <c r="AF528" s="3"/>
      <c r="AG528" s="3"/>
      <c r="AH528" s="3"/>
      <c r="AI528" s="3"/>
    </row>
    <row r="529" spans="4:35" ht="15.75" customHeight="1">
      <c r="D529" s="1"/>
      <c r="F529" s="1"/>
      <c r="AA529" s="3"/>
      <c r="AB529" s="3"/>
      <c r="AE529" s="3"/>
      <c r="AF529" s="3"/>
      <c r="AG529" s="3"/>
      <c r="AH529" s="3"/>
      <c r="AI529" s="3"/>
    </row>
    <row r="530" spans="4:35" ht="15.75" customHeight="1">
      <c r="D530" s="1"/>
      <c r="F530" s="1"/>
      <c r="AA530" s="3"/>
      <c r="AB530" s="3"/>
      <c r="AE530" s="3"/>
      <c r="AF530" s="3"/>
      <c r="AG530" s="3"/>
      <c r="AH530" s="3"/>
      <c r="AI530" s="3"/>
    </row>
    <row r="531" spans="4:35" ht="15.75" customHeight="1">
      <c r="D531" s="1"/>
      <c r="F531" s="1"/>
      <c r="AA531" s="3"/>
      <c r="AB531" s="3"/>
      <c r="AE531" s="3"/>
      <c r="AF531" s="3"/>
      <c r="AG531" s="3"/>
      <c r="AH531" s="3"/>
      <c r="AI531" s="3"/>
    </row>
    <row r="532" spans="4:35" ht="15.75" customHeight="1">
      <c r="D532" s="1"/>
      <c r="F532" s="1"/>
      <c r="AA532" s="3"/>
      <c r="AB532" s="3"/>
      <c r="AE532" s="3"/>
      <c r="AF532" s="3"/>
      <c r="AG532" s="3"/>
      <c r="AH532" s="3"/>
      <c r="AI532" s="3"/>
    </row>
    <row r="533" spans="4:35" ht="15.75" customHeight="1">
      <c r="D533" s="1"/>
      <c r="F533" s="1"/>
      <c r="AA533" s="3"/>
      <c r="AB533" s="3"/>
      <c r="AE533" s="3"/>
      <c r="AF533" s="3"/>
      <c r="AG533" s="3"/>
      <c r="AH533" s="3"/>
      <c r="AI533" s="3"/>
    </row>
    <row r="534" spans="4:35" ht="15.75" customHeight="1">
      <c r="D534" s="1"/>
      <c r="F534" s="1"/>
      <c r="AA534" s="3"/>
      <c r="AB534" s="3"/>
      <c r="AE534" s="3"/>
      <c r="AF534" s="3"/>
      <c r="AG534" s="3"/>
      <c r="AH534" s="3"/>
      <c r="AI534" s="3"/>
    </row>
    <row r="535" spans="4:35" ht="15.75" customHeight="1">
      <c r="D535" s="1"/>
      <c r="F535" s="1"/>
      <c r="AA535" s="3"/>
      <c r="AB535" s="3"/>
      <c r="AE535" s="3"/>
      <c r="AF535" s="3"/>
      <c r="AG535" s="3"/>
      <c r="AH535" s="3"/>
      <c r="AI535" s="3"/>
    </row>
    <row r="536" spans="4:35" ht="15.75" customHeight="1">
      <c r="D536" s="1"/>
      <c r="F536" s="1"/>
      <c r="AA536" s="3"/>
      <c r="AB536" s="3"/>
      <c r="AE536" s="3"/>
      <c r="AF536" s="3"/>
      <c r="AG536" s="3"/>
      <c r="AH536" s="3"/>
      <c r="AI536" s="3"/>
    </row>
    <row r="537" spans="4:35" ht="15.75" customHeight="1">
      <c r="D537" s="1"/>
      <c r="F537" s="1"/>
      <c r="AA537" s="3"/>
      <c r="AB537" s="3"/>
      <c r="AE537" s="3"/>
      <c r="AF537" s="3"/>
      <c r="AG537" s="3"/>
      <c r="AH537" s="3"/>
      <c r="AI537" s="3"/>
    </row>
    <row r="538" spans="4:35" ht="15.75" customHeight="1">
      <c r="D538" s="1"/>
      <c r="F538" s="1"/>
      <c r="AA538" s="3"/>
      <c r="AB538" s="3"/>
      <c r="AE538" s="3"/>
      <c r="AF538" s="3"/>
      <c r="AG538" s="3"/>
      <c r="AH538" s="3"/>
      <c r="AI538" s="3"/>
    </row>
    <row r="539" spans="4:35" ht="15.75" customHeight="1">
      <c r="D539" s="1"/>
      <c r="F539" s="1"/>
      <c r="AA539" s="3"/>
      <c r="AB539" s="3"/>
      <c r="AE539" s="3"/>
      <c r="AF539" s="3"/>
      <c r="AG539" s="3"/>
      <c r="AH539" s="3"/>
      <c r="AI539" s="3"/>
    </row>
    <row r="540" spans="4:35" ht="15.75" customHeight="1">
      <c r="D540" s="1"/>
      <c r="F540" s="1"/>
      <c r="AA540" s="3"/>
      <c r="AB540" s="3"/>
      <c r="AE540" s="3"/>
      <c r="AF540" s="3"/>
      <c r="AG540" s="3"/>
      <c r="AH540" s="3"/>
      <c r="AI540" s="3"/>
    </row>
    <row r="541" spans="4:35" ht="15.75" customHeight="1">
      <c r="D541" s="1"/>
      <c r="F541" s="1"/>
      <c r="AA541" s="3"/>
      <c r="AB541" s="3"/>
      <c r="AE541" s="3"/>
      <c r="AF541" s="3"/>
      <c r="AG541" s="3"/>
      <c r="AH541" s="3"/>
      <c r="AI541" s="3"/>
    </row>
    <row r="542" spans="4:35" ht="15.75" customHeight="1">
      <c r="D542" s="1"/>
      <c r="F542" s="1"/>
      <c r="AA542" s="3"/>
      <c r="AB542" s="3"/>
      <c r="AE542" s="3"/>
      <c r="AF542" s="3"/>
      <c r="AG542" s="3"/>
      <c r="AH542" s="3"/>
      <c r="AI542" s="3"/>
    </row>
    <row r="543" spans="4:35" ht="15.75" customHeight="1">
      <c r="D543" s="1"/>
      <c r="F543" s="1"/>
      <c r="AA543" s="3"/>
      <c r="AB543" s="3"/>
      <c r="AE543" s="3"/>
      <c r="AF543" s="3"/>
      <c r="AG543" s="3"/>
      <c r="AH543" s="3"/>
      <c r="AI543" s="3"/>
    </row>
    <row r="544" spans="4:35" ht="15.75" customHeight="1">
      <c r="D544" s="1"/>
      <c r="F544" s="1"/>
      <c r="AA544" s="3"/>
      <c r="AB544" s="3"/>
      <c r="AE544" s="3"/>
      <c r="AF544" s="3"/>
      <c r="AG544" s="3"/>
      <c r="AH544" s="3"/>
      <c r="AI544" s="3"/>
    </row>
    <row r="545" spans="4:35" ht="15.75" customHeight="1">
      <c r="D545" s="1"/>
      <c r="F545" s="1"/>
      <c r="AA545" s="3"/>
      <c r="AB545" s="3"/>
      <c r="AE545" s="3"/>
      <c r="AF545" s="3"/>
      <c r="AG545" s="3"/>
      <c r="AH545" s="3"/>
      <c r="AI545" s="3"/>
    </row>
    <row r="546" spans="4:35" ht="15.75" customHeight="1">
      <c r="D546" s="1"/>
      <c r="F546" s="1"/>
      <c r="AA546" s="3"/>
      <c r="AB546" s="3"/>
      <c r="AE546" s="3"/>
      <c r="AF546" s="3"/>
      <c r="AG546" s="3"/>
      <c r="AH546" s="3"/>
      <c r="AI546" s="3"/>
    </row>
    <row r="547" spans="4:35" ht="15.75" customHeight="1">
      <c r="D547" s="1"/>
      <c r="F547" s="1"/>
      <c r="AA547" s="3"/>
      <c r="AB547" s="3"/>
      <c r="AE547" s="3"/>
      <c r="AF547" s="3"/>
      <c r="AG547" s="3"/>
      <c r="AH547" s="3"/>
      <c r="AI547" s="3"/>
    </row>
    <row r="548" spans="4:35" ht="15.75" customHeight="1">
      <c r="D548" s="1"/>
      <c r="F548" s="1"/>
      <c r="AA548" s="3"/>
      <c r="AB548" s="3"/>
      <c r="AE548" s="3"/>
      <c r="AF548" s="3"/>
      <c r="AG548" s="3"/>
      <c r="AH548" s="3"/>
      <c r="AI548" s="3"/>
    </row>
    <row r="549" spans="4:35" ht="15.75" customHeight="1">
      <c r="D549" s="1"/>
      <c r="F549" s="1"/>
      <c r="AA549" s="3"/>
      <c r="AB549" s="3"/>
      <c r="AE549" s="3"/>
      <c r="AF549" s="3"/>
      <c r="AG549" s="3"/>
      <c r="AH549" s="3"/>
      <c r="AI549" s="3"/>
    </row>
    <row r="550" spans="4:35" ht="15.75" customHeight="1">
      <c r="D550" s="1"/>
      <c r="F550" s="1"/>
      <c r="AA550" s="3"/>
      <c r="AB550" s="3"/>
      <c r="AE550" s="3"/>
      <c r="AF550" s="3"/>
      <c r="AG550" s="3"/>
      <c r="AH550" s="3"/>
      <c r="AI550" s="3"/>
    </row>
    <row r="551" spans="4:35" ht="15.75" customHeight="1">
      <c r="D551" s="1"/>
      <c r="F551" s="1"/>
      <c r="AA551" s="3"/>
      <c r="AB551" s="3"/>
      <c r="AE551" s="3"/>
      <c r="AF551" s="3"/>
      <c r="AG551" s="3"/>
      <c r="AH551" s="3"/>
      <c r="AI551" s="3"/>
    </row>
    <row r="552" spans="4:35" ht="15.75" customHeight="1">
      <c r="D552" s="1"/>
      <c r="F552" s="1"/>
      <c r="AA552" s="3"/>
      <c r="AB552" s="3"/>
      <c r="AE552" s="3"/>
      <c r="AF552" s="3"/>
      <c r="AG552" s="3"/>
      <c r="AH552" s="3"/>
      <c r="AI552" s="3"/>
    </row>
    <row r="553" spans="4:35" ht="15.75" customHeight="1">
      <c r="D553" s="1"/>
      <c r="F553" s="1"/>
      <c r="AA553" s="3"/>
      <c r="AB553" s="3"/>
      <c r="AE553" s="3"/>
      <c r="AF553" s="3"/>
      <c r="AG553" s="3"/>
      <c r="AH553" s="3"/>
      <c r="AI553" s="3"/>
    </row>
    <row r="554" spans="4:35" ht="15.75" customHeight="1">
      <c r="D554" s="1"/>
      <c r="F554" s="1"/>
      <c r="AA554" s="3"/>
      <c r="AB554" s="3"/>
      <c r="AE554" s="3"/>
      <c r="AF554" s="3"/>
      <c r="AG554" s="3"/>
      <c r="AH554" s="3"/>
      <c r="AI554" s="3"/>
    </row>
    <row r="555" spans="4:35" ht="15.75" customHeight="1">
      <c r="D555" s="1"/>
      <c r="F555" s="1"/>
      <c r="AA555" s="3"/>
      <c r="AB555" s="3"/>
      <c r="AE555" s="3"/>
      <c r="AF555" s="3"/>
      <c r="AG555" s="3"/>
      <c r="AH555" s="3"/>
      <c r="AI555" s="3"/>
    </row>
    <row r="556" spans="4:35" ht="15.75" customHeight="1">
      <c r="D556" s="1"/>
      <c r="F556" s="1"/>
      <c r="AA556" s="3"/>
      <c r="AB556" s="3"/>
      <c r="AE556" s="3"/>
      <c r="AF556" s="3"/>
      <c r="AG556" s="3"/>
      <c r="AH556" s="3"/>
      <c r="AI556" s="3"/>
    </row>
    <row r="557" spans="4:35" ht="15.75" customHeight="1">
      <c r="D557" s="1"/>
      <c r="F557" s="1"/>
      <c r="AA557" s="3"/>
      <c r="AB557" s="3"/>
      <c r="AE557" s="3"/>
      <c r="AF557" s="3"/>
      <c r="AG557" s="3"/>
      <c r="AH557" s="3"/>
      <c r="AI557" s="3"/>
    </row>
    <row r="558" spans="4:35" ht="15.75" customHeight="1">
      <c r="D558" s="1"/>
      <c r="F558" s="1"/>
      <c r="AA558" s="3"/>
      <c r="AB558" s="3"/>
      <c r="AE558" s="3"/>
      <c r="AF558" s="3"/>
      <c r="AG558" s="3"/>
      <c r="AH558" s="3"/>
      <c r="AI558" s="3"/>
    </row>
    <row r="559" spans="4:35" ht="15.75" customHeight="1">
      <c r="D559" s="1"/>
      <c r="F559" s="1"/>
      <c r="AA559" s="3"/>
      <c r="AB559" s="3"/>
      <c r="AE559" s="3"/>
      <c r="AF559" s="3"/>
      <c r="AG559" s="3"/>
      <c r="AH559" s="3"/>
      <c r="AI559" s="3"/>
    </row>
    <row r="560" spans="4:35" ht="15.75" customHeight="1">
      <c r="D560" s="1"/>
      <c r="F560" s="1"/>
      <c r="AA560" s="3"/>
      <c r="AB560" s="3"/>
      <c r="AE560" s="3"/>
      <c r="AF560" s="3"/>
      <c r="AG560" s="3"/>
      <c r="AH560" s="3"/>
      <c r="AI560" s="3"/>
    </row>
    <row r="561" spans="4:35" ht="15.75" customHeight="1">
      <c r="D561" s="1"/>
      <c r="F561" s="1"/>
      <c r="AA561" s="3"/>
      <c r="AB561" s="3"/>
      <c r="AE561" s="3"/>
      <c r="AF561" s="3"/>
      <c r="AG561" s="3"/>
      <c r="AH561" s="3"/>
      <c r="AI561" s="3"/>
    </row>
    <row r="562" spans="4:35" ht="15.75" customHeight="1">
      <c r="D562" s="1"/>
      <c r="F562" s="1"/>
      <c r="AA562" s="3"/>
      <c r="AB562" s="3"/>
      <c r="AE562" s="3"/>
      <c r="AF562" s="3"/>
      <c r="AG562" s="3"/>
      <c r="AH562" s="3"/>
      <c r="AI562" s="3"/>
    </row>
    <row r="563" spans="4:35" ht="15.75" customHeight="1">
      <c r="D563" s="1"/>
      <c r="F563" s="1"/>
      <c r="AA563" s="3"/>
      <c r="AB563" s="3"/>
      <c r="AE563" s="3"/>
      <c r="AF563" s="3"/>
      <c r="AG563" s="3"/>
      <c r="AH563" s="3"/>
      <c r="AI563" s="3"/>
    </row>
    <row r="564" spans="4:35" ht="15.75" customHeight="1">
      <c r="D564" s="1"/>
      <c r="F564" s="1"/>
      <c r="AA564" s="3"/>
      <c r="AB564" s="3"/>
      <c r="AE564" s="3"/>
      <c r="AF564" s="3"/>
      <c r="AG564" s="3"/>
      <c r="AH564" s="3"/>
      <c r="AI564" s="3"/>
    </row>
    <row r="565" spans="4:35" ht="15.75" customHeight="1">
      <c r="D565" s="1"/>
      <c r="F565" s="1"/>
      <c r="AA565" s="3"/>
      <c r="AB565" s="3"/>
      <c r="AE565" s="3"/>
      <c r="AF565" s="3"/>
      <c r="AG565" s="3"/>
      <c r="AH565" s="3"/>
      <c r="AI565" s="3"/>
    </row>
    <row r="566" spans="4:35" ht="15.75" customHeight="1">
      <c r="D566" s="1"/>
      <c r="F566" s="1"/>
      <c r="AA566" s="3"/>
      <c r="AB566" s="3"/>
      <c r="AE566" s="3"/>
      <c r="AF566" s="3"/>
      <c r="AG566" s="3"/>
      <c r="AH566" s="3"/>
      <c r="AI566" s="3"/>
    </row>
    <row r="567" spans="4:35" ht="15.75" customHeight="1">
      <c r="D567" s="1"/>
      <c r="F567" s="1"/>
      <c r="AA567" s="3"/>
      <c r="AB567" s="3"/>
      <c r="AE567" s="3"/>
      <c r="AF567" s="3"/>
      <c r="AG567" s="3"/>
      <c r="AH567" s="3"/>
      <c r="AI567" s="3"/>
    </row>
    <row r="568" spans="4:35" ht="15.75" customHeight="1">
      <c r="D568" s="1"/>
      <c r="F568" s="1"/>
      <c r="AA568" s="3"/>
      <c r="AB568" s="3"/>
      <c r="AE568" s="3"/>
      <c r="AF568" s="3"/>
      <c r="AG568" s="3"/>
      <c r="AH568" s="3"/>
      <c r="AI568" s="3"/>
    </row>
    <row r="569" spans="4:35" ht="15.75" customHeight="1">
      <c r="D569" s="1"/>
      <c r="F569" s="1"/>
      <c r="AA569" s="3"/>
      <c r="AB569" s="3"/>
      <c r="AE569" s="3"/>
      <c r="AF569" s="3"/>
      <c r="AG569" s="3"/>
      <c r="AH569" s="3"/>
      <c r="AI569" s="3"/>
    </row>
    <row r="570" spans="4:35" ht="15.75" customHeight="1">
      <c r="D570" s="1"/>
      <c r="F570" s="1"/>
      <c r="AA570" s="3"/>
      <c r="AB570" s="3"/>
      <c r="AE570" s="3"/>
      <c r="AF570" s="3"/>
      <c r="AG570" s="3"/>
      <c r="AH570" s="3"/>
      <c r="AI570" s="3"/>
    </row>
    <row r="571" spans="4:35" ht="15.75" customHeight="1">
      <c r="D571" s="1"/>
      <c r="F571" s="1"/>
      <c r="AA571" s="3"/>
      <c r="AB571" s="3"/>
      <c r="AE571" s="3"/>
      <c r="AF571" s="3"/>
      <c r="AG571" s="3"/>
      <c r="AH571" s="3"/>
      <c r="AI571" s="3"/>
    </row>
    <row r="572" spans="4:35" ht="15.75" customHeight="1">
      <c r="D572" s="1"/>
      <c r="F572" s="1"/>
      <c r="AA572" s="3"/>
      <c r="AB572" s="3"/>
      <c r="AE572" s="3"/>
      <c r="AF572" s="3"/>
      <c r="AG572" s="3"/>
      <c r="AH572" s="3"/>
      <c r="AI572" s="3"/>
    </row>
    <row r="573" spans="4:35" ht="15.75" customHeight="1">
      <c r="D573" s="1"/>
      <c r="F573" s="1"/>
      <c r="AA573" s="3"/>
      <c r="AB573" s="3"/>
      <c r="AE573" s="3"/>
      <c r="AF573" s="3"/>
      <c r="AG573" s="3"/>
      <c r="AH573" s="3"/>
      <c r="AI573" s="3"/>
    </row>
    <row r="574" spans="4:35" ht="15.75" customHeight="1">
      <c r="D574" s="1"/>
      <c r="F574" s="1"/>
      <c r="AA574" s="3"/>
      <c r="AB574" s="3"/>
      <c r="AE574" s="3"/>
      <c r="AF574" s="3"/>
      <c r="AG574" s="3"/>
      <c r="AH574" s="3"/>
      <c r="AI574" s="3"/>
    </row>
    <row r="575" spans="4:35" ht="15.75" customHeight="1">
      <c r="D575" s="1"/>
      <c r="F575" s="1"/>
      <c r="AA575" s="3"/>
      <c r="AB575" s="3"/>
      <c r="AE575" s="3"/>
      <c r="AF575" s="3"/>
      <c r="AG575" s="3"/>
      <c r="AH575" s="3"/>
      <c r="AI575" s="3"/>
    </row>
    <row r="576" spans="4:35" ht="15.75" customHeight="1">
      <c r="D576" s="1"/>
      <c r="F576" s="1"/>
      <c r="AA576" s="3"/>
      <c r="AB576" s="3"/>
      <c r="AE576" s="3"/>
      <c r="AF576" s="3"/>
      <c r="AG576" s="3"/>
      <c r="AH576" s="3"/>
      <c r="AI576" s="3"/>
    </row>
    <row r="577" spans="4:35" ht="15.75" customHeight="1">
      <c r="D577" s="1"/>
      <c r="F577" s="1"/>
      <c r="AA577" s="3"/>
      <c r="AB577" s="3"/>
      <c r="AE577" s="3"/>
      <c r="AF577" s="3"/>
      <c r="AG577" s="3"/>
      <c r="AH577" s="3"/>
      <c r="AI577" s="3"/>
    </row>
    <row r="578" spans="4:35" ht="15.75" customHeight="1">
      <c r="D578" s="1"/>
      <c r="F578" s="1"/>
      <c r="AA578" s="3"/>
      <c r="AB578" s="3"/>
      <c r="AE578" s="3"/>
      <c r="AF578" s="3"/>
      <c r="AG578" s="3"/>
      <c r="AH578" s="3"/>
      <c r="AI578" s="3"/>
    </row>
    <row r="579" spans="4:35" ht="15.75" customHeight="1">
      <c r="D579" s="1"/>
      <c r="F579" s="1"/>
      <c r="AA579" s="3"/>
      <c r="AB579" s="3"/>
      <c r="AE579" s="3"/>
      <c r="AF579" s="3"/>
      <c r="AG579" s="3"/>
      <c r="AH579" s="3"/>
      <c r="AI579" s="3"/>
    </row>
    <row r="580" spans="4:35" ht="15.75" customHeight="1">
      <c r="D580" s="1"/>
      <c r="F580" s="1"/>
      <c r="AA580" s="3"/>
      <c r="AB580" s="3"/>
      <c r="AE580" s="3"/>
      <c r="AF580" s="3"/>
      <c r="AG580" s="3"/>
      <c r="AH580" s="3"/>
      <c r="AI580" s="3"/>
    </row>
    <row r="581" spans="4:35" ht="15.75" customHeight="1">
      <c r="D581" s="1"/>
      <c r="F581" s="1"/>
      <c r="AA581" s="3"/>
      <c r="AB581" s="3"/>
      <c r="AE581" s="3"/>
      <c r="AF581" s="3"/>
      <c r="AG581" s="3"/>
      <c r="AH581" s="3"/>
      <c r="AI581" s="3"/>
    </row>
    <row r="582" spans="4:35" ht="15.75" customHeight="1">
      <c r="D582" s="1"/>
      <c r="F582" s="1"/>
      <c r="AA582" s="3"/>
      <c r="AB582" s="3"/>
      <c r="AE582" s="3"/>
      <c r="AF582" s="3"/>
      <c r="AG582" s="3"/>
      <c r="AH582" s="3"/>
      <c r="AI582" s="3"/>
    </row>
    <row r="583" spans="4:35" ht="15.75" customHeight="1">
      <c r="D583" s="1"/>
      <c r="F583" s="1"/>
      <c r="AA583" s="3"/>
      <c r="AB583" s="3"/>
      <c r="AE583" s="3"/>
      <c r="AF583" s="3"/>
      <c r="AG583" s="3"/>
      <c r="AH583" s="3"/>
      <c r="AI583" s="3"/>
    </row>
    <row r="584" spans="4:35" ht="15.75" customHeight="1">
      <c r="D584" s="1"/>
      <c r="F584" s="1"/>
      <c r="AA584" s="3"/>
      <c r="AB584" s="3"/>
      <c r="AE584" s="3"/>
      <c r="AF584" s="3"/>
      <c r="AG584" s="3"/>
      <c r="AH584" s="3"/>
      <c r="AI584" s="3"/>
    </row>
    <row r="585" spans="4:35" ht="15.75" customHeight="1">
      <c r="D585" s="1"/>
      <c r="F585" s="1"/>
      <c r="AA585" s="3"/>
      <c r="AB585" s="3"/>
      <c r="AE585" s="3"/>
      <c r="AF585" s="3"/>
      <c r="AG585" s="3"/>
      <c r="AH585" s="3"/>
      <c r="AI585" s="3"/>
    </row>
    <row r="586" spans="4:35" ht="15.75" customHeight="1">
      <c r="D586" s="1"/>
      <c r="F586" s="1"/>
      <c r="AA586" s="3"/>
      <c r="AB586" s="3"/>
      <c r="AE586" s="3"/>
      <c r="AF586" s="3"/>
      <c r="AG586" s="3"/>
      <c r="AH586" s="3"/>
      <c r="AI586" s="3"/>
    </row>
    <row r="587" spans="4:35" ht="15.75" customHeight="1">
      <c r="D587" s="1"/>
      <c r="F587" s="1"/>
      <c r="AA587" s="3"/>
      <c r="AB587" s="3"/>
      <c r="AE587" s="3"/>
      <c r="AF587" s="3"/>
      <c r="AG587" s="3"/>
      <c r="AH587" s="3"/>
      <c r="AI587" s="3"/>
    </row>
    <row r="588" spans="4:35" ht="15.75" customHeight="1">
      <c r="D588" s="1"/>
      <c r="F588" s="1"/>
      <c r="AA588" s="3"/>
      <c r="AB588" s="3"/>
      <c r="AE588" s="3"/>
      <c r="AF588" s="3"/>
      <c r="AG588" s="3"/>
      <c r="AH588" s="3"/>
      <c r="AI588" s="3"/>
    </row>
    <row r="589" spans="4:35" ht="15.75" customHeight="1">
      <c r="D589" s="1"/>
      <c r="F589" s="1"/>
      <c r="AA589" s="3"/>
      <c r="AB589" s="3"/>
      <c r="AE589" s="3"/>
      <c r="AF589" s="3"/>
      <c r="AG589" s="3"/>
      <c r="AH589" s="3"/>
      <c r="AI589" s="3"/>
    </row>
    <row r="590" spans="4:35" ht="15.75" customHeight="1">
      <c r="D590" s="1"/>
      <c r="F590" s="1"/>
      <c r="AA590" s="3"/>
      <c r="AB590" s="3"/>
      <c r="AE590" s="3"/>
      <c r="AF590" s="3"/>
      <c r="AG590" s="3"/>
      <c r="AH590" s="3"/>
      <c r="AI590" s="3"/>
    </row>
    <row r="591" spans="4:35" ht="15.75" customHeight="1">
      <c r="D591" s="1"/>
      <c r="F591" s="1"/>
      <c r="AA591" s="3"/>
      <c r="AB591" s="3"/>
      <c r="AE591" s="3"/>
      <c r="AF591" s="3"/>
      <c r="AG591" s="3"/>
      <c r="AH591" s="3"/>
      <c r="AI591" s="3"/>
    </row>
    <row r="592" spans="4:35" ht="15.75" customHeight="1">
      <c r="D592" s="1"/>
      <c r="F592" s="1"/>
      <c r="AA592" s="3"/>
      <c r="AB592" s="3"/>
      <c r="AE592" s="3"/>
      <c r="AF592" s="3"/>
      <c r="AG592" s="3"/>
      <c r="AH592" s="3"/>
      <c r="AI592" s="3"/>
    </row>
    <row r="593" spans="4:35" ht="15.75" customHeight="1">
      <c r="D593" s="1"/>
      <c r="F593" s="1"/>
      <c r="AA593" s="3"/>
      <c r="AB593" s="3"/>
      <c r="AE593" s="3"/>
      <c r="AF593" s="3"/>
      <c r="AG593" s="3"/>
      <c r="AH593" s="3"/>
      <c r="AI593" s="3"/>
    </row>
    <row r="594" spans="4:35" ht="15.75" customHeight="1">
      <c r="D594" s="1"/>
      <c r="F594" s="1"/>
      <c r="AA594" s="3"/>
      <c r="AB594" s="3"/>
      <c r="AE594" s="3"/>
      <c r="AF594" s="3"/>
      <c r="AG594" s="3"/>
      <c r="AH594" s="3"/>
      <c r="AI594" s="3"/>
    </row>
    <row r="595" spans="4:35" ht="15.75" customHeight="1">
      <c r="D595" s="1"/>
      <c r="F595" s="1"/>
      <c r="AA595" s="3"/>
      <c r="AB595" s="3"/>
      <c r="AE595" s="3"/>
      <c r="AF595" s="3"/>
      <c r="AG595" s="3"/>
      <c r="AH595" s="3"/>
      <c r="AI595" s="3"/>
    </row>
    <row r="596" spans="4:35" ht="15.75" customHeight="1">
      <c r="D596" s="1"/>
      <c r="F596" s="1"/>
      <c r="AA596" s="3"/>
      <c r="AB596" s="3"/>
      <c r="AE596" s="3"/>
      <c r="AF596" s="3"/>
      <c r="AG596" s="3"/>
      <c r="AH596" s="3"/>
      <c r="AI596" s="3"/>
    </row>
    <row r="597" spans="4:35" ht="15.75" customHeight="1">
      <c r="D597" s="1"/>
      <c r="F597" s="1"/>
      <c r="AA597" s="3"/>
      <c r="AB597" s="3"/>
      <c r="AE597" s="3"/>
      <c r="AF597" s="3"/>
      <c r="AG597" s="3"/>
      <c r="AH597" s="3"/>
      <c r="AI597" s="3"/>
    </row>
    <row r="598" spans="4:35" ht="15.75" customHeight="1">
      <c r="D598" s="1"/>
      <c r="F598" s="1"/>
      <c r="AA598" s="3"/>
      <c r="AB598" s="3"/>
      <c r="AE598" s="3"/>
      <c r="AF598" s="3"/>
      <c r="AG598" s="3"/>
      <c r="AH598" s="3"/>
      <c r="AI598" s="3"/>
    </row>
    <row r="599" spans="4:35" ht="15.75" customHeight="1">
      <c r="D599" s="1"/>
      <c r="F599" s="1"/>
      <c r="AA599" s="3"/>
      <c r="AB599" s="3"/>
      <c r="AE599" s="3"/>
      <c r="AF599" s="3"/>
      <c r="AG599" s="3"/>
      <c r="AH599" s="3"/>
      <c r="AI599" s="3"/>
    </row>
    <row r="600" spans="4:35" ht="15.75" customHeight="1">
      <c r="D600" s="1"/>
      <c r="F600" s="1"/>
      <c r="AA600" s="3"/>
      <c r="AB600" s="3"/>
      <c r="AE600" s="3"/>
      <c r="AF600" s="3"/>
      <c r="AG600" s="3"/>
      <c r="AH600" s="3"/>
      <c r="AI600" s="3"/>
    </row>
    <row r="601" spans="4:35" ht="15.75" customHeight="1">
      <c r="D601" s="1"/>
      <c r="F601" s="1"/>
      <c r="AA601" s="3"/>
      <c r="AB601" s="3"/>
      <c r="AE601" s="3"/>
      <c r="AF601" s="3"/>
      <c r="AG601" s="3"/>
      <c r="AH601" s="3"/>
      <c r="AI601" s="3"/>
    </row>
    <row r="602" spans="4:35" ht="15.75" customHeight="1">
      <c r="D602" s="1"/>
      <c r="F602" s="1"/>
      <c r="AA602" s="3"/>
      <c r="AB602" s="3"/>
      <c r="AE602" s="3"/>
      <c r="AF602" s="3"/>
      <c r="AG602" s="3"/>
      <c r="AH602" s="3"/>
      <c r="AI602" s="3"/>
    </row>
    <row r="603" spans="4:35" ht="15.75" customHeight="1">
      <c r="D603" s="1"/>
      <c r="F603" s="1"/>
      <c r="AA603" s="3"/>
      <c r="AB603" s="3"/>
      <c r="AE603" s="3"/>
      <c r="AF603" s="3"/>
      <c r="AG603" s="3"/>
      <c r="AH603" s="3"/>
      <c r="AI603" s="3"/>
    </row>
    <row r="604" spans="4:35" ht="15.75" customHeight="1">
      <c r="D604" s="1"/>
      <c r="F604" s="1"/>
      <c r="AA604" s="3"/>
      <c r="AB604" s="3"/>
      <c r="AE604" s="3"/>
      <c r="AF604" s="3"/>
      <c r="AG604" s="3"/>
      <c r="AH604" s="3"/>
      <c r="AI604" s="3"/>
    </row>
    <row r="605" spans="4:35" ht="15.75" customHeight="1">
      <c r="D605" s="1"/>
      <c r="F605" s="1"/>
      <c r="AA605" s="3"/>
      <c r="AB605" s="3"/>
      <c r="AE605" s="3"/>
      <c r="AF605" s="3"/>
      <c r="AG605" s="3"/>
      <c r="AH605" s="3"/>
      <c r="AI605" s="3"/>
    </row>
    <row r="606" spans="4:35" ht="15.75" customHeight="1">
      <c r="D606" s="1"/>
      <c r="F606" s="1"/>
      <c r="AA606" s="3"/>
      <c r="AB606" s="3"/>
      <c r="AE606" s="3"/>
      <c r="AF606" s="3"/>
      <c r="AG606" s="3"/>
      <c r="AH606" s="3"/>
      <c r="AI606" s="3"/>
    </row>
    <row r="607" spans="4:35" ht="15.75" customHeight="1">
      <c r="D607" s="1"/>
      <c r="F607" s="1"/>
      <c r="AA607" s="3"/>
      <c r="AB607" s="3"/>
      <c r="AE607" s="3"/>
      <c r="AF607" s="3"/>
      <c r="AG607" s="3"/>
      <c r="AH607" s="3"/>
      <c r="AI607" s="3"/>
    </row>
    <row r="608" spans="4:35" ht="15.75" customHeight="1">
      <c r="D608" s="1"/>
      <c r="F608" s="1"/>
      <c r="AA608" s="3"/>
      <c r="AB608" s="3"/>
      <c r="AE608" s="3"/>
      <c r="AF608" s="3"/>
      <c r="AG608" s="3"/>
      <c r="AH608" s="3"/>
      <c r="AI608" s="3"/>
    </row>
    <row r="609" spans="4:35" ht="15.75" customHeight="1">
      <c r="D609" s="1"/>
      <c r="F609" s="1"/>
      <c r="AA609" s="3"/>
      <c r="AB609" s="3"/>
      <c r="AE609" s="3"/>
      <c r="AF609" s="3"/>
      <c r="AG609" s="3"/>
      <c r="AH609" s="3"/>
      <c r="AI609" s="3"/>
    </row>
    <row r="610" spans="4:35" ht="15.75" customHeight="1">
      <c r="D610" s="1"/>
      <c r="F610" s="1"/>
      <c r="AA610" s="3"/>
      <c r="AB610" s="3"/>
      <c r="AE610" s="3"/>
      <c r="AF610" s="3"/>
      <c r="AG610" s="3"/>
      <c r="AH610" s="3"/>
      <c r="AI610" s="3"/>
    </row>
    <row r="611" spans="4:35" ht="15.75" customHeight="1">
      <c r="D611" s="1"/>
      <c r="F611" s="1"/>
      <c r="AA611" s="3"/>
      <c r="AB611" s="3"/>
      <c r="AE611" s="3"/>
      <c r="AF611" s="3"/>
      <c r="AG611" s="3"/>
      <c r="AH611" s="3"/>
      <c r="AI611" s="3"/>
    </row>
    <row r="612" spans="4:35" ht="15.75" customHeight="1">
      <c r="D612" s="1"/>
      <c r="F612" s="1"/>
      <c r="AA612" s="3"/>
      <c r="AB612" s="3"/>
      <c r="AE612" s="3"/>
      <c r="AF612" s="3"/>
      <c r="AG612" s="3"/>
      <c r="AH612" s="3"/>
      <c r="AI612" s="3"/>
    </row>
    <row r="613" spans="4:35" ht="15.75" customHeight="1">
      <c r="D613" s="1"/>
      <c r="F613" s="1"/>
      <c r="AA613" s="3"/>
      <c r="AB613" s="3"/>
      <c r="AE613" s="3"/>
      <c r="AF613" s="3"/>
      <c r="AG613" s="3"/>
      <c r="AH613" s="3"/>
      <c r="AI613" s="3"/>
    </row>
    <row r="614" spans="4:35" ht="15.75" customHeight="1">
      <c r="D614" s="1"/>
      <c r="F614" s="1"/>
      <c r="AA614" s="3"/>
      <c r="AB614" s="3"/>
      <c r="AE614" s="3"/>
      <c r="AF614" s="3"/>
      <c r="AG614" s="3"/>
      <c r="AH614" s="3"/>
      <c r="AI614" s="3"/>
    </row>
    <row r="615" spans="4:35" ht="15.75" customHeight="1">
      <c r="D615" s="1"/>
      <c r="F615" s="1"/>
      <c r="AA615" s="3"/>
      <c r="AB615" s="3"/>
      <c r="AE615" s="3"/>
      <c r="AF615" s="3"/>
      <c r="AG615" s="3"/>
      <c r="AH615" s="3"/>
      <c r="AI615" s="3"/>
    </row>
    <row r="616" spans="4:35" ht="15.75" customHeight="1">
      <c r="D616" s="1"/>
      <c r="F616" s="1"/>
      <c r="AA616" s="3"/>
      <c r="AB616" s="3"/>
      <c r="AE616" s="3"/>
      <c r="AF616" s="3"/>
      <c r="AG616" s="3"/>
      <c r="AH616" s="3"/>
      <c r="AI616" s="3"/>
    </row>
    <row r="617" spans="4:35" ht="15.75" customHeight="1">
      <c r="D617" s="1"/>
      <c r="F617" s="1"/>
      <c r="AA617" s="3"/>
      <c r="AB617" s="3"/>
      <c r="AE617" s="3"/>
      <c r="AF617" s="3"/>
      <c r="AG617" s="3"/>
      <c r="AH617" s="3"/>
      <c r="AI617" s="3"/>
    </row>
    <row r="618" spans="4:35" ht="15.75" customHeight="1">
      <c r="D618" s="1"/>
      <c r="F618" s="1"/>
      <c r="AA618" s="3"/>
      <c r="AB618" s="3"/>
      <c r="AE618" s="3"/>
      <c r="AF618" s="3"/>
      <c r="AG618" s="3"/>
      <c r="AH618" s="3"/>
      <c r="AI618" s="3"/>
    </row>
    <row r="619" spans="4:35" ht="15.75" customHeight="1">
      <c r="D619" s="1"/>
      <c r="F619" s="1"/>
      <c r="AA619" s="3"/>
      <c r="AB619" s="3"/>
      <c r="AE619" s="3"/>
      <c r="AF619" s="3"/>
      <c r="AG619" s="3"/>
      <c r="AH619" s="3"/>
      <c r="AI619" s="3"/>
    </row>
    <row r="620" spans="4:35" ht="15.75" customHeight="1">
      <c r="D620" s="1"/>
      <c r="F620" s="1"/>
      <c r="AA620" s="3"/>
      <c r="AB620" s="3"/>
      <c r="AE620" s="3"/>
      <c r="AF620" s="3"/>
      <c r="AG620" s="3"/>
      <c r="AH620" s="3"/>
      <c r="AI620" s="3"/>
    </row>
    <row r="621" spans="4:35" ht="15.75" customHeight="1">
      <c r="D621" s="1"/>
      <c r="F621" s="1"/>
      <c r="AA621" s="3"/>
      <c r="AB621" s="3"/>
      <c r="AE621" s="3"/>
      <c r="AF621" s="3"/>
      <c r="AG621" s="3"/>
      <c r="AH621" s="3"/>
      <c r="AI621" s="3"/>
    </row>
    <row r="622" spans="4:35" ht="15.75" customHeight="1">
      <c r="D622" s="1"/>
      <c r="F622" s="1"/>
      <c r="AA622" s="3"/>
      <c r="AB622" s="3"/>
      <c r="AE622" s="3"/>
      <c r="AF622" s="3"/>
      <c r="AG622" s="3"/>
      <c r="AH622" s="3"/>
      <c r="AI622" s="3"/>
    </row>
    <row r="623" spans="4:35" ht="15.75" customHeight="1">
      <c r="D623" s="1"/>
      <c r="F623" s="1"/>
      <c r="AA623" s="3"/>
      <c r="AB623" s="3"/>
      <c r="AE623" s="3"/>
      <c r="AF623" s="3"/>
      <c r="AG623" s="3"/>
      <c r="AH623" s="3"/>
      <c r="AI623" s="3"/>
    </row>
    <row r="624" spans="4:35" ht="15.75" customHeight="1">
      <c r="D624" s="1"/>
      <c r="F624" s="1"/>
      <c r="AA624" s="3"/>
      <c r="AB624" s="3"/>
      <c r="AE624" s="3"/>
      <c r="AF624" s="3"/>
      <c r="AG624" s="3"/>
      <c r="AH624" s="3"/>
      <c r="AI624" s="3"/>
    </row>
    <row r="625" spans="4:35" ht="15.75" customHeight="1">
      <c r="D625" s="1"/>
      <c r="F625" s="1"/>
      <c r="AA625" s="3"/>
      <c r="AB625" s="3"/>
      <c r="AE625" s="3"/>
      <c r="AF625" s="3"/>
      <c r="AG625" s="3"/>
      <c r="AH625" s="3"/>
      <c r="AI625" s="3"/>
    </row>
    <row r="626" spans="4:35" ht="15.75" customHeight="1">
      <c r="D626" s="1"/>
      <c r="F626" s="1"/>
      <c r="AA626" s="3"/>
      <c r="AB626" s="3"/>
      <c r="AE626" s="3"/>
      <c r="AF626" s="3"/>
      <c r="AG626" s="3"/>
      <c r="AH626" s="3"/>
      <c r="AI626" s="3"/>
    </row>
    <row r="627" spans="4:35" ht="15.75" customHeight="1">
      <c r="D627" s="1"/>
      <c r="F627" s="1"/>
      <c r="AA627" s="3"/>
      <c r="AB627" s="3"/>
      <c r="AE627" s="3"/>
      <c r="AF627" s="3"/>
      <c r="AG627" s="3"/>
      <c r="AH627" s="3"/>
      <c r="AI627" s="3"/>
    </row>
    <row r="628" spans="4:35" ht="15.75" customHeight="1">
      <c r="D628" s="1"/>
      <c r="F628" s="1"/>
      <c r="AA628" s="3"/>
      <c r="AB628" s="3"/>
      <c r="AE628" s="3"/>
      <c r="AF628" s="3"/>
      <c r="AG628" s="3"/>
      <c r="AH628" s="3"/>
      <c r="AI628" s="3"/>
    </row>
    <row r="629" spans="4:35" ht="15.75" customHeight="1">
      <c r="D629" s="1"/>
      <c r="F629" s="1"/>
      <c r="AA629" s="3"/>
      <c r="AB629" s="3"/>
      <c r="AE629" s="3"/>
      <c r="AF629" s="3"/>
      <c r="AG629" s="3"/>
      <c r="AH629" s="3"/>
      <c r="AI629" s="3"/>
    </row>
    <row r="630" spans="4:35" ht="15.75" customHeight="1">
      <c r="D630" s="1"/>
      <c r="F630" s="1"/>
      <c r="AA630" s="3"/>
      <c r="AB630" s="3"/>
      <c r="AE630" s="3"/>
      <c r="AF630" s="3"/>
      <c r="AG630" s="3"/>
      <c r="AH630" s="3"/>
      <c r="AI630" s="3"/>
    </row>
    <row r="631" spans="4:35" ht="15.75" customHeight="1">
      <c r="D631" s="1"/>
      <c r="F631" s="1"/>
      <c r="AA631" s="3"/>
      <c r="AB631" s="3"/>
      <c r="AE631" s="3"/>
      <c r="AF631" s="3"/>
      <c r="AG631" s="3"/>
      <c r="AH631" s="3"/>
      <c r="AI631" s="3"/>
    </row>
    <row r="632" spans="4:35" ht="15.75" customHeight="1">
      <c r="D632" s="1"/>
      <c r="F632" s="1"/>
      <c r="AA632" s="3"/>
      <c r="AB632" s="3"/>
      <c r="AE632" s="3"/>
      <c r="AF632" s="3"/>
      <c r="AG632" s="3"/>
      <c r="AH632" s="3"/>
      <c r="AI632" s="3"/>
    </row>
    <row r="633" spans="4:35" ht="15.75" customHeight="1">
      <c r="D633" s="1"/>
      <c r="F633" s="1"/>
      <c r="AA633" s="3"/>
      <c r="AB633" s="3"/>
      <c r="AE633" s="3"/>
      <c r="AF633" s="3"/>
      <c r="AG633" s="3"/>
      <c r="AH633" s="3"/>
      <c r="AI633" s="3"/>
    </row>
    <row r="634" spans="4:35" ht="15.75" customHeight="1">
      <c r="D634" s="1"/>
      <c r="F634" s="1"/>
      <c r="AA634" s="3"/>
      <c r="AB634" s="3"/>
      <c r="AE634" s="3"/>
      <c r="AF634" s="3"/>
      <c r="AG634" s="3"/>
      <c r="AH634" s="3"/>
      <c r="AI634" s="3"/>
    </row>
    <row r="635" spans="4:35" ht="15.75" customHeight="1">
      <c r="D635" s="1"/>
      <c r="F635" s="1"/>
      <c r="AA635" s="3"/>
      <c r="AB635" s="3"/>
      <c r="AE635" s="3"/>
      <c r="AF635" s="3"/>
      <c r="AG635" s="3"/>
      <c r="AH635" s="3"/>
      <c r="AI635" s="3"/>
    </row>
    <row r="636" spans="4:35" ht="15.75" customHeight="1">
      <c r="D636" s="1"/>
      <c r="F636" s="1"/>
      <c r="AA636" s="3"/>
      <c r="AB636" s="3"/>
      <c r="AE636" s="3"/>
      <c r="AF636" s="3"/>
      <c r="AG636" s="3"/>
      <c r="AH636" s="3"/>
      <c r="AI636" s="3"/>
    </row>
    <row r="637" spans="4:35" ht="15.75" customHeight="1">
      <c r="D637" s="1"/>
      <c r="F637" s="1"/>
      <c r="AA637" s="3"/>
      <c r="AB637" s="3"/>
      <c r="AE637" s="3"/>
      <c r="AF637" s="3"/>
      <c r="AG637" s="3"/>
      <c r="AH637" s="3"/>
      <c r="AI637" s="3"/>
    </row>
    <row r="638" spans="4:35" ht="15.75" customHeight="1">
      <c r="D638" s="1"/>
      <c r="F638" s="1"/>
      <c r="AA638" s="3"/>
      <c r="AB638" s="3"/>
      <c r="AE638" s="3"/>
      <c r="AF638" s="3"/>
      <c r="AG638" s="3"/>
      <c r="AH638" s="3"/>
      <c r="AI638" s="3"/>
    </row>
    <row r="639" spans="4:35" ht="15.75" customHeight="1">
      <c r="D639" s="1"/>
      <c r="F639" s="1"/>
      <c r="AA639" s="3"/>
      <c r="AB639" s="3"/>
      <c r="AE639" s="3"/>
      <c r="AF639" s="3"/>
      <c r="AG639" s="3"/>
      <c r="AH639" s="3"/>
      <c r="AI639" s="3"/>
    </row>
    <row r="640" spans="4:35" ht="15.75" customHeight="1">
      <c r="D640" s="1"/>
      <c r="F640" s="1"/>
      <c r="AA640" s="3"/>
      <c r="AB640" s="3"/>
      <c r="AE640" s="3"/>
      <c r="AF640" s="3"/>
      <c r="AG640" s="3"/>
      <c r="AH640" s="3"/>
      <c r="AI640" s="3"/>
    </row>
    <row r="641" spans="4:35" ht="15.75" customHeight="1">
      <c r="D641" s="1"/>
      <c r="F641" s="1"/>
      <c r="AA641" s="3"/>
      <c r="AB641" s="3"/>
      <c r="AE641" s="3"/>
      <c r="AF641" s="3"/>
      <c r="AG641" s="3"/>
      <c r="AH641" s="3"/>
      <c r="AI641" s="3"/>
    </row>
    <row r="642" spans="4:35" ht="15.75" customHeight="1">
      <c r="D642" s="1"/>
      <c r="F642" s="1"/>
      <c r="AA642" s="3"/>
      <c r="AB642" s="3"/>
      <c r="AE642" s="3"/>
      <c r="AF642" s="3"/>
      <c r="AG642" s="3"/>
      <c r="AH642" s="3"/>
      <c r="AI642" s="3"/>
    </row>
    <row r="643" spans="4:35" ht="15.75" customHeight="1">
      <c r="D643" s="1"/>
      <c r="F643" s="1"/>
      <c r="AA643" s="3"/>
      <c r="AB643" s="3"/>
      <c r="AE643" s="3"/>
      <c r="AF643" s="3"/>
      <c r="AG643" s="3"/>
      <c r="AH643" s="3"/>
      <c r="AI643" s="3"/>
    </row>
    <row r="644" spans="4:35" ht="15.75" customHeight="1">
      <c r="D644" s="1"/>
      <c r="F644" s="1"/>
      <c r="AA644" s="3"/>
      <c r="AB644" s="3"/>
      <c r="AE644" s="3"/>
      <c r="AF644" s="3"/>
      <c r="AG644" s="3"/>
      <c r="AH644" s="3"/>
      <c r="AI644" s="3"/>
    </row>
    <row r="645" spans="4:35" ht="15.75" customHeight="1">
      <c r="D645" s="1"/>
      <c r="F645" s="1"/>
      <c r="AA645" s="3"/>
      <c r="AB645" s="3"/>
      <c r="AE645" s="3"/>
      <c r="AF645" s="3"/>
      <c r="AG645" s="3"/>
      <c r="AH645" s="3"/>
      <c r="AI645" s="3"/>
    </row>
    <row r="646" spans="4:35" ht="15.75" customHeight="1">
      <c r="D646" s="1"/>
      <c r="F646" s="1"/>
      <c r="AA646" s="3"/>
      <c r="AB646" s="3"/>
      <c r="AE646" s="3"/>
      <c r="AF646" s="3"/>
      <c r="AG646" s="3"/>
      <c r="AH646" s="3"/>
      <c r="AI646" s="3"/>
    </row>
    <row r="647" spans="4:35" ht="15.75" customHeight="1">
      <c r="D647" s="1"/>
      <c r="F647" s="1"/>
      <c r="AA647" s="3"/>
      <c r="AB647" s="3"/>
      <c r="AE647" s="3"/>
      <c r="AF647" s="3"/>
      <c r="AG647" s="3"/>
      <c r="AH647" s="3"/>
      <c r="AI647" s="3"/>
    </row>
    <row r="648" spans="4:35" ht="15.75" customHeight="1">
      <c r="D648" s="1"/>
      <c r="F648" s="1"/>
      <c r="AA648" s="3"/>
      <c r="AB648" s="3"/>
      <c r="AE648" s="3"/>
      <c r="AF648" s="3"/>
      <c r="AG648" s="3"/>
      <c r="AH648" s="3"/>
      <c r="AI648" s="3"/>
    </row>
    <row r="649" spans="4:35" ht="15.75" customHeight="1">
      <c r="D649" s="1"/>
      <c r="F649" s="1"/>
      <c r="AA649" s="3"/>
      <c r="AB649" s="3"/>
      <c r="AE649" s="3"/>
      <c r="AF649" s="3"/>
      <c r="AG649" s="3"/>
      <c r="AH649" s="3"/>
      <c r="AI649" s="3"/>
    </row>
    <row r="650" spans="4:35" ht="15.75" customHeight="1">
      <c r="D650" s="1"/>
      <c r="F650" s="1"/>
      <c r="AA650" s="3"/>
      <c r="AB650" s="3"/>
      <c r="AE650" s="3"/>
      <c r="AF650" s="3"/>
      <c r="AG650" s="3"/>
      <c r="AH650" s="3"/>
      <c r="AI650" s="3"/>
    </row>
    <row r="651" spans="4:35" ht="15.75" customHeight="1">
      <c r="D651" s="1"/>
      <c r="F651" s="1"/>
      <c r="AA651" s="3"/>
      <c r="AB651" s="3"/>
      <c r="AE651" s="3"/>
      <c r="AF651" s="3"/>
      <c r="AG651" s="3"/>
      <c r="AH651" s="3"/>
      <c r="AI651" s="3"/>
    </row>
    <row r="652" spans="4:35" ht="15.75" customHeight="1">
      <c r="D652" s="1"/>
      <c r="F652" s="1"/>
      <c r="AA652" s="3"/>
      <c r="AB652" s="3"/>
      <c r="AE652" s="3"/>
      <c r="AF652" s="3"/>
      <c r="AG652" s="3"/>
      <c r="AH652" s="3"/>
      <c r="AI652" s="3"/>
    </row>
    <row r="653" spans="4:35" ht="15.75" customHeight="1">
      <c r="D653" s="1"/>
      <c r="F653" s="1"/>
      <c r="AA653" s="3"/>
      <c r="AB653" s="3"/>
      <c r="AE653" s="3"/>
      <c r="AF653" s="3"/>
      <c r="AG653" s="3"/>
      <c r="AH653" s="3"/>
      <c r="AI653" s="3"/>
    </row>
    <row r="654" spans="4:35" ht="15.75" customHeight="1">
      <c r="D654" s="1"/>
      <c r="F654" s="1"/>
      <c r="AA654" s="3"/>
      <c r="AB654" s="3"/>
      <c r="AE654" s="3"/>
      <c r="AF654" s="3"/>
      <c r="AG654" s="3"/>
      <c r="AH654" s="3"/>
      <c r="AI654" s="3"/>
    </row>
    <row r="655" spans="4:35" ht="15.75" customHeight="1">
      <c r="D655" s="1"/>
      <c r="F655" s="1"/>
      <c r="AA655" s="3"/>
      <c r="AB655" s="3"/>
      <c r="AE655" s="3"/>
      <c r="AF655" s="3"/>
      <c r="AG655" s="3"/>
      <c r="AH655" s="3"/>
      <c r="AI655" s="3"/>
    </row>
    <row r="656" spans="4:35" ht="15.75" customHeight="1">
      <c r="D656" s="1"/>
      <c r="F656" s="1"/>
      <c r="AA656" s="3"/>
      <c r="AB656" s="3"/>
      <c r="AE656" s="3"/>
      <c r="AF656" s="3"/>
      <c r="AG656" s="3"/>
      <c r="AH656" s="3"/>
      <c r="AI656" s="3"/>
    </row>
    <row r="657" spans="4:35" ht="15.75" customHeight="1">
      <c r="D657" s="1"/>
      <c r="F657" s="1"/>
      <c r="AA657" s="3"/>
      <c r="AB657" s="3"/>
      <c r="AE657" s="3"/>
      <c r="AF657" s="3"/>
      <c r="AG657" s="3"/>
      <c r="AH657" s="3"/>
      <c r="AI657" s="3"/>
    </row>
    <row r="658" spans="4:35" ht="15.75" customHeight="1">
      <c r="D658" s="1"/>
      <c r="F658" s="1"/>
      <c r="AA658" s="3"/>
      <c r="AB658" s="3"/>
      <c r="AE658" s="3"/>
      <c r="AF658" s="3"/>
      <c r="AG658" s="3"/>
      <c r="AH658" s="3"/>
      <c r="AI658" s="3"/>
    </row>
    <row r="659" spans="4:35" ht="15.75" customHeight="1">
      <c r="D659" s="1"/>
      <c r="F659" s="1"/>
      <c r="AA659" s="3"/>
      <c r="AB659" s="3"/>
      <c r="AE659" s="3"/>
      <c r="AF659" s="3"/>
      <c r="AG659" s="3"/>
      <c r="AH659" s="3"/>
      <c r="AI659" s="3"/>
    </row>
    <row r="660" spans="4:35" ht="15.75" customHeight="1">
      <c r="D660" s="1"/>
      <c r="F660" s="1"/>
      <c r="AA660" s="3"/>
      <c r="AB660" s="3"/>
      <c r="AE660" s="3"/>
      <c r="AF660" s="3"/>
      <c r="AG660" s="3"/>
      <c r="AH660" s="3"/>
      <c r="AI660" s="3"/>
    </row>
    <row r="661" spans="4:35" ht="15.75" customHeight="1">
      <c r="D661" s="1"/>
      <c r="F661" s="1"/>
      <c r="AA661" s="3"/>
      <c r="AB661" s="3"/>
      <c r="AE661" s="3"/>
      <c r="AF661" s="3"/>
      <c r="AG661" s="3"/>
      <c r="AH661" s="3"/>
      <c r="AI661" s="3"/>
    </row>
    <row r="662" spans="4:35" ht="15.75" customHeight="1">
      <c r="D662" s="1"/>
      <c r="F662" s="1"/>
      <c r="AA662" s="3"/>
      <c r="AB662" s="3"/>
      <c r="AE662" s="3"/>
      <c r="AF662" s="3"/>
      <c r="AG662" s="3"/>
      <c r="AH662" s="3"/>
      <c r="AI662" s="3"/>
    </row>
    <row r="663" spans="4:35" ht="15.75" customHeight="1">
      <c r="D663" s="1"/>
      <c r="F663" s="1"/>
      <c r="AA663" s="3"/>
      <c r="AB663" s="3"/>
      <c r="AE663" s="3"/>
      <c r="AF663" s="3"/>
      <c r="AG663" s="3"/>
      <c r="AH663" s="3"/>
      <c r="AI663" s="3"/>
    </row>
    <row r="664" spans="4:35" ht="15.75" customHeight="1">
      <c r="D664" s="1"/>
      <c r="F664" s="1"/>
      <c r="AA664" s="3"/>
      <c r="AB664" s="3"/>
      <c r="AE664" s="3"/>
      <c r="AF664" s="3"/>
      <c r="AG664" s="3"/>
      <c r="AH664" s="3"/>
      <c r="AI664" s="3"/>
    </row>
    <row r="665" spans="4:35" ht="15.75" customHeight="1">
      <c r="D665" s="1"/>
      <c r="F665" s="1"/>
      <c r="AA665" s="3"/>
      <c r="AB665" s="3"/>
      <c r="AE665" s="3"/>
      <c r="AF665" s="3"/>
      <c r="AG665" s="3"/>
      <c r="AH665" s="3"/>
      <c r="AI665" s="3"/>
    </row>
    <row r="666" spans="4:35" ht="15.75" customHeight="1">
      <c r="D666" s="1"/>
      <c r="F666" s="1"/>
      <c r="AA666" s="3"/>
      <c r="AB666" s="3"/>
      <c r="AE666" s="3"/>
      <c r="AF666" s="3"/>
      <c r="AG666" s="3"/>
      <c r="AH666" s="3"/>
      <c r="AI666" s="3"/>
    </row>
    <row r="667" spans="4:35" ht="15.75" customHeight="1">
      <c r="D667" s="1"/>
      <c r="F667" s="1"/>
      <c r="AA667" s="3"/>
      <c r="AB667" s="3"/>
      <c r="AE667" s="3"/>
      <c r="AF667" s="3"/>
      <c r="AG667" s="3"/>
      <c r="AH667" s="3"/>
      <c r="AI667" s="3"/>
    </row>
    <row r="668" spans="4:35" ht="15.75" customHeight="1">
      <c r="D668" s="1"/>
      <c r="F668" s="1"/>
      <c r="AA668" s="3"/>
      <c r="AB668" s="3"/>
      <c r="AE668" s="3"/>
      <c r="AF668" s="3"/>
      <c r="AG668" s="3"/>
      <c r="AH668" s="3"/>
      <c r="AI668" s="3"/>
    </row>
    <row r="669" spans="4:35" ht="15.75" customHeight="1">
      <c r="D669" s="1"/>
      <c r="F669" s="1"/>
      <c r="AA669" s="3"/>
      <c r="AB669" s="3"/>
      <c r="AE669" s="3"/>
      <c r="AF669" s="3"/>
      <c r="AG669" s="3"/>
      <c r="AH669" s="3"/>
      <c r="AI669" s="3"/>
    </row>
    <row r="670" spans="4:35" ht="15.75" customHeight="1">
      <c r="D670" s="1"/>
      <c r="F670" s="1"/>
      <c r="AA670" s="3"/>
      <c r="AB670" s="3"/>
      <c r="AE670" s="3"/>
      <c r="AF670" s="3"/>
      <c r="AG670" s="3"/>
      <c r="AH670" s="3"/>
      <c r="AI670" s="3"/>
    </row>
    <row r="671" spans="4:35" ht="15.75" customHeight="1">
      <c r="D671" s="1"/>
      <c r="F671" s="1"/>
      <c r="AA671" s="3"/>
      <c r="AB671" s="3"/>
      <c r="AE671" s="3"/>
      <c r="AF671" s="3"/>
      <c r="AG671" s="3"/>
      <c r="AH671" s="3"/>
      <c r="AI671" s="3"/>
    </row>
    <row r="672" spans="4:35" ht="15.75" customHeight="1">
      <c r="D672" s="1"/>
      <c r="F672" s="1"/>
      <c r="AA672" s="3"/>
      <c r="AB672" s="3"/>
      <c r="AE672" s="3"/>
      <c r="AF672" s="3"/>
      <c r="AG672" s="3"/>
      <c r="AH672" s="3"/>
      <c r="AI672" s="3"/>
    </row>
    <row r="673" spans="4:35" ht="15.75" customHeight="1">
      <c r="D673" s="1"/>
      <c r="F673" s="1"/>
      <c r="AA673" s="3"/>
      <c r="AB673" s="3"/>
      <c r="AE673" s="3"/>
      <c r="AF673" s="3"/>
      <c r="AG673" s="3"/>
      <c r="AH673" s="3"/>
      <c r="AI673" s="3"/>
    </row>
    <row r="674" spans="4:35" ht="15.75" customHeight="1">
      <c r="D674" s="1"/>
      <c r="F674" s="1"/>
      <c r="AA674" s="3"/>
      <c r="AB674" s="3"/>
      <c r="AE674" s="3"/>
      <c r="AF674" s="3"/>
      <c r="AG674" s="3"/>
      <c r="AH674" s="3"/>
      <c r="AI674" s="3"/>
    </row>
    <row r="675" spans="4:35" ht="15.75" customHeight="1">
      <c r="D675" s="1"/>
      <c r="F675" s="1"/>
      <c r="AA675" s="3"/>
      <c r="AB675" s="3"/>
      <c r="AE675" s="3"/>
      <c r="AF675" s="3"/>
      <c r="AG675" s="3"/>
      <c r="AH675" s="3"/>
      <c r="AI675" s="3"/>
    </row>
    <row r="676" spans="4:35" ht="15.75" customHeight="1">
      <c r="D676" s="1"/>
      <c r="F676" s="1"/>
      <c r="AA676" s="3"/>
      <c r="AB676" s="3"/>
      <c r="AE676" s="3"/>
      <c r="AF676" s="3"/>
      <c r="AG676" s="3"/>
      <c r="AH676" s="3"/>
      <c r="AI676" s="3"/>
    </row>
    <row r="677" spans="4:35" ht="15.75" customHeight="1">
      <c r="D677" s="1"/>
      <c r="F677" s="1"/>
      <c r="AA677" s="3"/>
      <c r="AB677" s="3"/>
      <c r="AE677" s="3"/>
      <c r="AF677" s="3"/>
      <c r="AG677" s="3"/>
      <c r="AH677" s="3"/>
      <c r="AI677" s="3"/>
    </row>
    <row r="678" spans="4:35" ht="15.75" customHeight="1">
      <c r="D678" s="1"/>
      <c r="F678" s="1"/>
      <c r="AA678" s="3"/>
      <c r="AB678" s="3"/>
      <c r="AE678" s="3"/>
      <c r="AF678" s="3"/>
      <c r="AG678" s="3"/>
      <c r="AH678" s="3"/>
      <c r="AI678" s="3"/>
    </row>
    <row r="679" spans="4:35" ht="15.75" customHeight="1">
      <c r="D679" s="1"/>
      <c r="F679" s="1"/>
      <c r="AA679" s="3"/>
      <c r="AB679" s="3"/>
      <c r="AE679" s="3"/>
      <c r="AF679" s="3"/>
      <c r="AG679" s="3"/>
      <c r="AH679" s="3"/>
      <c r="AI679" s="3"/>
    </row>
    <row r="680" spans="4:35" ht="15.75" customHeight="1">
      <c r="D680" s="1"/>
      <c r="F680" s="1"/>
      <c r="AA680" s="3"/>
      <c r="AB680" s="3"/>
      <c r="AE680" s="3"/>
      <c r="AF680" s="3"/>
      <c r="AG680" s="3"/>
      <c r="AH680" s="3"/>
      <c r="AI680" s="3"/>
    </row>
  </sheetData>
  <customSheetViews>
    <customSheetView guid="{4B3A36F1-169C-4395-9E84-7E86AC79AF78}" filter="1" showAutoFilter="1">
      <autoFilter ref="A1:AQ680"/>
    </customSheetView>
    <customSheetView guid="{6CF95452-E642-4CB0-9CAC-44FC07E71BB5}" filter="1" showAutoFilter="1">
      <autoFilter ref="A1:AQ680">
        <filterColumn colId="41">
          <filters blank="1">
            <filter val="1"/>
            <filter val="2"/>
            <filter val="3"/>
            <filter val="4"/>
            <filter val="5"/>
          </filters>
        </filterColumn>
      </autoFilter>
    </customSheetView>
  </customSheetView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 x14ac:dyDescent="0"/>
  <cols>
    <col min="1" max="1" width="15.42578125" customWidth="1"/>
    <col min="2" max="10" width="7.5703125" customWidth="1"/>
    <col min="11" max="11" width="12.42578125" customWidth="1"/>
    <col min="12" max="12" width="13" customWidth="1"/>
    <col min="13" max="13" width="14.140625" customWidth="1"/>
    <col min="14" max="14" width="9.42578125" customWidth="1"/>
    <col min="15" max="15" width="14" customWidth="1"/>
    <col min="16" max="18" width="7.5703125" customWidth="1"/>
  </cols>
  <sheetData>
    <row r="1" spans="1:18" ht="14.25" customHeight="1">
      <c r="A1" s="7" t="s">
        <v>0</v>
      </c>
      <c r="B1" s="14" t="s">
        <v>9</v>
      </c>
      <c r="C1" s="1" t="s">
        <v>15</v>
      </c>
      <c r="D1" s="1" t="s">
        <v>16</v>
      </c>
      <c r="E1" s="1" t="s">
        <v>17</v>
      </c>
      <c r="F1" s="2" t="s">
        <v>1621</v>
      </c>
      <c r="G1" s="2" t="s">
        <v>18</v>
      </c>
      <c r="H1" s="1" t="s">
        <v>20</v>
      </c>
      <c r="I1" s="1" t="s">
        <v>21</v>
      </c>
      <c r="J1" s="1" t="s">
        <v>22</v>
      </c>
      <c r="K1" s="1" t="s">
        <v>1622</v>
      </c>
      <c r="L1" s="1" t="s">
        <v>1623</v>
      </c>
      <c r="M1" s="1" t="s">
        <v>25</v>
      </c>
      <c r="N1" s="1" t="s">
        <v>1624</v>
      </c>
      <c r="O1" s="1" t="s">
        <v>1625</v>
      </c>
      <c r="P1" s="1" t="s">
        <v>1626</v>
      </c>
      <c r="R1" s="1" t="s">
        <v>1627</v>
      </c>
    </row>
    <row r="2" spans="1:18" ht="14.25" customHeight="1">
      <c r="A2" s="4" t="s">
        <v>43</v>
      </c>
      <c r="B2" s="1" t="s">
        <v>51</v>
      </c>
      <c r="C2" s="15">
        <v>1</v>
      </c>
      <c r="D2" s="15">
        <v>1</v>
      </c>
      <c r="F2" s="8">
        <v>44174</v>
      </c>
      <c r="G2" s="8">
        <v>44354</v>
      </c>
      <c r="H2" s="16">
        <v>0.36388888888888887</v>
      </c>
      <c r="I2" s="17"/>
      <c r="J2" s="18" t="s">
        <v>52</v>
      </c>
      <c r="K2" s="19">
        <v>2</v>
      </c>
      <c r="L2" s="19">
        <v>9.1999999999999993</v>
      </c>
      <c r="M2" s="19">
        <v>0.73499999999999999</v>
      </c>
      <c r="N2" s="20" t="s">
        <v>52</v>
      </c>
      <c r="O2" s="1"/>
    </row>
    <row r="3" spans="1:18" ht="14.25" customHeight="1">
      <c r="A3" s="4" t="s">
        <v>53</v>
      </c>
      <c r="B3" s="1" t="s">
        <v>51</v>
      </c>
      <c r="C3" s="15">
        <v>1</v>
      </c>
      <c r="D3" s="15">
        <v>2</v>
      </c>
      <c r="F3" s="8">
        <v>44174</v>
      </c>
      <c r="G3" s="8">
        <v>44354</v>
      </c>
      <c r="H3" s="17"/>
      <c r="I3" s="17"/>
      <c r="J3" s="20"/>
      <c r="K3" s="17"/>
      <c r="L3" s="17"/>
      <c r="M3" s="17"/>
      <c r="N3" s="20"/>
      <c r="O3" s="1"/>
    </row>
    <row r="4" spans="1:18" ht="14.25" customHeight="1">
      <c r="A4" s="4" t="s">
        <v>59</v>
      </c>
      <c r="B4" s="1" t="s">
        <v>51</v>
      </c>
      <c r="C4" s="15">
        <v>1</v>
      </c>
      <c r="D4" s="15">
        <v>3</v>
      </c>
      <c r="F4" s="8">
        <v>44174</v>
      </c>
      <c r="G4" s="8">
        <v>44354</v>
      </c>
      <c r="H4" s="21">
        <v>0.38819444444444445</v>
      </c>
      <c r="I4" s="17"/>
      <c r="J4" s="18" t="s">
        <v>52</v>
      </c>
      <c r="K4" s="18">
        <v>3</v>
      </c>
      <c r="L4" s="18">
        <v>14.7</v>
      </c>
      <c r="M4" s="18">
        <v>0.82</v>
      </c>
      <c r="N4" s="20"/>
      <c r="O4" s="1"/>
    </row>
    <row r="5" spans="1:18" ht="14.25" customHeight="1">
      <c r="A5" s="4" t="s">
        <v>67</v>
      </c>
      <c r="B5" s="1" t="s">
        <v>51</v>
      </c>
      <c r="C5" s="15">
        <v>1</v>
      </c>
      <c r="D5" s="15">
        <v>4</v>
      </c>
      <c r="F5" s="8">
        <v>44174</v>
      </c>
      <c r="G5" s="8">
        <v>44354</v>
      </c>
      <c r="H5" s="22">
        <v>0.39513888888888887</v>
      </c>
      <c r="I5" s="17"/>
      <c r="J5" s="18" t="s">
        <v>52</v>
      </c>
      <c r="K5" s="19">
        <v>2</v>
      </c>
      <c r="L5" s="23">
        <v>11.26</v>
      </c>
      <c r="M5" s="23">
        <v>0.83</v>
      </c>
      <c r="N5" s="20" t="s">
        <v>52</v>
      </c>
      <c r="O5" s="2" t="s">
        <v>52</v>
      </c>
    </row>
    <row r="6" spans="1:18" ht="14.25" customHeight="1">
      <c r="A6" s="4" t="s">
        <v>73</v>
      </c>
      <c r="B6" s="1" t="s">
        <v>51</v>
      </c>
      <c r="C6" s="15">
        <v>1</v>
      </c>
      <c r="D6" s="15">
        <v>5</v>
      </c>
      <c r="F6" s="8">
        <v>44174</v>
      </c>
      <c r="G6" s="8">
        <v>44354</v>
      </c>
      <c r="H6" s="17"/>
      <c r="I6" s="17"/>
      <c r="J6" s="20"/>
      <c r="K6" s="17"/>
      <c r="L6" s="17"/>
      <c r="M6" s="17"/>
      <c r="N6" s="20"/>
      <c r="O6" s="1"/>
    </row>
    <row r="7" spans="1:18" ht="14.25" customHeight="1">
      <c r="A7" s="1" t="s">
        <v>80</v>
      </c>
      <c r="B7" s="1" t="s">
        <v>51</v>
      </c>
      <c r="C7" s="15">
        <v>1</v>
      </c>
      <c r="D7" s="15">
        <v>6</v>
      </c>
      <c r="F7" s="8">
        <v>44174</v>
      </c>
      <c r="G7" s="8">
        <v>44354</v>
      </c>
      <c r="H7" s="24">
        <v>0.40138888888888885</v>
      </c>
      <c r="I7" s="17"/>
      <c r="J7" s="18" t="s">
        <v>52</v>
      </c>
      <c r="K7" s="23">
        <v>3</v>
      </c>
      <c r="L7" s="25">
        <v>18.12</v>
      </c>
      <c r="M7" s="23">
        <v>0.82499999999999996</v>
      </c>
      <c r="N7" s="20" t="s">
        <v>52</v>
      </c>
      <c r="O7" s="1"/>
    </row>
    <row r="8" spans="1:18" ht="14.25" customHeight="1">
      <c r="A8" s="1" t="s">
        <v>85</v>
      </c>
      <c r="B8" s="1" t="s">
        <v>51</v>
      </c>
      <c r="C8" s="15">
        <v>1</v>
      </c>
      <c r="D8" s="15">
        <v>7</v>
      </c>
      <c r="F8" s="8">
        <v>44174</v>
      </c>
      <c r="G8" s="8">
        <v>44354</v>
      </c>
      <c r="H8" s="17"/>
      <c r="I8" s="17"/>
      <c r="J8" s="20"/>
      <c r="K8" s="17"/>
      <c r="L8" s="17"/>
      <c r="M8" s="17"/>
      <c r="N8" s="20"/>
      <c r="O8" s="1"/>
    </row>
    <row r="9" spans="1:18" ht="14.25" customHeight="1">
      <c r="A9" s="1" t="s">
        <v>89</v>
      </c>
      <c r="B9" s="1" t="s">
        <v>51</v>
      </c>
      <c r="C9" s="15">
        <v>1</v>
      </c>
      <c r="D9" s="15">
        <v>8</v>
      </c>
      <c r="F9" s="8">
        <v>44174</v>
      </c>
      <c r="G9" s="8">
        <v>44354</v>
      </c>
      <c r="H9" s="22">
        <v>0.40694444444444444</v>
      </c>
      <c r="I9" s="17"/>
      <c r="J9" s="18" t="s">
        <v>52</v>
      </c>
      <c r="K9" s="23">
        <v>1</v>
      </c>
      <c r="L9" s="23">
        <v>7.62</v>
      </c>
      <c r="M9" s="23">
        <v>0.88</v>
      </c>
      <c r="N9" s="20" t="s">
        <v>52</v>
      </c>
      <c r="O9" s="1"/>
    </row>
    <row r="10" spans="1:18" ht="14.25" customHeight="1">
      <c r="A10" s="1" t="s">
        <v>95</v>
      </c>
      <c r="B10" s="1" t="s">
        <v>51</v>
      </c>
      <c r="C10" s="15">
        <v>1</v>
      </c>
      <c r="D10" s="15">
        <v>9</v>
      </c>
      <c r="F10" s="8">
        <v>44174</v>
      </c>
      <c r="G10" s="8">
        <v>44354</v>
      </c>
      <c r="H10" s="22">
        <v>0.40972222222222221</v>
      </c>
      <c r="I10" s="17"/>
      <c r="J10" s="18" t="s">
        <v>52</v>
      </c>
      <c r="K10" s="23">
        <v>3</v>
      </c>
      <c r="L10" s="23">
        <v>7.68</v>
      </c>
      <c r="M10" s="23">
        <v>0.77</v>
      </c>
      <c r="N10" s="20" t="s">
        <v>52</v>
      </c>
      <c r="O10" s="1"/>
    </row>
    <row r="11" spans="1:18" ht="14.25" customHeight="1">
      <c r="A11" s="1" t="s">
        <v>100</v>
      </c>
      <c r="B11" s="1" t="s">
        <v>51</v>
      </c>
      <c r="C11" s="15">
        <v>1</v>
      </c>
      <c r="D11" s="15">
        <v>10</v>
      </c>
      <c r="F11" s="8">
        <v>44174</v>
      </c>
      <c r="G11" s="8">
        <v>44354</v>
      </c>
      <c r="H11" s="22">
        <v>0.41249999999999998</v>
      </c>
      <c r="I11" s="17"/>
      <c r="J11" s="18" t="s">
        <v>52</v>
      </c>
      <c r="K11" s="23">
        <v>3</v>
      </c>
      <c r="L11" s="23">
        <v>13.19</v>
      </c>
      <c r="M11" s="23">
        <v>0.81499999999999995</v>
      </c>
      <c r="N11" s="20" t="s">
        <v>52</v>
      </c>
      <c r="O11" s="2" t="s">
        <v>52</v>
      </c>
    </row>
    <row r="12" spans="1:18" ht="14.25" customHeight="1">
      <c r="A12" s="1" t="s">
        <v>105</v>
      </c>
      <c r="B12" s="1" t="s">
        <v>51</v>
      </c>
      <c r="C12" s="15">
        <v>1</v>
      </c>
      <c r="D12" s="15">
        <v>11</v>
      </c>
      <c r="F12" s="8">
        <v>44174</v>
      </c>
      <c r="G12" s="8">
        <v>44354</v>
      </c>
      <c r="H12" s="22">
        <v>0.41597222222222224</v>
      </c>
      <c r="I12" s="17"/>
      <c r="J12" s="18" t="s">
        <v>52</v>
      </c>
      <c r="K12" s="23">
        <v>2</v>
      </c>
      <c r="L12" s="23">
        <v>7.99</v>
      </c>
      <c r="M12" s="23">
        <v>0.85499999999999998</v>
      </c>
      <c r="N12" s="20" t="s">
        <v>52</v>
      </c>
      <c r="O12" s="1"/>
    </row>
    <row r="13" spans="1:18" ht="14.25" customHeight="1">
      <c r="A13" s="1" t="s">
        <v>111</v>
      </c>
      <c r="B13" s="1" t="s">
        <v>51</v>
      </c>
      <c r="C13" s="15">
        <v>1</v>
      </c>
      <c r="D13" s="15">
        <v>12</v>
      </c>
      <c r="F13" s="8">
        <v>44174</v>
      </c>
      <c r="G13" s="8">
        <v>44354</v>
      </c>
      <c r="H13" s="17"/>
      <c r="I13" s="17"/>
      <c r="J13" s="20"/>
      <c r="K13" s="17"/>
      <c r="L13" s="17"/>
      <c r="M13" s="17"/>
      <c r="N13" s="20"/>
      <c r="O13" s="1"/>
    </row>
    <row r="14" spans="1:18" ht="14.25" customHeight="1">
      <c r="A14" s="1" t="s">
        <v>114</v>
      </c>
      <c r="B14" s="1" t="s">
        <v>51</v>
      </c>
      <c r="C14" s="15">
        <v>1</v>
      </c>
      <c r="D14" s="15">
        <v>13</v>
      </c>
      <c r="F14" s="8">
        <v>44174</v>
      </c>
      <c r="G14" s="8">
        <v>44354</v>
      </c>
      <c r="H14" s="22">
        <v>0.41944444444444445</v>
      </c>
      <c r="I14" s="17"/>
      <c r="J14" s="18" t="s">
        <v>52</v>
      </c>
      <c r="K14" s="23">
        <v>1</v>
      </c>
      <c r="L14" s="23">
        <v>4.33</v>
      </c>
      <c r="M14" s="23">
        <v>0.83499999999999996</v>
      </c>
      <c r="N14" s="20" t="s">
        <v>52</v>
      </c>
      <c r="O14" s="1"/>
    </row>
    <row r="15" spans="1:18" ht="14.25" customHeight="1">
      <c r="A15" s="1" t="s">
        <v>119</v>
      </c>
      <c r="B15" s="1" t="s">
        <v>51</v>
      </c>
      <c r="C15" s="15">
        <v>1</v>
      </c>
      <c r="D15" s="15">
        <v>14</v>
      </c>
      <c r="F15" s="8">
        <v>44174</v>
      </c>
      <c r="G15" s="8">
        <v>44354</v>
      </c>
      <c r="J15" s="1"/>
      <c r="N15" s="1"/>
      <c r="O15" s="1"/>
    </row>
    <row r="16" spans="1:18" ht="14.25" customHeight="1">
      <c r="A16" s="1" t="s">
        <v>127</v>
      </c>
      <c r="B16" s="1" t="s">
        <v>51</v>
      </c>
      <c r="C16" s="15">
        <v>1</v>
      </c>
      <c r="D16" s="15">
        <v>15</v>
      </c>
      <c r="F16" s="8">
        <v>44174</v>
      </c>
      <c r="G16" s="8">
        <v>44354</v>
      </c>
      <c r="J16" s="1"/>
      <c r="N16" s="1"/>
      <c r="O16" s="1"/>
    </row>
    <row r="17" spans="1:15" ht="14.25" customHeight="1">
      <c r="A17" s="1" t="s">
        <v>132</v>
      </c>
      <c r="B17" s="1" t="s">
        <v>51</v>
      </c>
      <c r="C17" s="15">
        <v>1</v>
      </c>
      <c r="D17" s="15">
        <v>16</v>
      </c>
      <c r="F17" s="8">
        <v>44174</v>
      </c>
      <c r="G17" s="8">
        <v>44354</v>
      </c>
      <c r="H17" s="26">
        <v>0.42499999999999999</v>
      </c>
      <c r="J17" s="2" t="s">
        <v>52</v>
      </c>
      <c r="K17" s="27">
        <v>1</v>
      </c>
      <c r="L17" s="27">
        <v>2.16</v>
      </c>
      <c r="M17" s="27">
        <v>0.83899999999999997</v>
      </c>
      <c r="N17" s="2" t="s">
        <v>52</v>
      </c>
      <c r="O17" s="1"/>
    </row>
    <row r="18" spans="1:15" ht="14.25" customHeight="1">
      <c r="A18" s="1" t="s">
        <v>137</v>
      </c>
      <c r="B18" s="1" t="s">
        <v>51</v>
      </c>
      <c r="C18" s="15">
        <v>1</v>
      </c>
      <c r="D18" s="15">
        <v>17</v>
      </c>
      <c r="F18" s="8">
        <v>44174</v>
      </c>
      <c r="G18" s="8">
        <v>44354</v>
      </c>
      <c r="J18" s="1"/>
      <c r="N18" s="1"/>
      <c r="O18" s="1"/>
    </row>
    <row r="19" spans="1:15" ht="14.25" customHeight="1">
      <c r="A19" s="1" t="s">
        <v>141</v>
      </c>
      <c r="B19" s="1" t="s">
        <v>51</v>
      </c>
      <c r="C19" s="15">
        <v>1</v>
      </c>
      <c r="D19" s="15">
        <v>18</v>
      </c>
      <c r="F19" s="8">
        <v>44174</v>
      </c>
      <c r="G19" s="8">
        <v>44354</v>
      </c>
      <c r="H19" s="26">
        <v>0.42916666666666664</v>
      </c>
      <c r="J19" s="2" t="s">
        <v>52</v>
      </c>
      <c r="K19" s="27">
        <v>3</v>
      </c>
      <c r="L19" s="27">
        <v>24.42</v>
      </c>
      <c r="M19" s="27">
        <v>0.85</v>
      </c>
      <c r="N19" s="2" t="s">
        <v>52</v>
      </c>
      <c r="O19" s="2" t="s">
        <v>52</v>
      </c>
    </row>
    <row r="20" spans="1:15" ht="14.25" customHeight="1">
      <c r="A20" s="1" t="s">
        <v>147</v>
      </c>
      <c r="B20" s="1" t="s">
        <v>51</v>
      </c>
      <c r="C20" s="15">
        <v>1</v>
      </c>
      <c r="D20" s="15">
        <v>19</v>
      </c>
      <c r="F20" s="8">
        <v>44174</v>
      </c>
      <c r="G20" s="8">
        <v>44354</v>
      </c>
      <c r="J20" s="1"/>
      <c r="N20" s="1"/>
      <c r="O20" s="1"/>
    </row>
    <row r="21" spans="1:15" ht="14.25" customHeight="1">
      <c r="A21" s="1" t="s">
        <v>152</v>
      </c>
      <c r="B21" s="1" t="s">
        <v>51</v>
      </c>
      <c r="C21" s="15">
        <v>1</v>
      </c>
      <c r="D21" s="15">
        <v>20</v>
      </c>
      <c r="F21" s="8">
        <v>44174</v>
      </c>
      <c r="G21" s="8">
        <v>44354</v>
      </c>
      <c r="J21" s="1"/>
      <c r="N21" s="1"/>
      <c r="O21" s="1"/>
    </row>
    <row r="22" spans="1:15" ht="14.25" customHeight="1">
      <c r="A22" s="1" t="s">
        <v>158</v>
      </c>
      <c r="B22" s="1" t="s">
        <v>51</v>
      </c>
      <c r="C22" s="15">
        <v>1</v>
      </c>
      <c r="D22" s="15">
        <v>21</v>
      </c>
      <c r="F22" s="8">
        <v>44174</v>
      </c>
      <c r="G22" s="8">
        <v>44354</v>
      </c>
      <c r="H22" s="26">
        <v>0.43194444444444446</v>
      </c>
      <c r="J22" s="2" t="s">
        <v>52</v>
      </c>
      <c r="K22" s="27">
        <v>3</v>
      </c>
      <c r="L22" s="27">
        <v>11.72</v>
      </c>
      <c r="M22" s="27">
        <v>0.83499999999999996</v>
      </c>
      <c r="N22" s="2" t="s">
        <v>52</v>
      </c>
      <c r="O22" s="1"/>
    </row>
    <row r="23" spans="1:15" ht="14.25" customHeight="1">
      <c r="A23" s="1" t="s">
        <v>162</v>
      </c>
      <c r="B23" s="1" t="s">
        <v>51</v>
      </c>
      <c r="C23" s="15">
        <v>1</v>
      </c>
      <c r="D23" s="15">
        <v>22</v>
      </c>
      <c r="F23" s="8">
        <v>44174</v>
      </c>
      <c r="G23" s="8">
        <v>44354</v>
      </c>
      <c r="H23" s="26">
        <v>0.43611111111111112</v>
      </c>
      <c r="J23" s="2" t="s">
        <v>52</v>
      </c>
      <c r="K23" s="27">
        <v>3</v>
      </c>
      <c r="L23" s="27">
        <v>19.760000000000002</v>
      </c>
      <c r="M23" s="27">
        <v>0.84499999999999997</v>
      </c>
      <c r="N23" s="2" t="s">
        <v>52</v>
      </c>
      <c r="O23" s="2" t="s">
        <v>52</v>
      </c>
    </row>
    <row r="24" spans="1:15" ht="14.25" customHeight="1">
      <c r="A24" s="1" t="s">
        <v>167</v>
      </c>
      <c r="B24" s="1" t="s">
        <v>51</v>
      </c>
      <c r="C24" s="15">
        <v>1</v>
      </c>
      <c r="D24" s="15">
        <v>23</v>
      </c>
      <c r="F24" s="8">
        <v>44174</v>
      </c>
      <c r="G24" s="8">
        <v>44354</v>
      </c>
      <c r="J24" s="1"/>
      <c r="N24" s="1"/>
      <c r="O24" s="1"/>
    </row>
    <row r="25" spans="1:15" ht="14.25" customHeight="1">
      <c r="A25" s="1" t="s">
        <v>172</v>
      </c>
      <c r="B25" s="1" t="s">
        <v>51</v>
      </c>
      <c r="C25" s="15">
        <v>1</v>
      </c>
      <c r="D25" s="15">
        <v>24</v>
      </c>
      <c r="F25" s="8">
        <v>44174</v>
      </c>
      <c r="G25" s="8">
        <v>44354</v>
      </c>
      <c r="J25" s="1"/>
      <c r="N25" s="1"/>
      <c r="O25" s="1"/>
    </row>
    <row r="26" spans="1:15" ht="14.25" customHeight="1">
      <c r="A26" s="1" t="s">
        <v>176</v>
      </c>
      <c r="B26" s="1" t="s">
        <v>51</v>
      </c>
      <c r="C26" s="15">
        <v>1</v>
      </c>
      <c r="D26" s="15">
        <v>25</v>
      </c>
      <c r="F26" s="8">
        <v>44174</v>
      </c>
      <c r="G26" s="8">
        <v>44354</v>
      </c>
      <c r="J26" s="1"/>
      <c r="N26" s="1"/>
      <c r="O26" s="1"/>
    </row>
    <row r="27" spans="1:15" ht="14.25" customHeight="1">
      <c r="A27" s="1" t="s">
        <v>180</v>
      </c>
      <c r="B27" s="1" t="s">
        <v>51</v>
      </c>
      <c r="C27" s="15">
        <v>1</v>
      </c>
      <c r="D27" s="15">
        <v>26</v>
      </c>
      <c r="F27" s="8">
        <v>44174</v>
      </c>
      <c r="G27" s="8">
        <v>44354</v>
      </c>
      <c r="J27" s="1"/>
      <c r="N27" s="1"/>
      <c r="O27" s="1"/>
    </row>
    <row r="28" spans="1:15" ht="14.25" customHeight="1">
      <c r="A28" s="1" t="s">
        <v>185</v>
      </c>
      <c r="B28" s="1" t="s">
        <v>51</v>
      </c>
      <c r="C28" s="15">
        <v>1</v>
      </c>
      <c r="D28" s="15">
        <v>27</v>
      </c>
      <c r="F28" s="8">
        <v>44174</v>
      </c>
      <c r="G28" s="8">
        <v>44354</v>
      </c>
      <c r="H28" s="26">
        <v>0.44097222222222221</v>
      </c>
      <c r="J28" s="2" t="s">
        <v>52</v>
      </c>
      <c r="K28" s="27">
        <v>3</v>
      </c>
      <c r="L28" s="27">
        <v>14.27</v>
      </c>
      <c r="M28" s="27">
        <v>0.85</v>
      </c>
      <c r="N28" s="2" t="s">
        <v>52</v>
      </c>
      <c r="O28" s="2" t="s">
        <v>52</v>
      </c>
    </row>
    <row r="29" spans="1:15" ht="14.25" customHeight="1">
      <c r="A29" s="1" t="s">
        <v>189</v>
      </c>
      <c r="B29" s="1" t="s">
        <v>51</v>
      </c>
      <c r="C29" s="15">
        <v>1</v>
      </c>
      <c r="D29" s="15">
        <v>28</v>
      </c>
      <c r="F29" s="8">
        <v>44174</v>
      </c>
      <c r="G29" s="8">
        <v>44354</v>
      </c>
      <c r="J29" s="1"/>
      <c r="N29" s="1"/>
      <c r="O29" s="1"/>
    </row>
    <row r="30" spans="1:15" ht="14.25" customHeight="1">
      <c r="A30" s="1" t="s">
        <v>193</v>
      </c>
      <c r="B30" s="1" t="s">
        <v>51</v>
      </c>
      <c r="C30" s="15">
        <v>1</v>
      </c>
      <c r="D30" s="15">
        <v>29</v>
      </c>
      <c r="F30" s="8">
        <v>44174</v>
      </c>
      <c r="G30" s="8">
        <v>44354</v>
      </c>
      <c r="H30" s="26">
        <v>0.44374999999999998</v>
      </c>
      <c r="J30" s="2" t="s">
        <v>52</v>
      </c>
      <c r="K30" s="27">
        <v>3</v>
      </c>
      <c r="L30" s="27">
        <v>15.2</v>
      </c>
      <c r="M30" s="27">
        <v>0.9</v>
      </c>
      <c r="N30" s="2" t="s">
        <v>52</v>
      </c>
      <c r="O30" s="2" t="s">
        <v>52</v>
      </c>
    </row>
    <row r="31" spans="1:15" ht="14.25" customHeight="1">
      <c r="A31" s="1" t="s">
        <v>198</v>
      </c>
      <c r="B31" s="1" t="s">
        <v>51</v>
      </c>
      <c r="C31" s="15">
        <v>1</v>
      </c>
      <c r="D31" s="15">
        <v>30</v>
      </c>
      <c r="F31" s="8">
        <v>44174</v>
      </c>
      <c r="G31" s="8">
        <v>44354</v>
      </c>
      <c r="J31" s="1"/>
      <c r="N31" s="1"/>
      <c r="O31" s="1"/>
    </row>
    <row r="32" spans="1:15" ht="14.25" customHeight="1">
      <c r="A32" s="1" t="s">
        <v>200</v>
      </c>
      <c r="B32" s="1" t="s">
        <v>51</v>
      </c>
      <c r="C32" s="15">
        <v>1</v>
      </c>
      <c r="D32" s="15">
        <v>31</v>
      </c>
      <c r="F32" s="8">
        <v>44174</v>
      </c>
      <c r="G32" s="8">
        <v>44354</v>
      </c>
      <c r="J32" s="1"/>
      <c r="N32" s="1"/>
      <c r="O32" s="1"/>
    </row>
    <row r="33" spans="1:15" ht="14.25" customHeight="1">
      <c r="A33" s="1" t="s">
        <v>205</v>
      </c>
      <c r="B33" s="1" t="s">
        <v>51</v>
      </c>
      <c r="C33" s="15">
        <v>1</v>
      </c>
      <c r="D33" s="15">
        <v>32</v>
      </c>
      <c r="F33" s="8">
        <v>44174</v>
      </c>
      <c r="G33" s="8">
        <v>44354</v>
      </c>
      <c r="J33" s="1"/>
      <c r="N33" s="1"/>
      <c r="O33" s="1"/>
    </row>
    <row r="34" spans="1:15" ht="14.25" customHeight="1">
      <c r="A34" s="1" t="s">
        <v>209</v>
      </c>
      <c r="B34" s="1" t="s">
        <v>51</v>
      </c>
      <c r="C34" s="15">
        <v>1</v>
      </c>
      <c r="D34" s="15">
        <v>33</v>
      </c>
      <c r="F34" s="8">
        <v>44174</v>
      </c>
      <c r="G34" s="8">
        <v>44354</v>
      </c>
      <c r="J34" s="1"/>
      <c r="N34" s="1"/>
      <c r="O34" s="1"/>
    </row>
    <row r="35" spans="1:15" ht="14.25" customHeight="1">
      <c r="A35" s="1" t="s">
        <v>213</v>
      </c>
      <c r="B35" s="1" t="s">
        <v>51</v>
      </c>
      <c r="C35" s="15">
        <v>1</v>
      </c>
      <c r="D35" s="15">
        <v>34</v>
      </c>
      <c r="F35" s="8">
        <v>44174</v>
      </c>
      <c r="G35" s="8">
        <v>44354</v>
      </c>
      <c r="J35" s="1"/>
      <c r="N35" s="1"/>
      <c r="O35" s="1"/>
    </row>
    <row r="36" spans="1:15" ht="14.25" customHeight="1">
      <c r="A36" s="1" t="s">
        <v>217</v>
      </c>
      <c r="B36" s="1" t="s">
        <v>51</v>
      </c>
      <c r="C36" s="15">
        <v>1</v>
      </c>
      <c r="D36" s="15">
        <v>35</v>
      </c>
      <c r="F36" s="8">
        <v>44174</v>
      </c>
      <c r="G36" s="8">
        <v>44354</v>
      </c>
      <c r="J36" s="1"/>
      <c r="N36" s="1"/>
      <c r="O36" s="1"/>
    </row>
    <row r="37" spans="1:15" ht="14.25" customHeight="1">
      <c r="A37" s="1" t="s">
        <v>223</v>
      </c>
      <c r="B37" s="1" t="s">
        <v>51</v>
      </c>
      <c r="C37" s="15">
        <v>1</v>
      </c>
      <c r="D37" s="15">
        <v>36</v>
      </c>
      <c r="F37" s="8">
        <v>44174</v>
      </c>
      <c r="G37" s="8">
        <v>44354</v>
      </c>
      <c r="J37" s="1"/>
      <c r="N37" s="1"/>
      <c r="O37" s="1"/>
    </row>
    <row r="38" spans="1:15" ht="14.25" customHeight="1">
      <c r="A38" s="1" t="s">
        <v>225</v>
      </c>
      <c r="B38" s="1" t="s">
        <v>51</v>
      </c>
      <c r="C38" s="15">
        <v>1</v>
      </c>
      <c r="D38" s="15">
        <v>37</v>
      </c>
      <c r="F38" s="8">
        <v>44174</v>
      </c>
      <c r="G38" s="8">
        <v>44354</v>
      </c>
      <c r="J38" s="1"/>
      <c r="N38" s="1"/>
      <c r="O38" s="1"/>
    </row>
    <row r="39" spans="1:15" ht="14.25" customHeight="1">
      <c r="A39" s="1" t="s">
        <v>229</v>
      </c>
      <c r="B39" s="1" t="s">
        <v>51</v>
      </c>
      <c r="C39" s="15">
        <v>1</v>
      </c>
      <c r="D39" s="15">
        <v>38</v>
      </c>
      <c r="F39" s="8">
        <v>44174</v>
      </c>
      <c r="G39" s="8">
        <v>44354</v>
      </c>
      <c r="J39" s="1"/>
      <c r="N39" s="1"/>
      <c r="O39" s="1"/>
    </row>
    <row r="40" spans="1:15" ht="14.25" customHeight="1">
      <c r="A40" s="1" t="s">
        <v>235</v>
      </c>
      <c r="B40" s="1" t="s">
        <v>51</v>
      </c>
      <c r="C40" s="15">
        <v>1</v>
      </c>
      <c r="D40" s="15">
        <v>39</v>
      </c>
      <c r="F40" s="8">
        <v>44174</v>
      </c>
      <c r="G40" s="8">
        <v>44354</v>
      </c>
      <c r="J40" s="1"/>
      <c r="N40" s="1"/>
      <c r="O40" s="1"/>
    </row>
    <row r="41" spans="1:15" ht="14.25" customHeight="1">
      <c r="A41" s="1" t="s">
        <v>240</v>
      </c>
      <c r="B41" s="1" t="s">
        <v>51</v>
      </c>
      <c r="C41" s="15">
        <v>1</v>
      </c>
      <c r="D41" s="15">
        <v>40</v>
      </c>
      <c r="F41" s="8">
        <v>44174</v>
      </c>
      <c r="G41" s="8">
        <v>44354</v>
      </c>
      <c r="H41" s="26">
        <v>0.44861111111111113</v>
      </c>
      <c r="J41" s="2" t="s">
        <v>52</v>
      </c>
      <c r="K41" s="27">
        <v>3</v>
      </c>
      <c r="L41" s="27">
        <v>12.6</v>
      </c>
      <c r="M41" s="27">
        <v>0.871</v>
      </c>
      <c r="N41" s="2" t="s">
        <v>52</v>
      </c>
      <c r="O41" s="1"/>
    </row>
    <row r="42" spans="1:15" ht="14.25" customHeight="1">
      <c r="A42" s="1" t="s">
        <v>245</v>
      </c>
      <c r="B42" s="1" t="s">
        <v>51</v>
      </c>
      <c r="C42" s="15">
        <v>1</v>
      </c>
      <c r="D42" s="15">
        <v>41</v>
      </c>
      <c r="F42" s="8">
        <v>44174</v>
      </c>
      <c r="G42" s="8">
        <v>44354</v>
      </c>
      <c r="J42" s="1"/>
      <c r="N42" s="1"/>
      <c r="O42" s="1"/>
    </row>
    <row r="43" spans="1:15" ht="14.25" customHeight="1">
      <c r="A43" s="1" t="s">
        <v>249</v>
      </c>
      <c r="B43" s="1" t="s">
        <v>51</v>
      </c>
      <c r="C43" s="15">
        <v>1</v>
      </c>
      <c r="D43" s="15">
        <v>42</v>
      </c>
      <c r="F43" s="8">
        <v>44174</v>
      </c>
      <c r="G43" s="8">
        <v>44354</v>
      </c>
      <c r="J43" s="1"/>
      <c r="N43" s="1"/>
      <c r="O43" s="1"/>
    </row>
    <row r="44" spans="1:15" ht="14.25" customHeight="1">
      <c r="A44" s="1" t="s">
        <v>253</v>
      </c>
      <c r="B44" s="1" t="s">
        <v>51</v>
      </c>
      <c r="C44" s="15">
        <v>1</v>
      </c>
      <c r="D44" s="15">
        <v>43</v>
      </c>
      <c r="F44" s="8">
        <v>44174</v>
      </c>
      <c r="G44" s="8">
        <v>44354</v>
      </c>
      <c r="J44" s="1"/>
      <c r="N44" s="1"/>
      <c r="O44" s="1"/>
    </row>
    <row r="45" spans="1:15" ht="14.25" customHeight="1">
      <c r="A45" s="1" t="s">
        <v>258</v>
      </c>
      <c r="B45" s="1" t="s">
        <v>51</v>
      </c>
      <c r="C45" s="15">
        <v>1</v>
      </c>
      <c r="D45" s="15">
        <v>44</v>
      </c>
      <c r="F45" s="8">
        <v>44174</v>
      </c>
      <c r="G45" s="8">
        <v>44354</v>
      </c>
      <c r="J45" s="1"/>
      <c r="N45" s="1"/>
      <c r="O45" s="1"/>
    </row>
    <row r="46" spans="1:15" ht="14.25" customHeight="1">
      <c r="A46" s="1" t="s">
        <v>262</v>
      </c>
      <c r="B46" s="1" t="s">
        <v>51</v>
      </c>
      <c r="C46" s="15">
        <v>1</v>
      </c>
      <c r="D46" s="15">
        <v>45</v>
      </c>
      <c r="F46" s="8">
        <v>44174</v>
      </c>
      <c r="G46" s="8">
        <v>44354</v>
      </c>
      <c r="H46" s="26">
        <v>0.4548611111111111</v>
      </c>
      <c r="J46" s="2" t="s">
        <v>52</v>
      </c>
      <c r="K46" s="27">
        <v>3</v>
      </c>
      <c r="L46" s="27">
        <v>7.82</v>
      </c>
      <c r="M46" s="27">
        <v>0.81499999999999995</v>
      </c>
      <c r="N46" s="2" t="s">
        <v>52</v>
      </c>
      <c r="O46" s="1"/>
    </row>
    <row r="47" spans="1:15" ht="14.25" customHeight="1">
      <c r="A47" s="1" t="s">
        <v>266</v>
      </c>
      <c r="B47" s="1" t="s">
        <v>51</v>
      </c>
      <c r="C47" s="15">
        <v>1</v>
      </c>
      <c r="D47" s="15">
        <v>46</v>
      </c>
      <c r="F47" s="8">
        <v>44174</v>
      </c>
      <c r="G47" s="8">
        <v>44354</v>
      </c>
      <c r="H47" s="26">
        <v>0.45694444444444443</v>
      </c>
      <c r="J47" s="2" t="s">
        <v>52</v>
      </c>
      <c r="K47" s="27">
        <v>3</v>
      </c>
      <c r="L47" s="27">
        <v>9.17</v>
      </c>
      <c r="M47" s="27">
        <v>0.76</v>
      </c>
      <c r="N47" s="2" t="s">
        <v>52</v>
      </c>
      <c r="O47" s="2" t="s">
        <v>52</v>
      </c>
    </row>
    <row r="48" spans="1:15" ht="14.25" customHeight="1">
      <c r="A48" s="1" t="s">
        <v>270</v>
      </c>
      <c r="B48" s="1" t="s">
        <v>51</v>
      </c>
      <c r="C48" s="15">
        <v>1</v>
      </c>
      <c r="D48" s="15">
        <v>47</v>
      </c>
      <c r="F48" s="8">
        <v>44174</v>
      </c>
      <c r="G48" s="8">
        <v>44354</v>
      </c>
      <c r="J48" s="1"/>
      <c r="N48" s="1"/>
      <c r="O48" s="1"/>
    </row>
    <row r="49" spans="1:15" ht="14.25" customHeight="1">
      <c r="A49" s="1" t="s">
        <v>276</v>
      </c>
      <c r="B49" s="1" t="s">
        <v>51</v>
      </c>
      <c r="C49" s="15">
        <v>1</v>
      </c>
      <c r="D49" s="15">
        <v>48</v>
      </c>
      <c r="F49" s="8">
        <v>44174</v>
      </c>
      <c r="G49" s="8">
        <v>44354</v>
      </c>
      <c r="J49" s="1"/>
      <c r="N49" s="1"/>
      <c r="O49" s="1"/>
    </row>
    <row r="50" spans="1:15" ht="14.25" customHeight="1">
      <c r="A50" s="1" t="s">
        <v>280</v>
      </c>
      <c r="B50" s="1" t="s">
        <v>51</v>
      </c>
      <c r="C50" s="15">
        <v>1</v>
      </c>
      <c r="D50" s="15">
        <v>49</v>
      </c>
      <c r="F50" s="8">
        <v>44174</v>
      </c>
      <c r="G50" s="8">
        <v>44354</v>
      </c>
      <c r="J50" s="1"/>
      <c r="N50" s="1"/>
      <c r="O50" s="1"/>
    </row>
    <row r="51" spans="1:15" ht="14.25" customHeight="1">
      <c r="A51" s="1" t="s">
        <v>283</v>
      </c>
      <c r="B51" s="1" t="s">
        <v>51</v>
      </c>
      <c r="C51" s="15">
        <v>1</v>
      </c>
      <c r="D51" s="15">
        <v>50</v>
      </c>
      <c r="F51" s="8">
        <v>44174</v>
      </c>
      <c r="G51" s="8">
        <v>44354</v>
      </c>
      <c r="J51" s="1"/>
      <c r="N51" s="1"/>
      <c r="O51" s="1"/>
    </row>
    <row r="52" spans="1:15" ht="14.25" customHeight="1">
      <c r="A52" s="1" t="s">
        <v>286</v>
      </c>
      <c r="B52" s="1" t="s">
        <v>51</v>
      </c>
      <c r="C52" s="15">
        <v>1</v>
      </c>
      <c r="D52" s="15">
        <v>51</v>
      </c>
      <c r="F52" s="8">
        <v>44174</v>
      </c>
      <c r="G52" s="8">
        <v>44354</v>
      </c>
      <c r="J52" s="1"/>
      <c r="N52" s="1"/>
      <c r="O52" s="1"/>
    </row>
    <row r="53" spans="1:15" ht="14.25" customHeight="1">
      <c r="A53" s="1" t="s">
        <v>288</v>
      </c>
      <c r="B53" s="1" t="s">
        <v>51</v>
      </c>
      <c r="C53" s="15">
        <v>1</v>
      </c>
      <c r="D53" s="15">
        <v>52</v>
      </c>
      <c r="F53" s="8">
        <v>44174</v>
      </c>
      <c r="G53" s="8">
        <v>44354</v>
      </c>
      <c r="J53" s="1"/>
      <c r="N53" s="1"/>
      <c r="O53" s="1"/>
    </row>
    <row r="54" spans="1:15" ht="14.25" customHeight="1">
      <c r="A54" s="1" t="s">
        <v>292</v>
      </c>
      <c r="B54" s="1" t="s">
        <v>51</v>
      </c>
      <c r="C54" s="15">
        <v>1</v>
      </c>
      <c r="D54" s="15">
        <v>53</v>
      </c>
      <c r="F54" s="8">
        <v>44174</v>
      </c>
      <c r="G54" s="8">
        <v>44354</v>
      </c>
      <c r="J54" s="1"/>
      <c r="N54" s="1"/>
      <c r="O54" s="1"/>
    </row>
    <row r="55" spans="1:15" ht="14.25" customHeight="1">
      <c r="A55" s="1" t="s">
        <v>294</v>
      </c>
      <c r="B55" s="1" t="s">
        <v>51</v>
      </c>
      <c r="C55" s="15">
        <v>1</v>
      </c>
      <c r="D55" s="15">
        <v>54</v>
      </c>
      <c r="F55" s="8">
        <v>44174</v>
      </c>
      <c r="G55" s="8">
        <v>44354</v>
      </c>
      <c r="J55" s="1"/>
      <c r="N55" s="1"/>
      <c r="O55" s="1"/>
    </row>
    <row r="56" spans="1:15" ht="14.25" customHeight="1">
      <c r="A56" s="1" t="s">
        <v>299</v>
      </c>
      <c r="B56" s="1" t="s">
        <v>51</v>
      </c>
      <c r="C56" s="15">
        <v>1</v>
      </c>
      <c r="D56" s="15">
        <v>55</v>
      </c>
      <c r="F56" s="8">
        <v>44174</v>
      </c>
      <c r="G56" s="8">
        <v>44354</v>
      </c>
      <c r="J56" s="1"/>
      <c r="N56" s="1"/>
      <c r="O56" s="1"/>
    </row>
    <row r="57" spans="1:15" ht="14.25" customHeight="1">
      <c r="A57" s="1" t="s">
        <v>303</v>
      </c>
      <c r="B57" s="1" t="s">
        <v>51</v>
      </c>
      <c r="C57" s="15">
        <v>1</v>
      </c>
      <c r="D57" s="15">
        <v>56</v>
      </c>
      <c r="F57" s="8">
        <v>44174</v>
      </c>
      <c r="G57" s="8">
        <v>44354</v>
      </c>
      <c r="H57" s="26">
        <v>0.46597222222222223</v>
      </c>
      <c r="J57" s="2" t="s">
        <v>52</v>
      </c>
      <c r="K57" s="27">
        <v>3</v>
      </c>
      <c r="L57" s="27">
        <v>15.4</v>
      </c>
      <c r="M57" s="27">
        <v>0.87</v>
      </c>
      <c r="N57" s="2" t="s">
        <v>52</v>
      </c>
      <c r="O57" s="2" t="s">
        <v>52</v>
      </c>
    </row>
    <row r="58" spans="1:15" ht="14.25" customHeight="1">
      <c r="A58" s="1" t="s">
        <v>307</v>
      </c>
      <c r="B58" s="1" t="s">
        <v>51</v>
      </c>
      <c r="C58" s="15">
        <v>1</v>
      </c>
      <c r="D58" s="15">
        <v>57</v>
      </c>
      <c r="F58" s="8">
        <v>44174</v>
      </c>
      <c r="G58" s="8">
        <v>44354</v>
      </c>
      <c r="J58" s="1"/>
      <c r="N58" s="1"/>
      <c r="O58" s="1"/>
    </row>
    <row r="59" spans="1:15" ht="14.25" customHeight="1">
      <c r="A59" s="1" t="s">
        <v>311</v>
      </c>
      <c r="B59" s="1" t="s">
        <v>51</v>
      </c>
      <c r="C59" s="15">
        <v>1</v>
      </c>
      <c r="D59" s="15">
        <v>58</v>
      </c>
      <c r="F59" s="8">
        <v>44174</v>
      </c>
      <c r="G59" s="8">
        <v>44354</v>
      </c>
      <c r="J59" s="1"/>
      <c r="N59" s="1"/>
      <c r="O59" s="1"/>
    </row>
    <row r="60" spans="1:15" ht="14.25" customHeight="1">
      <c r="A60" s="1" t="s">
        <v>313</v>
      </c>
      <c r="B60" s="1" t="s">
        <v>51</v>
      </c>
      <c r="C60" s="15">
        <v>1</v>
      </c>
      <c r="D60" s="15">
        <v>59</v>
      </c>
      <c r="F60" s="8">
        <v>44174</v>
      </c>
      <c r="G60" s="8">
        <v>44354</v>
      </c>
      <c r="J60" s="1"/>
      <c r="N60" s="1"/>
      <c r="O60" s="1"/>
    </row>
    <row r="61" spans="1:15" ht="14.25" customHeight="1">
      <c r="A61" s="1" t="s">
        <v>318</v>
      </c>
      <c r="B61" s="1" t="s">
        <v>51</v>
      </c>
      <c r="C61" s="15">
        <v>1</v>
      </c>
      <c r="D61" s="15">
        <v>60</v>
      </c>
      <c r="F61" s="8">
        <v>44174</v>
      </c>
      <c r="G61" s="8">
        <v>44354</v>
      </c>
      <c r="J61" s="1"/>
      <c r="N61" s="1"/>
      <c r="O61" s="1"/>
    </row>
    <row r="62" spans="1:15" ht="14.25" customHeight="1">
      <c r="A62" s="1" t="s">
        <v>322</v>
      </c>
      <c r="B62" s="1" t="s">
        <v>51</v>
      </c>
      <c r="C62" s="15">
        <v>1</v>
      </c>
      <c r="D62" s="15">
        <v>61</v>
      </c>
      <c r="F62" s="8">
        <v>44174</v>
      </c>
      <c r="G62" s="8">
        <v>44354</v>
      </c>
      <c r="J62" s="1"/>
      <c r="N62" s="1"/>
      <c r="O62" s="1"/>
    </row>
    <row r="63" spans="1:15" ht="14.25" customHeight="1">
      <c r="A63" s="1" t="s">
        <v>325</v>
      </c>
      <c r="B63" s="1" t="s">
        <v>51</v>
      </c>
      <c r="C63" s="15">
        <v>1</v>
      </c>
      <c r="D63" s="15">
        <v>62</v>
      </c>
      <c r="F63" s="8">
        <v>44174</v>
      </c>
      <c r="G63" s="8">
        <v>44354</v>
      </c>
      <c r="J63" s="1"/>
      <c r="N63" s="1"/>
      <c r="O63" s="1"/>
    </row>
    <row r="64" spans="1:15" ht="14.25" customHeight="1">
      <c r="A64" s="1" t="s">
        <v>328</v>
      </c>
      <c r="B64" s="1" t="s">
        <v>51</v>
      </c>
      <c r="C64" s="15">
        <v>1</v>
      </c>
      <c r="D64" s="15">
        <v>63</v>
      </c>
      <c r="F64" s="8">
        <v>44174</v>
      </c>
      <c r="G64" s="8">
        <v>44354</v>
      </c>
      <c r="J64" s="1"/>
      <c r="N64" s="1"/>
      <c r="O64" s="1"/>
    </row>
    <row r="65" spans="1:15" ht="14.25" customHeight="1">
      <c r="A65" s="1" t="s">
        <v>334</v>
      </c>
      <c r="B65" s="1" t="s">
        <v>51</v>
      </c>
      <c r="C65" s="15">
        <v>1</v>
      </c>
      <c r="D65" s="15">
        <v>64</v>
      </c>
      <c r="F65" s="8">
        <v>44174</v>
      </c>
      <c r="G65" s="8">
        <v>44354</v>
      </c>
      <c r="J65" s="1"/>
      <c r="N65" s="1"/>
      <c r="O65" s="1"/>
    </row>
    <row r="66" spans="1:15" ht="14.25" customHeight="1">
      <c r="A66" s="1" t="s">
        <v>338</v>
      </c>
      <c r="B66" s="1" t="s">
        <v>51</v>
      </c>
      <c r="C66" s="15">
        <v>1</v>
      </c>
      <c r="D66" s="15">
        <v>65</v>
      </c>
      <c r="F66" s="8">
        <v>44174</v>
      </c>
      <c r="G66" s="8">
        <v>44354</v>
      </c>
      <c r="H66" s="26">
        <v>0.47291666666666665</v>
      </c>
      <c r="J66" s="2" t="s">
        <v>52</v>
      </c>
      <c r="K66" s="27">
        <v>2</v>
      </c>
      <c r="L66" s="27">
        <v>4.42</v>
      </c>
      <c r="M66" s="27">
        <v>0.88500000000000001</v>
      </c>
      <c r="N66" s="2" t="s">
        <v>52</v>
      </c>
      <c r="O66" s="1"/>
    </row>
    <row r="67" spans="1:15" ht="14.25" customHeight="1">
      <c r="A67" s="1" t="s">
        <v>343</v>
      </c>
      <c r="B67" s="1" t="s">
        <v>51</v>
      </c>
      <c r="C67" s="15">
        <v>1</v>
      </c>
      <c r="D67" s="15">
        <v>66</v>
      </c>
      <c r="F67" s="8">
        <v>44174</v>
      </c>
      <c r="G67" s="8">
        <v>44354</v>
      </c>
      <c r="H67" s="26">
        <v>0.47499999999999998</v>
      </c>
      <c r="J67" s="2" t="s">
        <v>52</v>
      </c>
      <c r="K67" s="27">
        <v>3</v>
      </c>
      <c r="L67" s="27">
        <v>7.99</v>
      </c>
      <c r="M67" s="27">
        <v>0.69</v>
      </c>
      <c r="N67" s="2" t="s">
        <v>52</v>
      </c>
      <c r="O67" s="1"/>
    </row>
    <row r="68" spans="1:15" ht="14.25" customHeight="1">
      <c r="A68" s="1" t="s">
        <v>349</v>
      </c>
      <c r="B68" s="1" t="s">
        <v>51</v>
      </c>
      <c r="C68" s="15">
        <v>1</v>
      </c>
      <c r="D68" s="15">
        <v>67</v>
      </c>
      <c r="F68" s="8">
        <v>44174</v>
      </c>
      <c r="G68" s="8">
        <v>44354</v>
      </c>
      <c r="J68" s="1"/>
      <c r="N68" s="1"/>
      <c r="O68" s="1"/>
    </row>
    <row r="69" spans="1:15" ht="14.25" customHeight="1">
      <c r="A69" s="1" t="s">
        <v>353</v>
      </c>
      <c r="B69" s="1" t="s">
        <v>51</v>
      </c>
      <c r="C69" s="15">
        <v>1</v>
      </c>
      <c r="D69" s="15">
        <v>68</v>
      </c>
      <c r="F69" s="8">
        <v>44174</v>
      </c>
      <c r="G69" s="8">
        <v>44354</v>
      </c>
      <c r="J69" s="1"/>
      <c r="N69" s="1"/>
      <c r="O69" s="1"/>
    </row>
    <row r="70" spans="1:15" ht="14.25" customHeight="1">
      <c r="A70" s="1" t="s">
        <v>356</v>
      </c>
      <c r="B70" s="1" t="s">
        <v>51</v>
      </c>
      <c r="C70" s="15">
        <v>1</v>
      </c>
      <c r="D70" s="15">
        <v>69</v>
      </c>
      <c r="F70" s="8">
        <v>44174</v>
      </c>
      <c r="G70" s="8">
        <v>44354</v>
      </c>
      <c r="J70" s="1"/>
      <c r="N70" s="1"/>
      <c r="O70" s="1"/>
    </row>
    <row r="71" spans="1:15" ht="14.25" customHeight="1">
      <c r="A71" s="1" t="s">
        <v>311</v>
      </c>
      <c r="B71" s="1" t="s">
        <v>51</v>
      </c>
      <c r="C71" s="15">
        <v>1</v>
      </c>
      <c r="D71" s="15">
        <v>70</v>
      </c>
      <c r="F71" s="8">
        <v>44174</v>
      </c>
      <c r="G71" s="8">
        <v>44354</v>
      </c>
      <c r="J71" s="1"/>
      <c r="N71" s="1"/>
      <c r="O71" s="1"/>
    </row>
    <row r="72" spans="1:15" ht="14.25" customHeight="1">
      <c r="A72" s="1" t="s">
        <v>361</v>
      </c>
      <c r="B72" s="1" t="s">
        <v>51</v>
      </c>
      <c r="C72" s="15">
        <v>1</v>
      </c>
      <c r="D72" s="15">
        <v>71</v>
      </c>
      <c r="F72" s="8">
        <v>44174</v>
      </c>
      <c r="G72" s="8">
        <v>44354</v>
      </c>
      <c r="H72" s="26">
        <v>0.47708333333333336</v>
      </c>
      <c r="J72" s="2" t="s">
        <v>52</v>
      </c>
      <c r="K72" s="27">
        <v>1</v>
      </c>
      <c r="L72" s="27">
        <v>3.39</v>
      </c>
      <c r="M72" s="27">
        <v>0.83499999999999996</v>
      </c>
      <c r="N72" s="2" t="s">
        <v>52</v>
      </c>
      <c r="O72" s="1"/>
    </row>
    <row r="73" spans="1:15" ht="14.25" customHeight="1">
      <c r="A73" s="1" t="s">
        <v>365</v>
      </c>
      <c r="B73" s="1" t="s">
        <v>51</v>
      </c>
      <c r="C73" s="15">
        <v>1</v>
      </c>
      <c r="D73" s="15">
        <v>72</v>
      </c>
      <c r="F73" s="8">
        <v>44174</v>
      </c>
      <c r="G73" s="8">
        <v>44354</v>
      </c>
      <c r="H73" s="26">
        <v>0.47847222222222224</v>
      </c>
      <c r="J73" s="2" t="s">
        <v>52</v>
      </c>
      <c r="K73" s="27">
        <v>3</v>
      </c>
      <c r="L73" s="27">
        <v>5.17</v>
      </c>
      <c r="M73" s="27">
        <v>0.80200000000000005</v>
      </c>
      <c r="N73" s="2" t="s">
        <v>52</v>
      </c>
      <c r="O73" s="2" t="s">
        <v>52</v>
      </c>
    </row>
    <row r="74" spans="1:15" ht="14.25" customHeight="1">
      <c r="A74" s="1" t="s">
        <v>369</v>
      </c>
      <c r="B74" s="1" t="s">
        <v>51</v>
      </c>
      <c r="C74" s="15">
        <v>1</v>
      </c>
      <c r="D74" s="15">
        <v>73</v>
      </c>
      <c r="F74" s="8">
        <v>44174</v>
      </c>
      <c r="G74" s="8">
        <v>44354</v>
      </c>
      <c r="H74" s="26">
        <v>0.48194444444444445</v>
      </c>
      <c r="J74" s="2" t="s">
        <v>52</v>
      </c>
      <c r="K74" s="27">
        <v>3</v>
      </c>
      <c r="L74" s="27">
        <v>9.7799999999999994</v>
      </c>
      <c r="M74" s="27">
        <v>0.81100000000000005</v>
      </c>
      <c r="N74" s="2" t="s">
        <v>52</v>
      </c>
      <c r="O74" s="1"/>
    </row>
    <row r="75" spans="1:15" ht="14.25" customHeight="1">
      <c r="A75" s="1" t="s">
        <v>372</v>
      </c>
      <c r="B75" s="1" t="s">
        <v>51</v>
      </c>
      <c r="C75" s="15">
        <v>1</v>
      </c>
      <c r="D75" s="15">
        <v>74</v>
      </c>
      <c r="F75" s="8">
        <v>44174</v>
      </c>
      <c r="G75" s="8">
        <v>44354</v>
      </c>
      <c r="H75" s="26">
        <v>0.48888888888888887</v>
      </c>
      <c r="J75" s="2" t="s">
        <v>52</v>
      </c>
      <c r="K75" s="27">
        <v>3</v>
      </c>
      <c r="L75" s="27">
        <v>4.83</v>
      </c>
      <c r="M75" s="27">
        <v>0.88</v>
      </c>
      <c r="N75" s="2" t="s">
        <v>52</v>
      </c>
      <c r="O75" s="1"/>
    </row>
    <row r="76" spans="1:15" ht="14.25" customHeight="1">
      <c r="A76" s="1" t="s">
        <v>376</v>
      </c>
      <c r="B76" s="1" t="s">
        <v>51</v>
      </c>
      <c r="C76" s="15">
        <v>1</v>
      </c>
      <c r="D76" s="15">
        <v>75</v>
      </c>
      <c r="F76" s="8">
        <v>44174</v>
      </c>
      <c r="G76" s="8">
        <v>44354</v>
      </c>
      <c r="J76" s="1"/>
      <c r="N76" s="1"/>
      <c r="O76" s="1"/>
    </row>
    <row r="77" spans="1:15" ht="14.25" customHeight="1">
      <c r="A77" s="1" t="s">
        <v>380</v>
      </c>
      <c r="B77" s="1" t="s">
        <v>51</v>
      </c>
      <c r="C77" s="15">
        <v>2</v>
      </c>
      <c r="D77" s="15">
        <v>1</v>
      </c>
      <c r="F77" s="8">
        <v>44174</v>
      </c>
      <c r="G77" s="8">
        <v>44354</v>
      </c>
      <c r="H77" s="26">
        <v>0.5395833333333333</v>
      </c>
      <c r="J77" s="2" t="s">
        <v>52</v>
      </c>
      <c r="K77" s="27">
        <v>3</v>
      </c>
      <c r="L77" s="27">
        <v>21.07</v>
      </c>
      <c r="M77" s="27">
        <v>0.88500000000000001</v>
      </c>
      <c r="N77" s="2" t="s">
        <v>52</v>
      </c>
      <c r="O77" s="2" t="s">
        <v>52</v>
      </c>
    </row>
    <row r="78" spans="1:15" ht="14.25" customHeight="1">
      <c r="A78" s="1" t="s">
        <v>383</v>
      </c>
      <c r="B78" s="1" t="s">
        <v>51</v>
      </c>
      <c r="C78" s="15">
        <v>2</v>
      </c>
      <c r="D78" s="15">
        <v>2</v>
      </c>
      <c r="F78" s="8">
        <v>44174</v>
      </c>
      <c r="G78" s="8">
        <v>44354</v>
      </c>
      <c r="J78" s="1"/>
      <c r="N78" s="1"/>
      <c r="O78" s="1"/>
    </row>
    <row r="79" spans="1:15" ht="14.25" customHeight="1">
      <c r="A79" s="1" t="s">
        <v>311</v>
      </c>
      <c r="B79" s="1" t="s">
        <v>51</v>
      </c>
      <c r="C79" s="15">
        <v>2</v>
      </c>
      <c r="D79" s="15">
        <v>3</v>
      </c>
      <c r="F79" s="8">
        <v>44174</v>
      </c>
      <c r="G79" s="8">
        <v>44354</v>
      </c>
      <c r="J79" s="1"/>
      <c r="N79" s="1"/>
      <c r="O79" s="1"/>
    </row>
    <row r="80" spans="1:15" ht="14.25" customHeight="1">
      <c r="A80" s="1" t="s">
        <v>388</v>
      </c>
      <c r="B80" s="1" t="s">
        <v>51</v>
      </c>
      <c r="C80" s="15">
        <v>2</v>
      </c>
      <c r="D80" s="15">
        <v>4</v>
      </c>
      <c r="F80" s="8">
        <v>44174</v>
      </c>
      <c r="G80" s="8">
        <v>44354</v>
      </c>
      <c r="H80" s="26">
        <v>0.54652777777777772</v>
      </c>
      <c r="J80" s="2" t="s">
        <v>52</v>
      </c>
      <c r="K80" s="27">
        <v>3</v>
      </c>
      <c r="L80" s="27">
        <v>6.42</v>
      </c>
      <c r="M80" s="27">
        <v>0.86599999999999999</v>
      </c>
      <c r="N80" s="2" t="s">
        <v>52</v>
      </c>
      <c r="O80" s="2" t="s">
        <v>52</v>
      </c>
    </row>
    <row r="81" spans="1:15" ht="14.25" customHeight="1">
      <c r="A81" s="1" t="s">
        <v>392</v>
      </c>
      <c r="B81" s="1" t="s">
        <v>51</v>
      </c>
      <c r="C81" s="15">
        <v>2</v>
      </c>
      <c r="D81" s="15">
        <v>5</v>
      </c>
      <c r="F81" s="8">
        <v>44174</v>
      </c>
      <c r="G81" s="8">
        <v>44354</v>
      </c>
      <c r="H81" s="26">
        <v>0.5444444444444444</v>
      </c>
      <c r="J81" s="2" t="s">
        <v>52</v>
      </c>
      <c r="K81" s="27">
        <v>3</v>
      </c>
      <c r="L81" s="27">
        <v>10.74</v>
      </c>
      <c r="M81" s="27">
        <v>0.86</v>
      </c>
      <c r="N81" s="2" t="s">
        <v>1628</v>
      </c>
      <c r="O81" s="1"/>
    </row>
    <row r="82" spans="1:15" ht="14.25" customHeight="1">
      <c r="A82" s="1" t="s">
        <v>396</v>
      </c>
      <c r="B82" s="1" t="s">
        <v>51</v>
      </c>
      <c r="C82" s="15">
        <v>2</v>
      </c>
      <c r="D82" s="15">
        <v>6</v>
      </c>
      <c r="F82" s="8">
        <v>44174</v>
      </c>
      <c r="G82" s="8">
        <v>44354</v>
      </c>
      <c r="J82" s="1"/>
      <c r="N82" s="1"/>
      <c r="O82" s="1"/>
    </row>
    <row r="83" spans="1:15" ht="14.25" customHeight="1">
      <c r="A83" s="1" t="s">
        <v>400</v>
      </c>
      <c r="B83" s="1" t="s">
        <v>51</v>
      </c>
      <c r="C83" s="15">
        <v>2</v>
      </c>
      <c r="D83" s="15">
        <v>7</v>
      </c>
      <c r="F83" s="8">
        <v>44174</v>
      </c>
      <c r="G83" s="8">
        <v>44354</v>
      </c>
      <c r="H83" s="26">
        <v>0.54791666666666672</v>
      </c>
      <c r="J83" s="2" t="s">
        <v>52</v>
      </c>
      <c r="K83" s="27">
        <v>2</v>
      </c>
      <c r="L83" s="27">
        <v>4.3600000000000003</v>
      </c>
      <c r="M83" s="27">
        <v>0.83</v>
      </c>
      <c r="N83" s="2" t="s">
        <v>52</v>
      </c>
      <c r="O83" s="1"/>
    </row>
    <row r="84" spans="1:15" ht="14.25" customHeight="1">
      <c r="A84" s="1" t="s">
        <v>404</v>
      </c>
      <c r="B84" s="1" t="s">
        <v>51</v>
      </c>
      <c r="C84" s="15">
        <v>2</v>
      </c>
      <c r="D84" s="15">
        <v>8</v>
      </c>
      <c r="F84" s="8">
        <v>44174</v>
      </c>
      <c r="G84" s="8">
        <v>44354</v>
      </c>
      <c r="H84" s="26">
        <v>0.55069444444444449</v>
      </c>
      <c r="J84" s="2" t="s">
        <v>52</v>
      </c>
      <c r="K84" s="27">
        <v>3</v>
      </c>
      <c r="L84" s="27">
        <v>21.5</v>
      </c>
      <c r="M84" s="27">
        <v>0.873</v>
      </c>
      <c r="N84" s="2" t="s">
        <v>52</v>
      </c>
      <c r="O84" s="1"/>
    </row>
    <row r="85" spans="1:15" ht="14.25" customHeight="1">
      <c r="A85" s="1" t="s">
        <v>408</v>
      </c>
      <c r="B85" s="1" t="s">
        <v>51</v>
      </c>
      <c r="C85" s="15">
        <v>2</v>
      </c>
      <c r="D85" s="15">
        <v>9</v>
      </c>
      <c r="F85" s="8">
        <v>44174</v>
      </c>
      <c r="G85" s="8">
        <v>44354</v>
      </c>
      <c r="J85" s="1"/>
      <c r="N85" s="1"/>
      <c r="O85" s="1"/>
    </row>
    <row r="86" spans="1:15" ht="14.25" customHeight="1">
      <c r="A86" s="1" t="s">
        <v>410</v>
      </c>
      <c r="B86" s="1" t="s">
        <v>51</v>
      </c>
      <c r="C86" s="15">
        <v>2</v>
      </c>
      <c r="D86" s="15">
        <v>10</v>
      </c>
      <c r="F86" s="8">
        <v>44174</v>
      </c>
      <c r="G86" s="8">
        <v>44354</v>
      </c>
      <c r="H86" s="26">
        <v>0.55555555555555558</v>
      </c>
      <c r="J86" s="2" t="s">
        <v>52</v>
      </c>
      <c r="K86" s="27">
        <v>3</v>
      </c>
      <c r="L86" s="27">
        <v>20.9</v>
      </c>
      <c r="M86" s="27">
        <v>0.81</v>
      </c>
      <c r="N86" s="2" t="s">
        <v>52</v>
      </c>
      <c r="O86" s="2" t="s">
        <v>52</v>
      </c>
    </row>
    <row r="87" spans="1:15" ht="14.25" customHeight="1">
      <c r="A87" s="1" t="s">
        <v>413</v>
      </c>
      <c r="B87" s="1" t="s">
        <v>51</v>
      </c>
      <c r="C87" s="15">
        <v>2</v>
      </c>
      <c r="D87" s="15">
        <v>11</v>
      </c>
      <c r="F87" s="8">
        <v>44174</v>
      </c>
      <c r="G87" s="8">
        <v>44354</v>
      </c>
      <c r="J87" s="1"/>
      <c r="N87" s="1"/>
      <c r="O87" s="1"/>
    </row>
    <row r="88" spans="1:15" ht="14.25" customHeight="1">
      <c r="A88" s="1" t="s">
        <v>416</v>
      </c>
      <c r="B88" s="1" t="s">
        <v>51</v>
      </c>
      <c r="C88" s="15">
        <v>2</v>
      </c>
      <c r="D88" s="15">
        <v>12</v>
      </c>
      <c r="F88" s="8">
        <v>44174</v>
      </c>
      <c r="G88" s="8">
        <v>44354</v>
      </c>
      <c r="J88" s="1"/>
      <c r="N88" s="1"/>
      <c r="O88" s="1"/>
    </row>
    <row r="89" spans="1:15" ht="14.25" customHeight="1">
      <c r="A89" s="1" t="s">
        <v>419</v>
      </c>
      <c r="B89" s="1" t="s">
        <v>51</v>
      </c>
      <c r="C89" s="15">
        <v>2</v>
      </c>
      <c r="D89" s="15">
        <v>13</v>
      </c>
      <c r="F89" s="8">
        <v>44174</v>
      </c>
      <c r="G89" s="8">
        <v>44354</v>
      </c>
      <c r="J89" s="1"/>
      <c r="N89" s="1"/>
      <c r="O89" s="1"/>
    </row>
    <row r="90" spans="1:15" ht="14.25" customHeight="1">
      <c r="A90" s="1" t="s">
        <v>423</v>
      </c>
      <c r="B90" s="1" t="s">
        <v>51</v>
      </c>
      <c r="C90" s="15">
        <v>2</v>
      </c>
      <c r="D90" s="15">
        <v>14</v>
      </c>
      <c r="F90" s="8">
        <v>44174</v>
      </c>
      <c r="G90" s="8">
        <v>44354</v>
      </c>
      <c r="J90" s="1"/>
      <c r="N90" s="1"/>
      <c r="O90" s="1"/>
    </row>
    <row r="91" spans="1:15" ht="14.25" customHeight="1">
      <c r="A91" s="1" t="s">
        <v>427</v>
      </c>
      <c r="B91" s="1" t="s">
        <v>51</v>
      </c>
      <c r="C91" s="15">
        <v>2</v>
      </c>
      <c r="D91" s="15">
        <v>15</v>
      </c>
      <c r="F91" s="8">
        <v>44174</v>
      </c>
      <c r="G91" s="8">
        <v>44354</v>
      </c>
      <c r="J91" s="1"/>
      <c r="N91" s="1"/>
      <c r="O91" s="1"/>
    </row>
    <row r="92" spans="1:15" ht="14.25" customHeight="1">
      <c r="A92" s="1" t="s">
        <v>217</v>
      </c>
      <c r="B92" s="1" t="s">
        <v>51</v>
      </c>
      <c r="C92" s="15">
        <v>2</v>
      </c>
      <c r="D92" s="15">
        <v>16</v>
      </c>
      <c r="F92" s="8">
        <v>44174</v>
      </c>
      <c r="G92" s="8">
        <v>44354</v>
      </c>
      <c r="J92" s="1"/>
      <c r="N92" s="1"/>
      <c r="O92" s="1"/>
    </row>
    <row r="93" spans="1:15" ht="14.25" customHeight="1">
      <c r="A93" s="1" t="s">
        <v>432</v>
      </c>
      <c r="B93" s="1" t="s">
        <v>51</v>
      </c>
      <c r="C93" s="15">
        <v>2</v>
      </c>
      <c r="D93" s="15">
        <v>17</v>
      </c>
      <c r="F93" s="8">
        <v>44174</v>
      </c>
      <c r="G93" s="8">
        <v>44354</v>
      </c>
      <c r="J93" s="1"/>
      <c r="N93" s="1"/>
      <c r="O93" s="1"/>
    </row>
    <row r="94" spans="1:15" ht="14.25" customHeight="1">
      <c r="A94" s="1" t="s">
        <v>436</v>
      </c>
      <c r="B94" s="1" t="s">
        <v>51</v>
      </c>
      <c r="C94" s="15">
        <v>2</v>
      </c>
      <c r="D94" s="15">
        <v>18</v>
      </c>
      <c r="F94" s="8">
        <v>44174</v>
      </c>
      <c r="G94" s="8">
        <v>44354</v>
      </c>
      <c r="J94" s="1"/>
      <c r="N94" s="1"/>
      <c r="O94" s="1"/>
    </row>
    <row r="95" spans="1:15" ht="14.25" customHeight="1">
      <c r="A95" s="1" t="s">
        <v>440</v>
      </c>
      <c r="B95" s="1" t="s">
        <v>51</v>
      </c>
      <c r="C95" s="15">
        <v>2</v>
      </c>
      <c r="D95" s="15">
        <v>19</v>
      </c>
      <c r="F95" s="8">
        <v>44174</v>
      </c>
      <c r="G95" s="8">
        <v>44354</v>
      </c>
      <c r="J95" s="1"/>
      <c r="N95" s="1"/>
      <c r="O95" s="1"/>
    </row>
    <row r="96" spans="1:15" ht="14.25" customHeight="1">
      <c r="A96" s="1" t="s">
        <v>444</v>
      </c>
      <c r="B96" s="1" t="s">
        <v>51</v>
      </c>
      <c r="C96" s="15">
        <v>2</v>
      </c>
      <c r="D96" s="15">
        <v>20</v>
      </c>
      <c r="F96" s="8">
        <v>44174</v>
      </c>
      <c r="G96" s="8">
        <v>44354</v>
      </c>
      <c r="J96" s="1"/>
      <c r="N96" s="1"/>
      <c r="O96" s="1"/>
    </row>
    <row r="97" spans="1:15" ht="14.25" customHeight="1">
      <c r="A97" s="1" t="s">
        <v>446</v>
      </c>
      <c r="B97" s="1" t="s">
        <v>51</v>
      </c>
      <c r="C97" s="15">
        <v>2</v>
      </c>
      <c r="D97" s="15">
        <v>21</v>
      </c>
      <c r="F97" s="8">
        <v>44174</v>
      </c>
      <c r="G97" s="8">
        <v>44354</v>
      </c>
      <c r="H97" s="26">
        <v>0.56041666666666667</v>
      </c>
      <c r="J97" s="2" t="s">
        <v>52</v>
      </c>
      <c r="K97" s="27">
        <v>2</v>
      </c>
      <c r="L97" s="27">
        <v>6.06</v>
      </c>
      <c r="M97" s="27">
        <v>0.86</v>
      </c>
      <c r="N97" s="2" t="s">
        <v>52</v>
      </c>
      <c r="O97" s="2" t="s">
        <v>52</v>
      </c>
    </row>
    <row r="98" spans="1:15" ht="14.25" customHeight="1">
      <c r="A98" s="1" t="s">
        <v>450</v>
      </c>
      <c r="B98" s="1" t="s">
        <v>51</v>
      </c>
      <c r="C98" s="15">
        <v>2</v>
      </c>
      <c r="D98" s="15">
        <v>22</v>
      </c>
      <c r="F98" s="8">
        <v>44174</v>
      </c>
      <c r="G98" s="8">
        <v>44354</v>
      </c>
      <c r="J98" s="1"/>
      <c r="N98" s="1"/>
      <c r="O98" s="1"/>
    </row>
    <row r="99" spans="1:15" ht="14.25" customHeight="1">
      <c r="A99" s="1" t="s">
        <v>454</v>
      </c>
      <c r="B99" s="1" t="s">
        <v>51</v>
      </c>
      <c r="C99" s="15">
        <v>2</v>
      </c>
      <c r="D99" s="15">
        <v>23</v>
      </c>
      <c r="F99" s="8">
        <v>44174</v>
      </c>
      <c r="G99" s="8">
        <v>44354</v>
      </c>
      <c r="H99" s="26">
        <v>0.5625</v>
      </c>
      <c r="J99" s="1"/>
      <c r="K99" s="27">
        <v>2</v>
      </c>
      <c r="L99" s="27">
        <v>2.87</v>
      </c>
      <c r="M99" s="27">
        <v>0.79</v>
      </c>
      <c r="N99" s="2" t="s">
        <v>52</v>
      </c>
      <c r="O99" s="1"/>
    </row>
    <row r="100" spans="1:15" ht="14.25" customHeight="1">
      <c r="A100" s="1" t="s">
        <v>459</v>
      </c>
      <c r="B100" s="1" t="s">
        <v>51</v>
      </c>
      <c r="C100" s="15">
        <v>2</v>
      </c>
      <c r="D100" s="15">
        <v>24</v>
      </c>
      <c r="F100" s="8">
        <v>44174</v>
      </c>
      <c r="G100" s="8">
        <v>44354</v>
      </c>
      <c r="J100" s="1"/>
      <c r="N100" s="1"/>
      <c r="O100" s="1"/>
    </row>
    <row r="101" spans="1:15" ht="14.25" customHeight="1">
      <c r="A101" s="1" t="s">
        <v>463</v>
      </c>
      <c r="B101" s="1" t="s">
        <v>51</v>
      </c>
      <c r="C101" s="15">
        <v>2</v>
      </c>
      <c r="D101" s="15">
        <v>25</v>
      </c>
      <c r="F101" s="8">
        <v>44174</v>
      </c>
      <c r="G101" s="8">
        <v>44354</v>
      </c>
      <c r="J101" s="1"/>
      <c r="N101" s="1"/>
      <c r="O101" s="1"/>
    </row>
    <row r="102" spans="1:15" ht="14.25" customHeight="1">
      <c r="A102" s="1" t="s">
        <v>468</v>
      </c>
      <c r="B102" s="1" t="s">
        <v>51</v>
      </c>
      <c r="C102" s="15">
        <v>2</v>
      </c>
      <c r="D102" s="15">
        <v>26</v>
      </c>
      <c r="F102" s="8">
        <v>44174</v>
      </c>
      <c r="G102" s="8">
        <v>44354</v>
      </c>
      <c r="J102" s="1"/>
      <c r="N102" s="1"/>
      <c r="O102" s="1"/>
    </row>
    <row r="103" spans="1:15" ht="14.25" customHeight="1">
      <c r="A103" s="1" t="s">
        <v>471</v>
      </c>
      <c r="B103" s="1" t="s">
        <v>51</v>
      </c>
      <c r="C103" s="15">
        <v>2</v>
      </c>
      <c r="D103" s="15">
        <v>27</v>
      </c>
      <c r="F103" s="8">
        <v>44174</v>
      </c>
      <c r="G103" s="8">
        <v>44354</v>
      </c>
      <c r="H103" s="26">
        <v>0.56458333333333333</v>
      </c>
      <c r="J103" s="1"/>
      <c r="K103" s="27">
        <v>3</v>
      </c>
      <c r="L103" s="27">
        <v>9.1999999999999993</v>
      </c>
      <c r="M103" s="27">
        <v>0.86099999999999999</v>
      </c>
      <c r="N103" s="2" t="s">
        <v>52</v>
      </c>
      <c r="O103" s="2" t="s">
        <v>52</v>
      </c>
    </row>
    <row r="104" spans="1:15" ht="14.25" customHeight="1">
      <c r="A104" s="1" t="s">
        <v>311</v>
      </c>
      <c r="B104" s="1" t="s">
        <v>51</v>
      </c>
      <c r="C104" s="15">
        <v>2</v>
      </c>
      <c r="D104" s="15">
        <v>28</v>
      </c>
      <c r="F104" s="8">
        <v>44174</v>
      </c>
      <c r="G104" s="8">
        <v>44354</v>
      </c>
      <c r="J104" s="1"/>
      <c r="N104" s="1"/>
      <c r="O104" s="1"/>
    </row>
    <row r="105" spans="1:15" ht="14.25" customHeight="1">
      <c r="A105" s="1" t="s">
        <v>475</v>
      </c>
      <c r="B105" s="1" t="s">
        <v>51</v>
      </c>
      <c r="C105" s="15">
        <v>2</v>
      </c>
      <c r="D105" s="15">
        <v>29</v>
      </c>
      <c r="F105" s="8">
        <v>44174</v>
      </c>
      <c r="G105" s="8">
        <v>44354</v>
      </c>
      <c r="J105" s="1"/>
      <c r="N105" s="1"/>
      <c r="O105" s="1"/>
    </row>
    <row r="106" spans="1:15" ht="14.25" customHeight="1">
      <c r="A106" s="1" t="s">
        <v>479</v>
      </c>
      <c r="B106" s="1" t="s">
        <v>51</v>
      </c>
      <c r="C106" s="15">
        <v>2</v>
      </c>
      <c r="D106" s="15">
        <v>30</v>
      </c>
      <c r="F106" s="8">
        <v>44174</v>
      </c>
      <c r="G106" s="8">
        <v>44354</v>
      </c>
      <c r="J106" s="1"/>
      <c r="N106" s="1"/>
      <c r="O106" s="1"/>
    </row>
    <row r="107" spans="1:15" ht="14.25" customHeight="1">
      <c r="A107" s="1" t="s">
        <v>482</v>
      </c>
      <c r="B107" s="1" t="s">
        <v>51</v>
      </c>
      <c r="C107" s="15">
        <v>2</v>
      </c>
      <c r="D107" s="15">
        <v>31</v>
      </c>
      <c r="F107" s="8">
        <v>44174</v>
      </c>
      <c r="G107" s="8">
        <v>44354</v>
      </c>
      <c r="J107" s="1"/>
      <c r="N107" s="1"/>
      <c r="O107" s="1"/>
    </row>
    <row r="108" spans="1:15" ht="14.25" customHeight="1">
      <c r="A108" s="1" t="s">
        <v>487</v>
      </c>
      <c r="B108" s="1" t="s">
        <v>51</v>
      </c>
      <c r="C108" s="15">
        <v>2</v>
      </c>
      <c r="D108" s="15">
        <v>32</v>
      </c>
      <c r="F108" s="8">
        <v>44174</v>
      </c>
      <c r="G108" s="8">
        <v>44354</v>
      </c>
      <c r="H108" s="26">
        <v>0.56597222222222221</v>
      </c>
      <c r="J108" s="1"/>
      <c r="K108" s="27">
        <v>2</v>
      </c>
      <c r="L108" s="27">
        <v>5.51</v>
      </c>
      <c r="M108" s="27">
        <v>0.83</v>
      </c>
      <c r="N108" s="2" t="s">
        <v>52</v>
      </c>
      <c r="O108" s="1"/>
    </row>
    <row r="109" spans="1:15" ht="14.25" customHeight="1">
      <c r="A109" s="1" t="s">
        <v>490</v>
      </c>
      <c r="B109" s="1" t="s">
        <v>51</v>
      </c>
      <c r="C109" s="15">
        <v>2</v>
      </c>
      <c r="D109" s="15">
        <v>33</v>
      </c>
      <c r="F109" s="8">
        <v>44174</v>
      </c>
      <c r="G109" s="8">
        <v>44354</v>
      </c>
      <c r="J109" s="1"/>
      <c r="N109" s="1"/>
      <c r="O109" s="1"/>
    </row>
    <row r="110" spans="1:15" ht="14.25" customHeight="1">
      <c r="A110" s="1" t="s">
        <v>494</v>
      </c>
      <c r="B110" s="1" t="s">
        <v>51</v>
      </c>
      <c r="C110" s="15">
        <v>2</v>
      </c>
      <c r="D110" s="15">
        <v>34</v>
      </c>
      <c r="F110" s="8">
        <v>44174</v>
      </c>
      <c r="G110" s="8">
        <v>44354</v>
      </c>
      <c r="H110" s="26">
        <v>0.56944444444444442</v>
      </c>
      <c r="J110" s="1"/>
      <c r="K110" s="27">
        <v>1</v>
      </c>
      <c r="L110" s="27">
        <v>1.2</v>
      </c>
      <c r="M110" s="27">
        <v>0.82</v>
      </c>
      <c r="N110" s="2" t="s">
        <v>52</v>
      </c>
      <c r="O110" s="1"/>
    </row>
    <row r="111" spans="1:15" ht="14.25" customHeight="1">
      <c r="A111" s="1" t="s">
        <v>497</v>
      </c>
      <c r="B111" s="1" t="s">
        <v>51</v>
      </c>
      <c r="C111" s="15">
        <v>2</v>
      </c>
      <c r="D111" s="15">
        <v>35</v>
      </c>
      <c r="F111" s="8">
        <v>44174</v>
      </c>
      <c r="G111" s="8">
        <v>44354</v>
      </c>
      <c r="J111" s="1"/>
      <c r="N111" s="1"/>
      <c r="O111" s="1"/>
    </row>
    <row r="112" spans="1:15" ht="14.25" customHeight="1">
      <c r="A112" s="1" t="s">
        <v>501</v>
      </c>
      <c r="B112" s="1" t="s">
        <v>51</v>
      </c>
      <c r="C112" s="15">
        <v>2</v>
      </c>
      <c r="D112" s="15">
        <v>36</v>
      </c>
      <c r="F112" s="8">
        <v>44174</v>
      </c>
      <c r="G112" s="8">
        <v>44354</v>
      </c>
      <c r="J112" s="1"/>
      <c r="N112" s="1"/>
      <c r="O112" s="1"/>
    </row>
    <row r="113" spans="1:15" ht="14.25" customHeight="1">
      <c r="A113" s="1" t="s">
        <v>505</v>
      </c>
      <c r="B113" s="1" t="s">
        <v>51</v>
      </c>
      <c r="C113" s="15">
        <v>2</v>
      </c>
      <c r="D113" s="15">
        <v>37</v>
      </c>
      <c r="F113" s="8">
        <v>44174</v>
      </c>
      <c r="G113" s="8">
        <v>44354</v>
      </c>
      <c r="H113" s="27">
        <v>1344</v>
      </c>
      <c r="J113" s="1"/>
      <c r="K113" s="27">
        <v>3</v>
      </c>
      <c r="L113" s="27">
        <v>9.57</v>
      </c>
      <c r="M113" s="27">
        <v>0.72</v>
      </c>
      <c r="N113" s="2" t="s">
        <v>52</v>
      </c>
      <c r="O113" s="1"/>
    </row>
    <row r="114" spans="1:15" ht="14.25" customHeight="1">
      <c r="A114" s="1" t="s">
        <v>509</v>
      </c>
      <c r="B114" s="1" t="s">
        <v>51</v>
      </c>
      <c r="C114" s="15">
        <v>2</v>
      </c>
      <c r="D114" s="15">
        <v>38</v>
      </c>
      <c r="F114" s="8">
        <v>44174</v>
      </c>
      <c r="G114" s="8">
        <v>44354</v>
      </c>
      <c r="J114" s="1"/>
      <c r="N114" s="1"/>
      <c r="O114" s="1"/>
    </row>
    <row r="115" spans="1:15" ht="14.25" customHeight="1">
      <c r="A115" s="1" t="s">
        <v>512</v>
      </c>
      <c r="B115" s="1" t="s">
        <v>51</v>
      </c>
      <c r="C115" s="15">
        <v>2</v>
      </c>
      <c r="D115" s="15">
        <v>39</v>
      </c>
      <c r="F115" s="8">
        <v>44174</v>
      </c>
      <c r="G115" s="8">
        <v>44354</v>
      </c>
      <c r="H115" s="26">
        <v>0.57361111111111107</v>
      </c>
      <c r="J115" s="1"/>
      <c r="K115" s="27">
        <v>3</v>
      </c>
      <c r="L115" s="27">
        <v>8.51</v>
      </c>
      <c r="M115" s="27">
        <v>0.81499999999999995</v>
      </c>
      <c r="N115" s="2" t="s">
        <v>52</v>
      </c>
      <c r="O115" s="1"/>
    </row>
    <row r="116" spans="1:15" ht="14.25" customHeight="1">
      <c r="A116" s="1" t="s">
        <v>515</v>
      </c>
      <c r="B116" s="1" t="s">
        <v>51</v>
      </c>
      <c r="C116" s="15">
        <v>2</v>
      </c>
      <c r="D116" s="15">
        <v>40</v>
      </c>
      <c r="F116" s="8">
        <v>44174</v>
      </c>
      <c r="G116" s="8">
        <v>44354</v>
      </c>
      <c r="J116" s="1"/>
      <c r="N116" s="1"/>
      <c r="O116" s="1"/>
    </row>
    <row r="117" spans="1:15" ht="14.25" customHeight="1">
      <c r="A117" s="1" t="s">
        <v>518</v>
      </c>
      <c r="B117" s="1" t="s">
        <v>51</v>
      </c>
      <c r="C117" s="15">
        <v>2</v>
      </c>
      <c r="D117" s="15">
        <v>41</v>
      </c>
      <c r="F117" s="8">
        <v>44174</v>
      </c>
      <c r="G117" s="8">
        <v>44354</v>
      </c>
      <c r="H117" s="26">
        <v>0.57638888888888884</v>
      </c>
      <c r="J117" s="1"/>
      <c r="K117" s="27">
        <v>3</v>
      </c>
      <c r="L117" s="27">
        <v>9.1300000000000008</v>
      </c>
      <c r="M117" s="27">
        <v>0.79500000000000004</v>
      </c>
      <c r="N117" s="1"/>
      <c r="O117" s="1"/>
    </row>
    <row r="118" spans="1:15" ht="14.25" customHeight="1">
      <c r="A118" s="1" t="s">
        <v>522</v>
      </c>
      <c r="B118" s="1" t="s">
        <v>51</v>
      </c>
      <c r="C118" s="15">
        <v>2</v>
      </c>
      <c r="D118" s="15">
        <v>42</v>
      </c>
      <c r="F118" s="8">
        <v>44174</v>
      </c>
      <c r="G118" s="8">
        <v>44354</v>
      </c>
      <c r="J118" s="1"/>
      <c r="N118" s="1"/>
      <c r="O118" s="1"/>
    </row>
    <row r="119" spans="1:15" ht="14.25" customHeight="1">
      <c r="A119" s="1" t="s">
        <v>526</v>
      </c>
      <c r="B119" s="1" t="s">
        <v>51</v>
      </c>
      <c r="C119" s="15">
        <v>2</v>
      </c>
      <c r="D119" s="15">
        <v>43</v>
      </c>
      <c r="F119" s="8">
        <v>44174</v>
      </c>
      <c r="G119" s="8">
        <v>44354</v>
      </c>
      <c r="H119" s="26">
        <v>0.57916666666666672</v>
      </c>
      <c r="J119" s="1"/>
      <c r="K119" s="27">
        <v>1</v>
      </c>
      <c r="L119" s="27">
        <v>3.21</v>
      </c>
      <c r="M119" s="27">
        <v>0.83</v>
      </c>
      <c r="N119" s="2" t="s">
        <v>52</v>
      </c>
      <c r="O119" s="2" t="s">
        <v>52</v>
      </c>
    </row>
    <row r="120" spans="1:15" ht="14.25" customHeight="1">
      <c r="A120" s="1" t="s">
        <v>530</v>
      </c>
      <c r="B120" s="1" t="s">
        <v>51</v>
      </c>
      <c r="C120" s="15">
        <v>2</v>
      </c>
      <c r="D120" s="15">
        <v>44</v>
      </c>
      <c r="F120" s="8">
        <v>44174</v>
      </c>
      <c r="G120" s="8">
        <v>44354</v>
      </c>
      <c r="J120" s="1"/>
      <c r="N120" s="1"/>
      <c r="O120" s="1"/>
    </row>
    <row r="121" spans="1:15" ht="14.25" customHeight="1">
      <c r="A121" s="1" t="s">
        <v>534</v>
      </c>
      <c r="B121" s="1" t="s">
        <v>51</v>
      </c>
      <c r="C121" s="15">
        <v>2</v>
      </c>
      <c r="D121" s="15">
        <v>45</v>
      </c>
      <c r="F121" s="8">
        <v>44174</v>
      </c>
      <c r="G121" s="8">
        <v>44354</v>
      </c>
      <c r="J121" s="1"/>
      <c r="N121" s="1"/>
      <c r="O121" s="1"/>
    </row>
    <row r="122" spans="1:15" ht="14.25" customHeight="1">
      <c r="A122" s="1" t="s">
        <v>536</v>
      </c>
      <c r="B122" s="1" t="s">
        <v>51</v>
      </c>
      <c r="C122" s="15">
        <v>2</v>
      </c>
      <c r="D122" s="15">
        <v>46</v>
      </c>
      <c r="F122" s="8">
        <v>44174</v>
      </c>
      <c r="G122" s="8">
        <v>44354</v>
      </c>
      <c r="J122" s="1"/>
      <c r="N122" s="1"/>
      <c r="O122" s="1"/>
    </row>
    <row r="123" spans="1:15" ht="14.25" customHeight="1">
      <c r="A123" s="1" t="s">
        <v>152</v>
      </c>
      <c r="B123" s="1" t="s">
        <v>51</v>
      </c>
      <c r="C123" s="15">
        <v>2</v>
      </c>
      <c r="D123" s="15">
        <v>47</v>
      </c>
      <c r="F123" s="8">
        <v>44174</v>
      </c>
      <c r="G123" s="8">
        <v>44354</v>
      </c>
      <c r="J123" s="1"/>
      <c r="N123" s="1"/>
      <c r="O123" s="1"/>
    </row>
    <row r="124" spans="1:15" ht="14.25" customHeight="1">
      <c r="A124" s="1" t="s">
        <v>540</v>
      </c>
      <c r="B124" s="1" t="s">
        <v>51</v>
      </c>
      <c r="C124" s="15">
        <v>2</v>
      </c>
      <c r="D124" s="15">
        <v>48</v>
      </c>
      <c r="F124" s="8">
        <v>44174</v>
      </c>
      <c r="G124" s="8">
        <v>44354</v>
      </c>
      <c r="H124" s="26">
        <v>0.57986111111111116</v>
      </c>
      <c r="J124" s="1"/>
      <c r="K124" s="27">
        <v>2</v>
      </c>
      <c r="L124" s="27">
        <v>1.99</v>
      </c>
      <c r="M124" s="27">
        <v>0.79</v>
      </c>
      <c r="N124" s="2" t="s">
        <v>52</v>
      </c>
      <c r="O124" s="1"/>
    </row>
    <row r="125" spans="1:15" ht="14.25" customHeight="1">
      <c r="A125" s="1" t="s">
        <v>542</v>
      </c>
      <c r="B125" s="1" t="s">
        <v>51</v>
      </c>
      <c r="C125" s="15">
        <v>2</v>
      </c>
      <c r="D125" s="15">
        <v>49</v>
      </c>
      <c r="F125" s="8">
        <v>44174</v>
      </c>
      <c r="G125" s="8">
        <v>44354</v>
      </c>
      <c r="J125" s="1"/>
      <c r="N125" s="1"/>
      <c r="O125" s="1"/>
    </row>
    <row r="126" spans="1:15" ht="14.25" customHeight="1">
      <c r="A126" s="1" t="s">
        <v>545</v>
      </c>
      <c r="B126" s="1" t="s">
        <v>51</v>
      </c>
      <c r="C126" s="15">
        <v>2</v>
      </c>
      <c r="D126" s="15">
        <v>50</v>
      </c>
      <c r="F126" s="8">
        <v>44174</v>
      </c>
      <c r="G126" s="8">
        <v>44354</v>
      </c>
      <c r="J126" s="1"/>
      <c r="N126" s="1"/>
      <c r="O126" s="1"/>
    </row>
    <row r="127" spans="1:15" ht="14.25" customHeight="1">
      <c r="A127" s="1" t="s">
        <v>548</v>
      </c>
      <c r="B127" s="1" t="s">
        <v>51</v>
      </c>
      <c r="C127" s="15">
        <v>2</v>
      </c>
      <c r="D127" s="15">
        <v>51</v>
      </c>
      <c r="F127" s="8">
        <v>44174</v>
      </c>
      <c r="G127" s="8">
        <v>44354</v>
      </c>
      <c r="J127" s="1"/>
      <c r="N127" s="1"/>
      <c r="O127" s="1"/>
    </row>
    <row r="128" spans="1:15" ht="14.25" customHeight="1">
      <c r="A128" s="1" t="s">
        <v>550</v>
      </c>
      <c r="B128" s="1" t="s">
        <v>51</v>
      </c>
      <c r="C128" s="15">
        <v>2</v>
      </c>
      <c r="D128" s="15">
        <v>52</v>
      </c>
      <c r="F128" s="8">
        <v>44174</v>
      </c>
      <c r="G128" s="8">
        <v>44354</v>
      </c>
      <c r="H128" s="26">
        <v>0.58125000000000004</v>
      </c>
      <c r="J128" s="1"/>
      <c r="K128" s="27">
        <v>3</v>
      </c>
      <c r="L128" s="27">
        <v>8.49</v>
      </c>
      <c r="M128" s="27">
        <v>0.86</v>
      </c>
      <c r="N128" s="2" t="s">
        <v>52</v>
      </c>
      <c r="O128" s="1"/>
    </row>
    <row r="129" spans="1:15" ht="14.25" customHeight="1">
      <c r="A129" s="1" t="s">
        <v>555</v>
      </c>
      <c r="B129" s="1" t="s">
        <v>51</v>
      </c>
      <c r="C129" s="15">
        <v>2</v>
      </c>
      <c r="D129" s="15">
        <v>53</v>
      </c>
      <c r="F129" s="8">
        <v>44174</v>
      </c>
      <c r="G129" s="8">
        <v>44354</v>
      </c>
      <c r="J129" s="1"/>
      <c r="N129" s="1"/>
      <c r="O129" s="1"/>
    </row>
    <row r="130" spans="1:15" ht="14.25" customHeight="1">
      <c r="A130" s="1" t="s">
        <v>559</v>
      </c>
      <c r="B130" s="1" t="s">
        <v>51</v>
      </c>
      <c r="C130" s="15">
        <v>2</v>
      </c>
      <c r="D130" s="15">
        <v>54</v>
      </c>
      <c r="F130" s="8">
        <v>44174</v>
      </c>
      <c r="G130" s="8">
        <v>44354</v>
      </c>
      <c r="J130" s="1"/>
      <c r="N130" s="1"/>
      <c r="O130" s="1"/>
    </row>
    <row r="131" spans="1:15" ht="14.25" customHeight="1">
      <c r="A131" s="1" t="s">
        <v>561</v>
      </c>
      <c r="B131" s="1" t="s">
        <v>51</v>
      </c>
      <c r="C131" s="15">
        <v>2</v>
      </c>
      <c r="D131" s="15">
        <v>55</v>
      </c>
      <c r="F131" s="8">
        <v>44174</v>
      </c>
      <c r="G131" s="8">
        <v>44354</v>
      </c>
      <c r="J131" s="1"/>
      <c r="N131" s="1"/>
      <c r="O131" s="1"/>
    </row>
    <row r="132" spans="1:15" ht="14.25" customHeight="1">
      <c r="A132" s="1" t="s">
        <v>565</v>
      </c>
      <c r="B132" s="1" t="s">
        <v>51</v>
      </c>
      <c r="C132" s="15">
        <v>2</v>
      </c>
      <c r="D132" s="15">
        <v>56</v>
      </c>
      <c r="F132" s="8">
        <v>44174</v>
      </c>
      <c r="G132" s="8">
        <v>44354</v>
      </c>
      <c r="H132" s="26">
        <v>0.5854166666666667</v>
      </c>
      <c r="J132" s="1"/>
      <c r="K132" s="27">
        <v>2</v>
      </c>
      <c r="L132" s="27">
        <v>3.79</v>
      </c>
      <c r="M132" s="27">
        <v>0.9</v>
      </c>
      <c r="N132" s="2" t="s">
        <v>52</v>
      </c>
      <c r="O132" s="1"/>
    </row>
    <row r="133" spans="1:15" ht="14.25" customHeight="1">
      <c r="A133" s="1" t="s">
        <v>568</v>
      </c>
      <c r="B133" s="1" t="s">
        <v>51</v>
      </c>
      <c r="C133" s="15">
        <v>2</v>
      </c>
      <c r="D133" s="15">
        <v>57</v>
      </c>
      <c r="F133" s="8">
        <v>44174</v>
      </c>
      <c r="G133" s="8">
        <v>44354</v>
      </c>
      <c r="J133" s="1"/>
      <c r="N133" s="1"/>
      <c r="O133" s="1"/>
    </row>
    <row r="134" spans="1:15" ht="14.25" customHeight="1">
      <c r="A134" s="1" t="s">
        <v>570</v>
      </c>
      <c r="B134" s="1" t="s">
        <v>51</v>
      </c>
      <c r="C134" s="15">
        <v>2</v>
      </c>
      <c r="D134" s="15">
        <v>58</v>
      </c>
      <c r="F134" s="8">
        <v>44174</v>
      </c>
      <c r="G134" s="8">
        <v>44354</v>
      </c>
      <c r="J134" s="1"/>
      <c r="N134" s="1"/>
      <c r="O134" s="1"/>
    </row>
    <row r="135" spans="1:15" ht="14.25" customHeight="1">
      <c r="A135" s="1" t="s">
        <v>574</v>
      </c>
      <c r="B135" s="1" t="s">
        <v>51</v>
      </c>
      <c r="C135" s="15">
        <v>2</v>
      </c>
      <c r="D135" s="15">
        <v>59</v>
      </c>
      <c r="F135" s="8">
        <v>44174</v>
      </c>
      <c r="G135" s="8">
        <v>44354</v>
      </c>
      <c r="J135" s="1"/>
      <c r="N135" s="1"/>
      <c r="O135" s="1"/>
    </row>
    <row r="136" spans="1:15" ht="14.25" customHeight="1">
      <c r="A136" s="1" t="s">
        <v>578</v>
      </c>
      <c r="B136" s="1" t="s">
        <v>51</v>
      </c>
      <c r="C136" s="15">
        <v>2</v>
      </c>
      <c r="D136" s="15">
        <v>60</v>
      </c>
      <c r="F136" s="8">
        <v>44174</v>
      </c>
      <c r="G136" s="8">
        <v>44354</v>
      </c>
      <c r="H136" s="26">
        <v>0.58819444444444446</v>
      </c>
      <c r="J136" s="1"/>
      <c r="K136" s="27">
        <v>3</v>
      </c>
      <c r="L136" s="27">
        <v>14.7</v>
      </c>
      <c r="M136" s="27">
        <v>0.83</v>
      </c>
      <c r="N136" s="2" t="s">
        <v>52</v>
      </c>
      <c r="O136" s="2" t="s">
        <v>52</v>
      </c>
    </row>
    <row r="137" spans="1:15" ht="14.25" customHeight="1">
      <c r="A137" s="1" t="s">
        <v>583</v>
      </c>
      <c r="B137" s="1" t="s">
        <v>51</v>
      </c>
      <c r="C137" s="15">
        <v>2</v>
      </c>
      <c r="D137" s="15">
        <v>61</v>
      </c>
      <c r="F137" s="8">
        <v>44174</v>
      </c>
      <c r="G137" s="8">
        <v>44354</v>
      </c>
      <c r="J137" s="1"/>
      <c r="N137" s="1"/>
      <c r="O137" s="1"/>
    </row>
    <row r="138" spans="1:15" ht="14.25" customHeight="1">
      <c r="A138" s="1" t="s">
        <v>585</v>
      </c>
      <c r="B138" s="1" t="s">
        <v>51</v>
      </c>
      <c r="C138" s="15">
        <v>2</v>
      </c>
      <c r="D138" s="15">
        <v>62</v>
      </c>
      <c r="F138" s="8">
        <v>44174</v>
      </c>
      <c r="G138" s="8">
        <v>44354</v>
      </c>
      <c r="J138" s="1"/>
      <c r="N138" s="1"/>
      <c r="O138" s="1"/>
    </row>
    <row r="139" spans="1:15" ht="14.25" customHeight="1">
      <c r="A139" s="1" t="s">
        <v>588</v>
      </c>
      <c r="B139" s="1" t="s">
        <v>51</v>
      </c>
      <c r="C139" s="15">
        <v>2</v>
      </c>
      <c r="D139" s="15">
        <v>63</v>
      </c>
      <c r="F139" s="8">
        <v>44174</v>
      </c>
      <c r="G139" s="8">
        <v>44354</v>
      </c>
      <c r="H139" s="26">
        <v>0.59027777777777779</v>
      </c>
      <c r="J139" s="1"/>
      <c r="K139" s="27">
        <v>3</v>
      </c>
      <c r="L139" s="27">
        <v>12.75</v>
      </c>
      <c r="M139" s="27">
        <v>0.84</v>
      </c>
      <c r="N139" s="2" t="s">
        <v>52</v>
      </c>
      <c r="O139" s="1"/>
    </row>
    <row r="140" spans="1:15" ht="14.25" customHeight="1">
      <c r="A140" s="1" t="s">
        <v>590</v>
      </c>
      <c r="B140" s="1" t="s">
        <v>51</v>
      </c>
      <c r="C140" s="15">
        <v>2</v>
      </c>
      <c r="D140" s="15">
        <v>64</v>
      </c>
      <c r="F140" s="8">
        <v>44174</v>
      </c>
      <c r="G140" s="8">
        <v>44354</v>
      </c>
      <c r="J140" s="1"/>
      <c r="N140" s="1"/>
      <c r="O140" s="1"/>
    </row>
    <row r="141" spans="1:15" ht="14.25" customHeight="1">
      <c r="A141" s="1" t="s">
        <v>594</v>
      </c>
      <c r="B141" s="1" t="s">
        <v>51</v>
      </c>
      <c r="C141" s="15">
        <v>2</v>
      </c>
      <c r="D141" s="15">
        <v>65</v>
      </c>
      <c r="F141" s="8">
        <v>44174</v>
      </c>
      <c r="G141" s="8">
        <v>44354</v>
      </c>
      <c r="J141" s="1"/>
      <c r="N141" s="1"/>
      <c r="O141" s="1"/>
    </row>
    <row r="142" spans="1:15" ht="14.25" customHeight="1">
      <c r="A142" s="1" t="s">
        <v>597</v>
      </c>
      <c r="B142" s="1" t="s">
        <v>51</v>
      </c>
      <c r="C142" s="15">
        <v>2</v>
      </c>
      <c r="D142" s="15">
        <v>66</v>
      </c>
      <c r="F142" s="8">
        <v>44174</v>
      </c>
      <c r="G142" s="8">
        <v>44354</v>
      </c>
      <c r="H142" s="26">
        <v>0.59305555555555556</v>
      </c>
      <c r="J142" s="1"/>
      <c r="K142" s="27">
        <v>3</v>
      </c>
      <c r="L142" s="27">
        <v>12.78</v>
      </c>
      <c r="M142" s="27">
        <v>0.88</v>
      </c>
      <c r="N142" s="2" t="s">
        <v>52</v>
      </c>
      <c r="O142" s="2" t="s">
        <v>52</v>
      </c>
    </row>
    <row r="143" spans="1:15" ht="14.25" customHeight="1">
      <c r="A143" s="1" t="s">
        <v>217</v>
      </c>
      <c r="B143" s="1" t="s">
        <v>51</v>
      </c>
      <c r="C143" s="15">
        <v>2</v>
      </c>
      <c r="D143" s="15">
        <v>67</v>
      </c>
      <c r="F143" s="8">
        <v>44174</v>
      </c>
      <c r="G143" s="8">
        <v>44354</v>
      </c>
      <c r="J143" s="1"/>
      <c r="N143" s="1"/>
      <c r="O143" s="1"/>
    </row>
    <row r="144" spans="1:15" ht="14.25" customHeight="1">
      <c r="A144" s="1" t="s">
        <v>602</v>
      </c>
      <c r="B144" s="1" t="s">
        <v>51</v>
      </c>
      <c r="C144" s="15">
        <v>2</v>
      </c>
      <c r="D144" s="15">
        <v>68</v>
      </c>
      <c r="F144" s="8">
        <v>44174</v>
      </c>
      <c r="G144" s="8">
        <v>44354</v>
      </c>
      <c r="H144" s="26">
        <v>0.59652777777777777</v>
      </c>
      <c r="J144" s="1"/>
      <c r="K144" s="27">
        <v>3</v>
      </c>
      <c r="L144" s="27">
        <v>12.11</v>
      </c>
      <c r="M144" s="27">
        <v>0.755</v>
      </c>
      <c r="N144" s="2" t="s">
        <v>52</v>
      </c>
      <c r="O144" s="1"/>
    </row>
    <row r="145" spans="1:15" ht="14.25" customHeight="1">
      <c r="A145" s="1" t="s">
        <v>604</v>
      </c>
      <c r="B145" s="1" t="s">
        <v>51</v>
      </c>
      <c r="C145" s="15">
        <v>2</v>
      </c>
      <c r="D145" s="15">
        <v>69</v>
      </c>
      <c r="F145" s="8">
        <v>44174</v>
      </c>
      <c r="G145" s="8">
        <v>44354</v>
      </c>
      <c r="H145" s="26">
        <v>0.59861111111111109</v>
      </c>
      <c r="J145" s="1"/>
      <c r="K145" s="27">
        <v>2</v>
      </c>
      <c r="L145" s="27">
        <v>7.27</v>
      </c>
      <c r="M145" s="27">
        <v>0.85499999999999998</v>
      </c>
      <c r="N145" s="1"/>
      <c r="O145" s="1"/>
    </row>
    <row r="146" spans="1:15" ht="14.25" customHeight="1">
      <c r="A146" s="1" t="s">
        <v>608</v>
      </c>
      <c r="B146" s="1" t="s">
        <v>51</v>
      </c>
      <c r="C146" s="15">
        <v>2</v>
      </c>
      <c r="D146" s="15">
        <v>70</v>
      </c>
      <c r="F146" s="8">
        <v>44174</v>
      </c>
      <c r="G146" s="8">
        <v>44354</v>
      </c>
      <c r="H146" s="26">
        <v>0.60138888888888886</v>
      </c>
      <c r="J146" s="1"/>
      <c r="K146" s="27">
        <v>2</v>
      </c>
      <c r="L146" s="27">
        <v>2.5</v>
      </c>
      <c r="M146" s="27">
        <v>0.84</v>
      </c>
      <c r="N146" s="2" t="s">
        <v>52</v>
      </c>
      <c r="O146" s="1"/>
    </row>
    <row r="147" spans="1:15" ht="14.25" customHeight="1">
      <c r="A147" s="1" t="s">
        <v>613</v>
      </c>
      <c r="B147" s="1" t="s">
        <v>51</v>
      </c>
      <c r="C147" s="15">
        <v>2</v>
      </c>
      <c r="D147" s="15">
        <v>71</v>
      </c>
      <c r="F147" s="8">
        <v>44174</v>
      </c>
      <c r="G147" s="8">
        <v>44354</v>
      </c>
      <c r="J147" s="1"/>
      <c r="N147" s="1"/>
      <c r="O147" s="1"/>
    </row>
    <row r="148" spans="1:15" ht="14.25" customHeight="1">
      <c r="A148" s="1" t="s">
        <v>616</v>
      </c>
      <c r="B148" s="1" t="s">
        <v>51</v>
      </c>
      <c r="C148" s="15">
        <v>2</v>
      </c>
      <c r="D148" s="15">
        <v>72</v>
      </c>
      <c r="F148" s="8">
        <v>44174</v>
      </c>
      <c r="G148" s="8">
        <v>44354</v>
      </c>
      <c r="J148" s="1"/>
      <c r="N148" s="1"/>
      <c r="O148" s="1"/>
    </row>
    <row r="149" spans="1:15" ht="14.25" customHeight="1">
      <c r="A149" s="1" t="s">
        <v>619</v>
      </c>
      <c r="B149" s="1" t="s">
        <v>51</v>
      </c>
      <c r="C149" s="15">
        <v>2</v>
      </c>
      <c r="D149" s="15">
        <v>73</v>
      </c>
      <c r="F149" s="8">
        <v>44174</v>
      </c>
      <c r="G149" s="8">
        <v>44354</v>
      </c>
      <c r="J149" s="1"/>
      <c r="N149" s="1"/>
      <c r="O149" s="1"/>
    </row>
    <row r="150" spans="1:15" ht="14.25" customHeight="1">
      <c r="A150" s="1" t="s">
        <v>622</v>
      </c>
      <c r="B150" s="1" t="s">
        <v>51</v>
      </c>
      <c r="C150" s="15">
        <v>2</v>
      </c>
      <c r="D150" s="15">
        <v>74</v>
      </c>
      <c r="F150" s="8">
        <v>44174</v>
      </c>
      <c r="G150" s="8">
        <v>44354</v>
      </c>
      <c r="H150" s="26">
        <v>0.6020833333333333</v>
      </c>
      <c r="J150" s="1"/>
      <c r="K150" s="27">
        <v>2</v>
      </c>
      <c r="L150" s="27">
        <v>8.8800000000000008</v>
      </c>
      <c r="M150" s="27">
        <v>0.91500000000000004</v>
      </c>
      <c r="N150" s="2" t="s">
        <v>1628</v>
      </c>
      <c r="O150" s="1"/>
    </row>
    <row r="151" spans="1:15" ht="14.25" customHeight="1">
      <c r="A151" s="1" t="s">
        <v>625</v>
      </c>
      <c r="B151" s="1" t="s">
        <v>51</v>
      </c>
      <c r="C151" s="15">
        <v>3</v>
      </c>
      <c r="D151" s="15">
        <v>1</v>
      </c>
      <c r="F151" s="8">
        <v>44174</v>
      </c>
      <c r="G151" s="8">
        <v>44354</v>
      </c>
      <c r="H151" s="26">
        <v>0.60763888888888884</v>
      </c>
      <c r="J151" s="1"/>
      <c r="K151" s="27">
        <v>2</v>
      </c>
      <c r="L151" s="27">
        <v>9.4499999999999993</v>
      </c>
      <c r="M151" s="27">
        <v>0.89300000000000002</v>
      </c>
      <c r="N151" s="2" t="s">
        <v>52</v>
      </c>
      <c r="O151" s="1"/>
    </row>
    <row r="152" spans="1:15" ht="14.25" customHeight="1">
      <c r="A152" s="1" t="s">
        <v>628</v>
      </c>
      <c r="B152" s="1" t="s">
        <v>51</v>
      </c>
      <c r="C152" s="15">
        <v>3</v>
      </c>
      <c r="D152" s="15">
        <v>2</v>
      </c>
      <c r="F152" s="8">
        <v>44174</v>
      </c>
      <c r="G152" s="8">
        <v>44354</v>
      </c>
      <c r="H152" s="26">
        <v>0.61041666666666672</v>
      </c>
      <c r="J152" s="1"/>
      <c r="K152" s="27">
        <v>2</v>
      </c>
      <c r="L152" s="27">
        <v>9.18</v>
      </c>
      <c r="M152" s="27">
        <v>0.89</v>
      </c>
      <c r="N152" s="1"/>
      <c r="O152" s="2" t="s">
        <v>52</v>
      </c>
    </row>
    <row r="153" spans="1:15" ht="14.25" customHeight="1">
      <c r="A153" s="1" t="s">
        <v>633</v>
      </c>
      <c r="B153" s="1" t="s">
        <v>51</v>
      </c>
      <c r="C153" s="15">
        <v>3</v>
      </c>
      <c r="D153" s="15">
        <v>3</v>
      </c>
      <c r="F153" s="8">
        <v>44174</v>
      </c>
      <c r="G153" s="8">
        <v>44354</v>
      </c>
      <c r="H153" s="26">
        <v>0.61250000000000004</v>
      </c>
      <c r="J153" s="1"/>
      <c r="K153" s="27">
        <v>1</v>
      </c>
      <c r="L153" s="27">
        <v>3.12</v>
      </c>
      <c r="M153" s="27">
        <v>0.86599999999999999</v>
      </c>
      <c r="N153" s="2" t="s">
        <v>1628</v>
      </c>
      <c r="O153" s="1"/>
    </row>
    <row r="154" spans="1:15" ht="14.25" customHeight="1">
      <c r="A154" s="1" t="s">
        <v>635</v>
      </c>
      <c r="B154" s="1" t="s">
        <v>51</v>
      </c>
      <c r="C154" s="15">
        <v>3</v>
      </c>
      <c r="D154" s="15">
        <v>4</v>
      </c>
      <c r="F154" s="8">
        <v>44174</v>
      </c>
      <c r="G154" s="8">
        <v>44354</v>
      </c>
      <c r="H154" s="26">
        <v>0.61527777777777781</v>
      </c>
      <c r="J154" s="1"/>
      <c r="K154" s="27">
        <v>3</v>
      </c>
      <c r="L154" s="27">
        <v>19.2</v>
      </c>
      <c r="M154" s="27">
        <v>0.85499999999999998</v>
      </c>
      <c r="N154" s="2" t="s">
        <v>52</v>
      </c>
      <c r="O154" s="1"/>
    </row>
    <row r="155" spans="1:15" ht="14.25" customHeight="1">
      <c r="A155" s="1" t="s">
        <v>639</v>
      </c>
      <c r="B155" s="1" t="s">
        <v>51</v>
      </c>
      <c r="C155" s="15">
        <v>3</v>
      </c>
      <c r="D155" s="15">
        <v>5</v>
      </c>
      <c r="F155" s="8">
        <v>44174</v>
      </c>
      <c r="G155" s="8">
        <v>44354</v>
      </c>
      <c r="J155" s="1"/>
      <c r="N155" s="1"/>
      <c r="O155" s="1"/>
    </row>
    <row r="156" spans="1:15" ht="14.25" customHeight="1">
      <c r="A156" s="1" t="s">
        <v>641</v>
      </c>
      <c r="B156" s="1" t="s">
        <v>51</v>
      </c>
      <c r="C156" s="15">
        <v>3</v>
      </c>
      <c r="D156" s="15">
        <v>6</v>
      </c>
      <c r="F156" s="8">
        <v>44174</v>
      </c>
      <c r="G156" s="8">
        <v>44354</v>
      </c>
      <c r="J156" s="1"/>
      <c r="N156" s="1"/>
      <c r="O156" s="1"/>
    </row>
    <row r="157" spans="1:15" ht="14.25" customHeight="1">
      <c r="A157" s="1" t="s">
        <v>643</v>
      </c>
      <c r="B157" s="1" t="s">
        <v>51</v>
      </c>
      <c r="C157" s="15">
        <v>3</v>
      </c>
      <c r="D157" s="15">
        <v>7</v>
      </c>
      <c r="F157" s="8">
        <v>44174</v>
      </c>
      <c r="G157" s="8">
        <v>44354</v>
      </c>
      <c r="J157" s="1"/>
      <c r="N157" s="1"/>
      <c r="O157" s="1"/>
    </row>
    <row r="158" spans="1:15" ht="14.25" customHeight="1">
      <c r="A158" s="1" t="s">
        <v>646</v>
      </c>
      <c r="B158" s="1" t="s">
        <v>51</v>
      </c>
      <c r="C158" s="15">
        <v>3</v>
      </c>
      <c r="D158" s="15">
        <v>8</v>
      </c>
      <c r="F158" s="8">
        <v>44174</v>
      </c>
      <c r="G158" s="8">
        <v>44354</v>
      </c>
      <c r="J158" s="1"/>
      <c r="N158" s="1"/>
      <c r="O158" s="1"/>
    </row>
    <row r="159" spans="1:15" ht="14.25" customHeight="1">
      <c r="A159" s="1" t="s">
        <v>217</v>
      </c>
      <c r="B159" s="1" t="s">
        <v>51</v>
      </c>
      <c r="C159" s="15">
        <v>3</v>
      </c>
      <c r="D159" s="15">
        <v>9</v>
      </c>
      <c r="F159" s="8">
        <v>44174</v>
      </c>
      <c r="G159" s="8">
        <v>44354</v>
      </c>
      <c r="J159" s="1"/>
      <c r="N159" s="1"/>
      <c r="O159" s="1"/>
    </row>
    <row r="160" spans="1:15" ht="14.25" customHeight="1">
      <c r="A160" s="1" t="s">
        <v>651</v>
      </c>
      <c r="B160" s="1" t="s">
        <v>51</v>
      </c>
      <c r="C160" s="15">
        <v>3</v>
      </c>
      <c r="D160" s="15">
        <v>10</v>
      </c>
      <c r="F160" s="8">
        <v>44174</v>
      </c>
      <c r="G160" s="8">
        <v>44354</v>
      </c>
      <c r="J160" s="1"/>
      <c r="N160" s="1"/>
      <c r="O160" s="1"/>
    </row>
    <row r="161" spans="1:15" ht="14.25" customHeight="1">
      <c r="A161" s="1" t="s">
        <v>653</v>
      </c>
      <c r="B161" s="1" t="s">
        <v>51</v>
      </c>
      <c r="C161" s="15">
        <v>3</v>
      </c>
      <c r="D161" s="15">
        <v>11</v>
      </c>
      <c r="F161" s="8">
        <v>44174</v>
      </c>
      <c r="G161" s="8">
        <v>44354</v>
      </c>
      <c r="J161" s="1"/>
      <c r="N161" s="1"/>
      <c r="O161" s="1"/>
    </row>
    <row r="162" spans="1:15" ht="14.25" customHeight="1">
      <c r="A162" s="1" t="s">
        <v>657</v>
      </c>
      <c r="B162" s="1" t="s">
        <v>51</v>
      </c>
      <c r="C162" s="15">
        <v>3</v>
      </c>
      <c r="D162" s="15">
        <v>12</v>
      </c>
      <c r="F162" s="8">
        <v>44174</v>
      </c>
      <c r="G162" s="8">
        <v>44354</v>
      </c>
      <c r="J162" s="1"/>
      <c r="N162" s="1"/>
      <c r="O162" s="1"/>
    </row>
    <row r="163" spans="1:15" ht="14.25" customHeight="1">
      <c r="A163" s="1" t="s">
        <v>660</v>
      </c>
      <c r="B163" s="1" t="s">
        <v>51</v>
      </c>
      <c r="C163" s="15">
        <v>3</v>
      </c>
      <c r="D163" s="15">
        <v>13</v>
      </c>
      <c r="F163" s="8">
        <v>44174</v>
      </c>
      <c r="G163" s="8">
        <v>44354</v>
      </c>
      <c r="J163" s="1"/>
      <c r="N163" s="1"/>
      <c r="O163" s="1"/>
    </row>
    <row r="164" spans="1:15" ht="14.25" customHeight="1">
      <c r="A164" s="1" t="s">
        <v>665</v>
      </c>
      <c r="B164" s="1" t="s">
        <v>51</v>
      </c>
      <c r="C164" s="15">
        <v>3</v>
      </c>
      <c r="D164" s="15">
        <v>14</v>
      </c>
      <c r="F164" s="8">
        <v>44174</v>
      </c>
      <c r="G164" s="8">
        <v>44354</v>
      </c>
      <c r="H164" s="26">
        <v>0.61944444444444446</v>
      </c>
      <c r="J164" s="1"/>
      <c r="K164" s="27">
        <v>1</v>
      </c>
      <c r="L164" s="27">
        <v>2.73</v>
      </c>
      <c r="M164" s="27">
        <v>0.84499999999999997</v>
      </c>
      <c r="N164" s="2" t="s">
        <v>52</v>
      </c>
      <c r="O164" s="2" t="s">
        <v>52</v>
      </c>
    </row>
    <row r="165" spans="1:15" ht="14.25" customHeight="1">
      <c r="A165" s="1" t="s">
        <v>667</v>
      </c>
      <c r="B165" s="1" t="s">
        <v>51</v>
      </c>
      <c r="C165" s="15">
        <v>3</v>
      </c>
      <c r="D165" s="15">
        <v>15</v>
      </c>
      <c r="F165" s="8">
        <v>44174</v>
      </c>
      <c r="G165" s="8">
        <v>44354</v>
      </c>
      <c r="J165" s="1"/>
      <c r="N165" s="1"/>
      <c r="O165" s="1"/>
    </row>
    <row r="166" spans="1:15" ht="14.25" customHeight="1">
      <c r="A166" s="1" t="s">
        <v>669</v>
      </c>
      <c r="B166" s="1" t="s">
        <v>51</v>
      </c>
      <c r="C166" s="15">
        <v>3</v>
      </c>
      <c r="D166" s="15">
        <v>16</v>
      </c>
      <c r="F166" s="8">
        <v>44174</v>
      </c>
      <c r="G166" s="8">
        <v>44354</v>
      </c>
      <c r="O166" s="1"/>
    </row>
    <row r="167" spans="1:15" ht="14.25" customHeight="1">
      <c r="A167" s="1" t="s">
        <v>672</v>
      </c>
      <c r="B167" s="1" t="s">
        <v>51</v>
      </c>
      <c r="C167" s="15">
        <v>3</v>
      </c>
      <c r="D167" s="15">
        <v>17</v>
      </c>
      <c r="F167" s="8">
        <v>44174</v>
      </c>
      <c r="G167" s="8">
        <v>44354</v>
      </c>
      <c r="H167" s="27">
        <v>14.55</v>
      </c>
      <c r="J167" s="1"/>
      <c r="K167" s="27">
        <v>3</v>
      </c>
      <c r="L167" s="27">
        <v>10.1</v>
      </c>
      <c r="M167" s="27">
        <v>0.88</v>
      </c>
      <c r="N167" s="2" t="s">
        <v>52</v>
      </c>
      <c r="O167" s="1"/>
    </row>
    <row r="168" spans="1:15" ht="14.25" customHeight="1">
      <c r="A168" s="1" t="s">
        <v>676</v>
      </c>
      <c r="B168" s="1" t="s">
        <v>51</v>
      </c>
      <c r="C168" s="15">
        <v>3</v>
      </c>
      <c r="D168" s="15">
        <v>18</v>
      </c>
      <c r="F168" s="8">
        <v>44174</v>
      </c>
      <c r="G168" s="8">
        <v>44354</v>
      </c>
      <c r="J168" s="1"/>
      <c r="N168" s="1"/>
      <c r="O168" s="1"/>
    </row>
    <row r="169" spans="1:15" ht="14.25" customHeight="1">
      <c r="A169" s="1" t="s">
        <v>680</v>
      </c>
      <c r="B169" s="1" t="s">
        <v>51</v>
      </c>
      <c r="C169" s="15">
        <v>3</v>
      </c>
      <c r="D169" s="15">
        <v>19</v>
      </c>
      <c r="F169" s="8">
        <v>44174</v>
      </c>
      <c r="G169" s="8">
        <v>44354</v>
      </c>
      <c r="H169" s="27">
        <v>14.58</v>
      </c>
      <c r="J169" s="1"/>
      <c r="K169" s="27">
        <v>2</v>
      </c>
      <c r="L169" s="27">
        <v>3.85</v>
      </c>
      <c r="M169" s="27">
        <v>0.81</v>
      </c>
      <c r="N169" s="2" t="s">
        <v>52</v>
      </c>
      <c r="O169" s="1"/>
    </row>
    <row r="170" spans="1:15" ht="14.25" customHeight="1">
      <c r="A170" s="1" t="s">
        <v>683</v>
      </c>
      <c r="B170" s="1" t="s">
        <v>51</v>
      </c>
      <c r="C170" s="15">
        <v>3</v>
      </c>
      <c r="D170" s="15">
        <v>20</v>
      </c>
      <c r="F170" s="8">
        <v>44174</v>
      </c>
      <c r="G170" s="8">
        <v>44354</v>
      </c>
      <c r="J170" s="1"/>
      <c r="N170" s="1"/>
      <c r="O170" s="1"/>
    </row>
    <row r="171" spans="1:15" ht="14.25" customHeight="1">
      <c r="A171" s="1" t="s">
        <v>686</v>
      </c>
      <c r="B171" s="1" t="s">
        <v>51</v>
      </c>
      <c r="C171" s="15">
        <v>3</v>
      </c>
      <c r="D171" s="15">
        <v>21</v>
      </c>
      <c r="F171" s="8">
        <v>44174</v>
      </c>
      <c r="G171" s="8">
        <v>44354</v>
      </c>
      <c r="H171" s="26">
        <v>0.62638888888888888</v>
      </c>
      <c r="J171" s="1"/>
      <c r="K171" s="27">
        <v>3</v>
      </c>
      <c r="L171" s="27">
        <v>13.34</v>
      </c>
      <c r="M171" s="27">
        <v>0.85</v>
      </c>
      <c r="N171" s="2" t="s">
        <v>52</v>
      </c>
      <c r="O171" s="2" t="s">
        <v>52</v>
      </c>
    </row>
    <row r="172" spans="1:15" ht="14.25" customHeight="1">
      <c r="A172" s="1" t="s">
        <v>689</v>
      </c>
      <c r="B172" s="1" t="s">
        <v>51</v>
      </c>
      <c r="C172" s="15">
        <v>3</v>
      </c>
      <c r="D172" s="15">
        <v>22</v>
      </c>
      <c r="F172" s="8">
        <v>44174</v>
      </c>
      <c r="G172" s="8">
        <v>44354</v>
      </c>
      <c r="J172" s="1"/>
      <c r="N172" s="1"/>
      <c r="O172" s="1"/>
    </row>
    <row r="173" spans="1:15" ht="14.25" customHeight="1">
      <c r="A173" s="1" t="s">
        <v>693</v>
      </c>
      <c r="B173" s="1" t="s">
        <v>51</v>
      </c>
      <c r="C173" s="15">
        <v>3</v>
      </c>
      <c r="D173" s="15">
        <v>23</v>
      </c>
      <c r="F173" s="8">
        <v>44174</v>
      </c>
      <c r="G173" s="8">
        <v>44354</v>
      </c>
      <c r="J173" s="1"/>
      <c r="N173" s="1"/>
      <c r="O173" s="1"/>
    </row>
    <row r="174" spans="1:15" ht="14.25" customHeight="1">
      <c r="A174" s="1" t="s">
        <v>696</v>
      </c>
      <c r="B174" s="1" t="s">
        <v>51</v>
      </c>
      <c r="C174" s="15">
        <v>3</v>
      </c>
      <c r="D174" s="15">
        <v>24</v>
      </c>
      <c r="F174" s="8">
        <v>44174</v>
      </c>
      <c r="G174" s="8">
        <v>44354</v>
      </c>
      <c r="H174" s="26">
        <v>0.62916666666666665</v>
      </c>
      <c r="J174" s="1"/>
      <c r="K174" s="27">
        <v>2</v>
      </c>
      <c r="L174" s="27">
        <v>3.94</v>
      </c>
      <c r="M174" s="27">
        <v>0.8</v>
      </c>
      <c r="N174" s="2" t="s">
        <v>52</v>
      </c>
      <c r="O174" s="1"/>
    </row>
    <row r="175" spans="1:15" ht="14.25" customHeight="1">
      <c r="A175" s="1" t="s">
        <v>700</v>
      </c>
      <c r="B175" s="1" t="s">
        <v>51</v>
      </c>
      <c r="C175" s="15">
        <v>3</v>
      </c>
      <c r="D175" s="15">
        <v>25</v>
      </c>
      <c r="F175" s="8">
        <v>44174</v>
      </c>
      <c r="G175" s="8">
        <v>44354</v>
      </c>
      <c r="J175" s="1"/>
      <c r="N175" s="1"/>
      <c r="O175" s="1"/>
    </row>
    <row r="176" spans="1:15" ht="14.25" customHeight="1">
      <c r="A176" s="1" t="s">
        <v>703</v>
      </c>
      <c r="B176" s="1" t="s">
        <v>51</v>
      </c>
      <c r="C176" s="15">
        <v>3</v>
      </c>
      <c r="D176" s="15">
        <v>26</v>
      </c>
      <c r="F176" s="8">
        <v>44174</v>
      </c>
      <c r="G176" s="8">
        <v>44354</v>
      </c>
      <c r="H176" s="26">
        <v>0.63124999999999998</v>
      </c>
      <c r="J176" s="1"/>
      <c r="K176" s="27">
        <v>3</v>
      </c>
      <c r="L176" s="27">
        <v>3.75</v>
      </c>
      <c r="M176" s="27">
        <v>0.81200000000000006</v>
      </c>
      <c r="N176" s="2" t="s">
        <v>52</v>
      </c>
      <c r="O176" s="1"/>
    </row>
    <row r="177" spans="1:15" ht="14.25" customHeight="1">
      <c r="A177" s="1" t="s">
        <v>706</v>
      </c>
      <c r="B177" s="1" t="s">
        <v>51</v>
      </c>
      <c r="C177" s="15">
        <v>3</v>
      </c>
      <c r="D177" s="15">
        <v>27</v>
      </c>
      <c r="F177" s="8">
        <v>44174</v>
      </c>
      <c r="G177" s="8">
        <v>44354</v>
      </c>
      <c r="J177" s="1"/>
      <c r="N177" s="1"/>
      <c r="O177" s="1"/>
    </row>
    <row r="178" spans="1:15" ht="14.25" customHeight="1">
      <c r="A178" s="1" t="s">
        <v>709</v>
      </c>
      <c r="B178" s="1" t="s">
        <v>51</v>
      </c>
      <c r="C178" s="15">
        <v>3</v>
      </c>
      <c r="D178" s="15">
        <v>28</v>
      </c>
      <c r="F178" s="8">
        <v>44174</v>
      </c>
      <c r="G178" s="8">
        <v>44354</v>
      </c>
      <c r="J178" s="1"/>
      <c r="N178" s="1"/>
      <c r="O178" s="1"/>
    </row>
    <row r="179" spans="1:15" ht="14.25" customHeight="1">
      <c r="A179" s="1" t="s">
        <v>712</v>
      </c>
      <c r="B179" s="1" t="s">
        <v>51</v>
      </c>
      <c r="C179" s="15">
        <v>3</v>
      </c>
      <c r="D179" s="15">
        <v>29</v>
      </c>
      <c r="F179" s="8">
        <v>44174</v>
      </c>
      <c r="G179" s="8">
        <v>44354</v>
      </c>
      <c r="J179" s="1"/>
      <c r="N179" s="1"/>
      <c r="O179" s="1"/>
    </row>
    <row r="180" spans="1:15" ht="14.25" customHeight="1">
      <c r="A180" s="1" t="s">
        <v>714</v>
      </c>
      <c r="B180" s="1" t="s">
        <v>51</v>
      </c>
      <c r="C180" s="15">
        <v>3</v>
      </c>
      <c r="D180" s="15">
        <v>30</v>
      </c>
      <c r="F180" s="8">
        <v>44174</v>
      </c>
      <c r="G180" s="8">
        <v>44354</v>
      </c>
      <c r="J180" s="1"/>
      <c r="N180" s="1"/>
      <c r="O180" s="1"/>
    </row>
    <row r="181" spans="1:15" ht="14.25" customHeight="1">
      <c r="A181" s="1" t="s">
        <v>719</v>
      </c>
      <c r="B181" s="1" t="s">
        <v>51</v>
      </c>
      <c r="C181" s="15">
        <v>3</v>
      </c>
      <c r="D181" s="15">
        <v>31</v>
      </c>
      <c r="F181" s="8">
        <v>44174</v>
      </c>
      <c r="G181" s="8">
        <v>44354</v>
      </c>
      <c r="J181" s="1"/>
      <c r="N181" s="1"/>
      <c r="O181" s="1"/>
    </row>
    <row r="182" spans="1:15" ht="14.25" customHeight="1">
      <c r="A182" s="1" t="s">
        <v>217</v>
      </c>
      <c r="B182" s="1" t="s">
        <v>51</v>
      </c>
      <c r="C182" s="15">
        <v>3</v>
      </c>
      <c r="D182" s="15">
        <v>32</v>
      </c>
      <c r="F182" s="8">
        <v>44174</v>
      </c>
      <c r="G182" s="8">
        <v>44354</v>
      </c>
      <c r="J182" s="1"/>
      <c r="N182" s="1"/>
      <c r="O182" s="1"/>
    </row>
    <row r="183" spans="1:15" ht="14.25" customHeight="1">
      <c r="A183" s="1" t="s">
        <v>724</v>
      </c>
      <c r="B183" s="1" t="s">
        <v>51</v>
      </c>
      <c r="C183" s="15">
        <v>3</v>
      </c>
      <c r="D183" s="15">
        <v>33</v>
      </c>
      <c r="F183" s="8">
        <v>44174</v>
      </c>
      <c r="G183" s="8">
        <v>44354</v>
      </c>
      <c r="J183" s="1"/>
      <c r="N183" s="1"/>
      <c r="O183" s="1"/>
    </row>
    <row r="184" spans="1:15" ht="14.25" customHeight="1">
      <c r="A184" s="1" t="s">
        <v>727</v>
      </c>
      <c r="B184" s="1" t="s">
        <v>51</v>
      </c>
      <c r="C184" s="15">
        <v>3</v>
      </c>
      <c r="D184" s="15">
        <v>34</v>
      </c>
      <c r="F184" s="8">
        <v>44174</v>
      </c>
      <c r="G184" s="8">
        <v>44354</v>
      </c>
      <c r="J184" s="1"/>
      <c r="N184" s="1"/>
      <c r="O184" s="1"/>
    </row>
    <row r="185" spans="1:15" ht="14.25" customHeight="1">
      <c r="A185" s="1" t="s">
        <v>731</v>
      </c>
      <c r="B185" s="1" t="s">
        <v>51</v>
      </c>
      <c r="C185" s="15">
        <v>3</v>
      </c>
      <c r="D185" s="15">
        <v>35</v>
      </c>
      <c r="F185" s="8">
        <v>44174</v>
      </c>
      <c r="G185" s="8">
        <v>44354</v>
      </c>
      <c r="J185" s="1"/>
      <c r="N185" s="1"/>
      <c r="O185" s="1"/>
    </row>
    <row r="186" spans="1:15" ht="14.25" customHeight="1">
      <c r="A186" s="1" t="s">
        <v>734</v>
      </c>
      <c r="B186" s="1" t="s">
        <v>51</v>
      </c>
      <c r="C186" s="15">
        <v>3</v>
      </c>
      <c r="D186" s="15">
        <v>36</v>
      </c>
      <c r="F186" s="8">
        <v>44174</v>
      </c>
      <c r="G186" s="8">
        <v>44354</v>
      </c>
      <c r="J186" s="1"/>
      <c r="N186" s="1"/>
      <c r="O186" s="1"/>
    </row>
    <row r="187" spans="1:15" ht="14.25" customHeight="1">
      <c r="A187" s="1" t="s">
        <v>736</v>
      </c>
      <c r="B187" s="1" t="s">
        <v>51</v>
      </c>
      <c r="C187" s="15">
        <v>3</v>
      </c>
      <c r="D187" s="15">
        <v>37</v>
      </c>
      <c r="F187" s="8">
        <v>44174</v>
      </c>
      <c r="G187" s="8">
        <v>44354</v>
      </c>
      <c r="H187" s="26">
        <v>0.63611111111111107</v>
      </c>
      <c r="J187" s="1"/>
      <c r="K187" s="27">
        <v>2</v>
      </c>
      <c r="L187" s="27">
        <v>2.5099999999999998</v>
      </c>
      <c r="M187" s="27">
        <v>0.89</v>
      </c>
      <c r="N187" s="2" t="s">
        <v>52</v>
      </c>
      <c r="O187" s="1"/>
    </row>
    <row r="188" spans="1:15" ht="14.25" customHeight="1">
      <c r="A188" s="1" t="s">
        <v>152</v>
      </c>
      <c r="B188" s="1" t="s">
        <v>51</v>
      </c>
      <c r="C188" s="15">
        <v>3</v>
      </c>
      <c r="D188" s="15">
        <v>38</v>
      </c>
      <c r="F188" s="8">
        <v>44174</v>
      </c>
      <c r="G188" s="8">
        <v>44354</v>
      </c>
      <c r="O188" s="1"/>
    </row>
    <row r="189" spans="1:15" ht="14.25" customHeight="1">
      <c r="A189" s="1" t="s">
        <v>741</v>
      </c>
      <c r="B189" s="1" t="s">
        <v>51</v>
      </c>
      <c r="C189" s="15">
        <v>3</v>
      </c>
      <c r="D189" s="15">
        <v>39</v>
      </c>
      <c r="F189" s="8">
        <v>44174</v>
      </c>
      <c r="G189" s="8">
        <v>44354</v>
      </c>
      <c r="H189" s="26">
        <v>0.63680555555555551</v>
      </c>
      <c r="J189" s="1"/>
      <c r="K189" s="27">
        <v>1</v>
      </c>
      <c r="L189" s="27">
        <v>2.5099999999999998</v>
      </c>
      <c r="M189" s="27">
        <v>0.86099999999999999</v>
      </c>
      <c r="N189" s="2" t="s">
        <v>52</v>
      </c>
      <c r="O189" s="1"/>
    </row>
    <row r="190" spans="1:15" ht="14.25" customHeight="1">
      <c r="A190" s="1" t="s">
        <v>746</v>
      </c>
      <c r="B190" s="1" t="s">
        <v>51</v>
      </c>
      <c r="C190" s="15">
        <v>3</v>
      </c>
      <c r="D190" s="15">
        <v>40</v>
      </c>
      <c r="F190" s="8">
        <v>44174</v>
      </c>
      <c r="G190" s="8">
        <v>44354</v>
      </c>
      <c r="J190" s="1"/>
      <c r="N190" s="1"/>
      <c r="O190" s="1"/>
    </row>
    <row r="191" spans="1:15" ht="14.25" customHeight="1">
      <c r="A191" s="1" t="s">
        <v>750</v>
      </c>
      <c r="B191" s="1" t="s">
        <v>51</v>
      </c>
      <c r="C191" s="15">
        <v>3</v>
      </c>
      <c r="D191" s="15">
        <v>41</v>
      </c>
      <c r="F191" s="8">
        <v>44174</v>
      </c>
      <c r="G191" s="8">
        <v>44354</v>
      </c>
      <c r="J191" s="1"/>
      <c r="N191" s="1"/>
      <c r="O191" s="1"/>
    </row>
    <row r="192" spans="1:15" ht="14.25" customHeight="1">
      <c r="A192" s="1" t="s">
        <v>752</v>
      </c>
      <c r="B192" s="1" t="s">
        <v>51</v>
      </c>
      <c r="C192" s="15">
        <v>3</v>
      </c>
      <c r="D192" s="15">
        <v>42</v>
      </c>
      <c r="F192" s="8">
        <v>44174</v>
      </c>
      <c r="G192" s="8">
        <v>44354</v>
      </c>
      <c r="J192" s="1"/>
      <c r="N192" s="1"/>
      <c r="O192" s="1"/>
    </row>
    <row r="193" spans="1:15" ht="14.25" customHeight="1">
      <c r="A193" s="1" t="s">
        <v>755</v>
      </c>
      <c r="B193" s="1" t="s">
        <v>51</v>
      </c>
      <c r="C193" s="15">
        <v>3</v>
      </c>
      <c r="D193" s="15">
        <v>43</v>
      </c>
      <c r="F193" s="8">
        <v>44174</v>
      </c>
      <c r="G193" s="8">
        <v>44354</v>
      </c>
      <c r="J193" s="1"/>
      <c r="N193" s="1"/>
      <c r="O193" s="1"/>
    </row>
    <row r="194" spans="1:15" ht="14.25" customHeight="1">
      <c r="A194" s="1" t="s">
        <v>757</v>
      </c>
      <c r="B194" s="1" t="s">
        <v>51</v>
      </c>
      <c r="C194" s="15">
        <v>3</v>
      </c>
      <c r="D194" s="15">
        <v>44</v>
      </c>
      <c r="F194" s="8">
        <v>44174</v>
      </c>
      <c r="G194" s="8">
        <v>44354</v>
      </c>
      <c r="J194" s="1"/>
      <c r="N194" s="1"/>
      <c r="O194" s="1"/>
    </row>
    <row r="195" spans="1:15" ht="14.25" customHeight="1">
      <c r="A195" s="1" t="s">
        <v>761</v>
      </c>
      <c r="B195" s="1" t="s">
        <v>51</v>
      </c>
      <c r="C195" s="15">
        <v>3</v>
      </c>
      <c r="D195" s="15">
        <v>45</v>
      </c>
      <c r="F195" s="8">
        <v>44174</v>
      </c>
      <c r="G195" s="8">
        <v>44354</v>
      </c>
      <c r="H195" s="26">
        <v>0.63958333333333328</v>
      </c>
      <c r="J195" s="1"/>
      <c r="K195" s="27">
        <v>3</v>
      </c>
      <c r="L195" s="27">
        <v>5.82</v>
      </c>
      <c r="M195" s="27">
        <v>0.85</v>
      </c>
      <c r="N195" s="2" t="s">
        <v>52</v>
      </c>
      <c r="O195" s="1"/>
    </row>
    <row r="196" spans="1:15" ht="14.25" customHeight="1">
      <c r="A196" s="1" t="s">
        <v>764</v>
      </c>
      <c r="B196" s="1" t="s">
        <v>51</v>
      </c>
      <c r="C196" s="15">
        <v>3</v>
      </c>
      <c r="D196" s="15">
        <v>46</v>
      </c>
      <c r="F196" s="8">
        <v>44174</v>
      </c>
      <c r="G196" s="8">
        <v>44354</v>
      </c>
      <c r="H196" s="26">
        <v>0.64166666666666672</v>
      </c>
      <c r="J196" s="1"/>
      <c r="K196" s="27">
        <v>3</v>
      </c>
      <c r="L196" s="27">
        <v>12.92</v>
      </c>
      <c r="M196" s="27">
        <v>0.89500000000000002</v>
      </c>
      <c r="N196" s="2" t="s">
        <v>52</v>
      </c>
      <c r="O196" s="2" t="s">
        <v>52</v>
      </c>
    </row>
    <row r="197" spans="1:15" ht="14.25" customHeight="1">
      <c r="A197" s="1" t="s">
        <v>767</v>
      </c>
      <c r="B197" s="1" t="s">
        <v>51</v>
      </c>
      <c r="C197" s="15">
        <v>3</v>
      </c>
      <c r="D197" s="15">
        <v>47</v>
      </c>
      <c r="F197" s="8">
        <v>44174</v>
      </c>
      <c r="G197" s="8">
        <v>44354</v>
      </c>
      <c r="H197" s="26">
        <v>0.64375000000000004</v>
      </c>
      <c r="J197" s="1"/>
      <c r="K197" s="27">
        <v>3</v>
      </c>
      <c r="L197" s="27">
        <v>6.14</v>
      </c>
      <c r="M197" s="27">
        <v>0.83</v>
      </c>
      <c r="N197" s="1"/>
      <c r="O197" s="1"/>
    </row>
    <row r="198" spans="1:15" ht="14.25" customHeight="1">
      <c r="A198" s="1" t="s">
        <v>770</v>
      </c>
      <c r="B198" s="1" t="s">
        <v>51</v>
      </c>
      <c r="C198" s="15">
        <v>3</v>
      </c>
      <c r="D198" s="15">
        <v>48</v>
      </c>
      <c r="F198" s="8">
        <v>44174</v>
      </c>
      <c r="G198" s="8">
        <v>44354</v>
      </c>
      <c r="J198" s="1"/>
      <c r="N198" s="1"/>
      <c r="O198" s="1"/>
    </row>
    <row r="199" spans="1:15" ht="14.25" customHeight="1">
      <c r="A199" s="1" t="s">
        <v>774</v>
      </c>
      <c r="B199" s="1" t="s">
        <v>51</v>
      </c>
      <c r="C199" s="15">
        <v>3</v>
      </c>
      <c r="D199" s="15">
        <v>49</v>
      </c>
      <c r="F199" s="8">
        <v>44174</v>
      </c>
      <c r="G199" s="8">
        <v>44354</v>
      </c>
      <c r="J199" s="1"/>
      <c r="N199" s="1"/>
      <c r="O199" s="1"/>
    </row>
    <row r="200" spans="1:15" ht="14.25" customHeight="1">
      <c r="A200" s="1" t="s">
        <v>778</v>
      </c>
      <c r="B200" s="1" t="s">
        <v>51</v>
      </c>
      <c r="C200" s="15">
        <v>3</v>
      </c>
      <c r="D200" s="15">
        <v>50</v>
      </c>
      <c r="F200" s="8">
        <v>44174</v>
      </c>
      <c r="G200" s="8">
        <v>44354</v>
      </c>
      <c r="J200" s="1"/>
      <c r="N200" s="1"/>
      <c r="O200" s="1"/>
    </row>
    <row r="201" spans="1:15" ht="14.25" customHeight="1">
      <c r="A201" s="1" t="s">
        <v>781</v>
      </c>
      <c r="B201" s="1" t="s">
        <v>51</v>
      </c>
      <c r="C201" s="15">
        <v>3</v>
      </c>
      <c r="D201" s="15">
        <v>51</v>
      </c>
      <c r="F201" s="8">
        <v>44174</v>
      </c>
      <c r="G201" s="8">
        <v>44354</v>
      </c>
      <c r="J201" s="1"/>
      <c r="N201" s="1"/>
      <c r="O201" s="1"/>
    </row>
    <row r="202" spans="1:15" ht="14.25" customHeight="1">
      <c r="A202" s="1" t="s">
        <v>783</v>
      </c>
      <c r="B202" s="1" t="s">
        <v>51</v>
      </c>
      <c r="C202" s="15">
        <v>3</v>
      </c>
      <c r="D202" s="15">
        <v>52</v>
      </c>
      <c r="F202" s="8">
        <v>44174</v>
      </c>
      <c r="G202" s="8">
        <v>44354</v>
      </c>
      <c r="J202" s="1"/>
      <c r="N202" s="1"/>
      <c r="O202" s="1"/>
    </row>
    <row r="203" spans="1:15" ht="14.25" customHeight="1">
      <c r="A203" s="1" t="s">
        <v>786</v>
      </c>
      <c r="B203" s="1" t="s">
        <v>51</v>
      </c>
      <c r="C203" s="15">
        <v>3</v>
      </c>
      <c r="D203" s="15">
        <v>53</v>
      </c>
      <c r="F203" s="8">
        <v>44174</v>
      </c>
      <c r="G203" s="8">
        <v>44354</v>
      </c>
      <c r="H203" s="26">
        <v>0.64583333333333337</v>
      </c>
      <c r="J203" s="1"/>
      <c r="K203" s="27">
        <v>3</v>
      </c>
      <c r="L203" s="27">
        <v>4.6399999999999997</v>
      </c>
      <c r="M203" s="27">
        <v>0.73</v>
      </c>
      <c r="N203" s="2" t="s">
        <v>52</v>
      </c>
      <c r="O203" s="1"/>
    </row>
    <row r="204" spans="1:15" ht="14.25" customHeight="1">
      <c r="A204" s="1" t="s">
        <v>788</v>
      </c>
      <c r="B204" s="1" t="s">
        <v>51</v>
      </c>
      <c r="C204" s="15">
        <v>3</v>
      </c>
      <c r="D204" s="15">
        <v>54</v>
      </c>
      <c r="F204" s="8">
        <v>44174</v>
      </c>
      <c r="G204" s="8">
        <v>44354</v>
      </c>
      <c r="J204" s="1"/>
      <c r="N204" s="1"/>
      <c r="O204" s="1"/>
    </row>
    <row r="205" spans="1:15" ht="14.25" customHeight="1">
      <c r="A205" s="1" t="s">
        <v>790</v>
      </c>
      <c r="B205" s="1" t="s">
        <v>51</v>
      </c>
      <c r="C205" s="15">
        <v>3</v>
      </c>
      <c r="D205" s="15">
        <v>55</v>
      </c>
      <c r="F205" s="8">
        <v>44174</v>
      </c>
      <c r="G205" s="8">
        <v>44354</v>
      </c>
      <c r="J205" s="1"/>
      <c r="N205" s="1"/>
      <c r="O205" s="1"/>
    </row>
    <row r="206" spans="1:15" ht="14.25" customHeight="1">
      <c r="A206" s="1" t="s">
        <v>794</v>
      </c>
      <c r="B206" s="1" t="s">
        <v>51</v>
      </c>
      <c r="C206" s="15">
        <v>3</v>
      </c>
      <c r="D206" s="15">
        <v>56</v>
      </c>
      <c r="F206" s="8">
        <v>44174</v>
      </c>
      <c r="G206" s="8">
        <v>44354</v>
      </c>
      <c r="J206" s="1"/>
      <c r="N206" s="1"/>
      <c r="O206" s="1"/>
    </row>
    <row r="207" spans="1:15" ht="14.25" customHeight="1">
      <c r="A207" s="1" t="s">
        <v>797</v>
      </c>
      <c r="B207" s="1" t="s">
        <v>51</v>
      </c>
      <c r="C207" s="15">
        <v>3</v>
      </c>
      <c r="D207" s="15">
        <v>57</v>
      </c>
      <c r="F207" s="8">
        <v>44174</v>
      </c>
      <c r="G207" s="8">
        <v>44354</v>
      </c>
      <c r="J207" s="1"/>
      <c r="N207" s="1"/>
      <c r="O207" s="1"/>
    </row>
    <row r="208" spans="1:15" ht="14.25" customHeight="1">
      <c r="A208" s="1" t="s">
        <v>801</v>
      </c>
      <c r="B208" s="1" t="s">
        <v>51</v>
      </c>
      <c r="C208" s="15">
        <v>3</v>
      </c>
      <c r="D208" s="15">
        <v>58</v>
      </c>
      <c r="F208" s="8">
        <v>44174</v>
      </c>
      <c r="G208" s="8">
        <v>44354</v>
      </c>
      <c r="J208" s="1"/>
      <c r="N208" s="1"/>
      <c r="O208" s="1"/>
    </row>
    <row r="209" spans="1:15" ht="14.25" customHeight="1">
      <c r="A209" s="1" t="s">
        <v>803</v>
      </c>
      <c r="B209" s="1" t="s">
        <v>51</v>
      </c>
      <c r="C209" s="15">
        <v>3</v>
      </c>
      <c r="D209" s="15">
        <v>59</v>
      </c>
      <c r="F209" s="8">
        <v>44174</v>
      </c>
      <c r="G209" s="8">
        <v>44354</v>
      </c>
      <c r="J209" s="1"/>
      <c r="N209" s="1"/>
      <c r="O209" s="1"/>
    </row>
    <row r="210" spans="1:15" ht="14.25" customHeight="1">
      <c r="A210" s="1" t="s">
        <v>805</v>
      </c>
      <c r="B210" s="1" t="s">
        <v>51</v>
      </c>
      <c r="C210" s="15">
        <v>3</v>
      </c>
      <c r="D210" s="15">
        <v>60</v>
      </c>
      <c r="F210" s="8">
        <v>44174</v>
      </c>
      <c r="G210" s="8">
        <v>44354</v>
      </c>
      <c r="J210" s="1"/>
      <c r="N210" s="1"/>
      <c r="O210" s="1"/>
    </row>
    <row r="211" spans="1:15" ht="14.25" customHeight="1">
      <c r="A211" s="1" t="s">
        <v>809</v>
      </c>
      <c r="B211" s="1" t="s">
        <v>51</v>
      </c>
      <c r="C211" s="15">
        <v>3</v>
      </c>
      <c r="D211" s="15">
        <v>61</v>
      </c>
      <c r="F211" s="8">
        <v>44174</v>
      </c>
      <c r="G211" s="8">
        <v>44354</v>
      </c>
      <c r="J211" s="1"/>
      <c r="N211" s="1"/>
      <c r="O211" s="1"/>
    </row>
    <row r="212" spans="1:15" ht="14.25" customHeight="1">
      <c r="A212" s="1" t="s">
        <v>812</v>
      </c>
      <c r="B212" s="1" t="s">
        <v>51</v>
      </c>
      <c r="C212" s="15">
        <v>3</v>
      </c>
      <c r="D212" s="15">
        <v>62</v>
      </c>
      <c r="F212" s="8">
        <v>44174</v>
      </c>
      <c r="G212" s="8">
        <v>44354</v>
      </c>
      <c r="H212" s="26">
        <v>0.64861111111111114</v>
      </c>
      <c r="J212" s="1"/>
      <c r="K212" s="27">
        <v>2</v>
      </c>
      <c r="L212" s="27">
        <v>7.68</v>
      </c>
      <c r="M212" s="27">
        <v>0.87</v>
      </c>
      <c r="N212" s="2" t="s">
        <v>52</v>
      </c>
      <c r="O212" s="2" t="s">
        <v>52</v>
      </c>
    </row>
    <row r="213" spans="1:15" ht="14.25" customHeight="1">
      <c r="A213" s="1" t="s">
        <v>152</v>
      </c>
      <c r="B213" s="1" t="s">
        <v>51</v>
      </c>
      <c r="C213" s="15">
        <v>3</v>
      </c>
      <c r="D213" s="15">
        <v>63</v>
      </c>
      <c r="F213" s="8">
        <v>44174</v>
      </c>
      <c r="G213" s="8">
        <v>44354</v>
      </c>
      <c r="J213" s="1"/>
      <c r="N213" s="1"/>
      <c r="O213" s="1"/>
    </row>
    <row r="214" spans="1:15" ht="14.25" customHeight="1">
      <c r="A214" s="1" t="s">
        <v>817</v>
      </c>
      <c r="B214" s="1" t="s">
        <v>51</v>
      </c>
      <c r="C214" s="15">
        <v>3</v>
      </c>
      <c r="D214" s="15">
        <v>64</v>
      </c>
      <c r="F214" s="8">
        <v>44174</v>
      </c>
      <c r="G214" s="8">
        <v>44354</v>
      </c>
      <c r="H214" s="26">
        <v>0.65138888888888891</v>
      </c>
      <c r="J214" s="1"/>
      <c r="K214" s="27">
        <v>2</v>
      </c>
      <c r="L214" s="27">
        <v>1.53</v>
      </c>
      <c r="M214" s="27">
        <v>0.79500000000000004</v>
      </c>
      <c r="N214" s="2" t="s">
        <v>52</v>
      </c>
      <c r="O214" s="2" t="s">
        <v>52</v>
      </c>
    </row>
    <row r="215" spans="1:15" ht="14.25" customHeight="1">
      <c r="A215" s="1" t="s">
        <v>819</v>
      </c>
      <c r="B215" s="1" t="s">
        <v>51</v>
      </c>
      <c r="C215" s="15">
        <v>3</v>
      </c>
      <c r="D215" s="15">
        <v>65</v>
      </c>
      <c r="F215" s="8">
        <v>44174</v>
      </c>
      <c r="G215" s="8">
        <v>44354</v>
      </c>
      <c r="J215" s="1"/>
      <c r="N215" s="1"/>
      <c r="O215" s="1"/>
    </row>
    <row r="216" spans="1:15" ht="14.25" customHeight="1">
      <c r="A216" s="1" t="s">
        <v>823</v>
      </c>
      <c r="B216" s="1" t="s">
        <v>51</v>
      </c>
      <c r="C216" s="15">
        <v>3</v>
      </c>
      <c r="D216" s="15">
        <v>66</v>
      </c>
      <c r="F216" s="8">
        <v>44174</v>
      </c>
      <c r="G216" s="8">
        <v>44354</v>
      </c>
      <c r="J216" s="1"/>
      <c r="N216" s="1"/>
      <c r="O216" s="1"/>
    </row>
    <row r="217" spans="1:15" ht="14.25" customHeight="1">
      <c r="A217" s="1" t="s">
        <v>828</v>
      </c>
      <c r="B217" s="1" t="s">
        <v>51</v>
      </c>
      <c r="C217" s="15">
        <v>3</v>
      </c>
      <c r="D217" s="15">
        <v>67</v>
      </c>
      <c r="F217" s="8">
        <v>44174</v>
      </c>
      <c r="G217" s="8">
        <v>44354</v>
      </c>
      <c r="J217" s="1"/>
      <c r="N217" s="1"/>
      <c r="O217" s="1"/>
    </row>
    <row r="218" spans="1:15" ht="14.25" customHeight="1">
      <c r="A218" s="1" t="s">
        <v>831</v>
      </c>
      <c r="B218" s="1" t="s">
        <v>51</v>
      </c>
      <c r="C218" s="15">
        <v>3</v>
      </c>
      <c r="D218" s="15">
        <v>68</v>
      </c>
      <c r="F218" s="8">
        <v>44174</v>
      </c>
      <c r="G218" s="8">
        <v>44354</v>
      </c>
      <c r="H218" s="26">
        <v>0.65416666666666667</v>
      </c>
      <c r="J218" s="1"/>
      <c r="K218" s="27">
        <v>1</v>
      </c>
      <c r="L218" s="27">
        <v>2.4700000000000002</v>
      </c>
      <c r="M218" s="27">
        <v>0.83099999999999996</v>
      </c>
      <c r="N218" s="2" t="s">
        <v>52</v>
      </c>
      <c r="O218" s="1"/>
    </row>
    <row r="219" spans="1:15" ht="14.25" customHeight="1">
      <c r="A219" s="1" t="s">
        <v>834</v>
      </c>
      <c r="B219" s="1" t="s">
        <v>51</v>
      </c>
      <c r="C219" s="15">
        <v>3</v>
      </c>
      <c r="D219" s="15">
        <v>69</v>
      </c>
      <c r="F219" s="8">
        <v>44174</v>
      </c>
      <c r="G219" s="8">
        <v>44354</v>
      </c>
      <c r="H219" s="26">
        <v>0.65625</v>
      </c>
      <c r="J219" s="1"/>
      <c r="K219" s="27">
        <v>3</v>
      </c>
      <c r="L219" s="27">
        <v>4.2699999999999996</v>
      </c>
      <c r="M219" s="27">
        <v>0.67500000000000004</v>
      </c>
      <c r="N219" s="2" t="s">
        <v>52</v>
      </c>
      <c r="O219" s="1"/>
    </row>
    <row r="220" spans="1:15" ht="14.25" customHeight="1">
      <c r="A220" s="1" t="s">
        <v>837</v>
      </c>
      <c r="B220" s="1" t="s">
        <v>51</v>
      </c>
      <c r="C220" s="15">
        <v>3</v>
      </c>
      <c r="D220" s="15">
        <v>70</v>
      </c>
      <c r="F220" s="8">
        <v>44174</v>
      </c>
      <c r="G220" s="8">
        <v>44354</v>
      </c>
      <c r="J220" s="1"/>
      <c r="N220" s="1"/>
      <c r="O220" s="1"/>
    </row>
    <row r="221" spans="1:15" ht="14.25" customHeight="1">
      <c r="A221" s="1" t="s">
        <v>841</v>
      </c>
      <c r="B221" s="1" t="s">
        <v>51</v>
      </c>
      <c r="C221" s="15">
        <v>3</v>
      </c>
      <c r="D221" s="15">
        <v>71</v>
      </c>
      <c r="F221" s="8">
        <v>44174</v>
      </c>
      <c r="G221" s="8">
        <v>44354</v>
      </c>
      <c r="J221" s="1"/>
      <c r="N221" s="1"/>
      <c r="O221" s="1"/>
    </row>
    <row r="222" spans="1:15" ht="14.25" customHeight="1">
      <c r="A222" s="1" t="s">
        <v>845</v>
      </c>
      <c r="B222" s="1" t="s">
        <v>51</v>
      </c>
      <c r="C222" s="15">
        <v>3</v>
      </c>
      <c r="D222" s="15">
        <v>72</v>
      </c>
      <c r="F222" s="8">
        <v>44174</v>
      </c>
      <c r="G222" s="8">
        <v>44354</v>
      </c>
      <c r="J222" s="1"/>
      <c r="N222" s="1"/>
      <c r="O222" s="1"/>
    </row>
    <row r="223" spans="1:15" ht="14.25" customHeight="1">
      <c r="A223" s="1" t="s">
        <v>847</v>
      </c>
      <c r="B223" s="1" t="s">
        <v>51</v>
      </c>
      <c r="C223" s="15">
        <v>3</v>
      </c>
      <c r="D223" s="15">
        <v>73</v>
      </c>
      <c r="F223" s="8">
        <v>44174</v>
      </c>
      <c r="G223" s="8">
        <v>44354</v>
      </c>
      <c r="J223" s="1"/>
      <c r="N223" s="1"/>
      <c r="O223" s="1"/>
    </row>
    <row r="224" spans="1:15" ht="14.25" customHeight="1">
      <c r="A224" s="1" t="s">
        <v>850</v>
      </c>
      <c r="B224" s="1" t="s">
        <v>51</v>
      </c>
      <c r="C224" s="15">
        <v>3</v>
      </c>
      <c r="D224" s="15">
        <v>74</v>
      </c>
      <c r="F224" s="8">
        <v>44174</v>
      </c>
      <c r="G224" s="8">
        <v>44354</v>
      </c>
      <c r="J224" s="1"/>
      <c r="N224" s="1"/>
      <c r="O224" s="1"/>
    </row>
    <row r="225" spans="1:15" ht="14.25" customHeight="1">
      <c r="A225" s="1" t="s">
        <v>853</v>
      </c>
      <c r="B225" s="1" t="s">
        <v>51</v>
      </c>
      <c r="C225" s="15">
        <v>4</v>
      </c>
      <c r="D225" s="15">
        <v>1</v>
      </c>
      <c r="F225" s="8">
        <v>44174</v>
      </c>
      <c r="G225" s="8">
        <v>44354</v>
      </c>
      <c r="H225" s="26">
        <v>0.66388888888888886</v>
      </c>
      <c r="J225" s="1"/>
      <c r="K225" s="27">
        <v>3</v>
      </c>
      <c r="L225" s="27">
        <v>11.37</v>
      </c>
      <c r="M225" s="27">
        <v>0.85</v>
      </c>
      <c r="N225" s="2" t="s">
        <v>52</v>
      </c>
      <c r="O225" s="1"/>
    </row>
    <row r="226" spans="1:15" ht="14.25" customHeight="1">
      <c r="A226" s="1" t="s">
        <v>855</v>
      </c>
      <c r="B226" s="1" t="s">
        <v>51</v>
      </c>
      <c r="C226" s="15">
        <v>4</v>
      </c>
      <c r="D226" s="15">
        <v>2</v>
      </c>
      <c r="F226" s="8">
        <v>44174</v>
      </c>
      <c r="G226" s="8">
        <v>44354</v>
      </c>
      <c r="H226" s="26">
        <v>0.66597222222222219</v>
      </c>
      <c r="J226" s="1"/>
      <c r="K226" s="27">
        <v>3</v>
      </c>
      <c r="L226" s="27">
        <v>9.6999999999999993</v>
      </c>
      <c r="M226" s="27">
        <v>0.82499999999999996</v>
      </c>
      <c r="N226" s="2" t="s">
        <v>1628</v>
      </c>
      <c r="O226" s="1"/>
    </row>
    <row r="227" spans="1:15" ht="14.25" customHeight="1">
      <c r="A227" s="1" t="s">
        <v>857</v>
      </c>
      <c r="B227" s="1" t="s">
        <v>51</v>
      </c>
      <c r="C227" s="15">
        <v>4</v>
      </c>
      <c r="D227" s="15">
        <v>3</v>
      </c>
      <c r="F227" s="8">
        <v>44174</v>
      </c>
      <c r="G227" s="8">
        <v>44354</v>
      </c>
      <c r="H227" s="26">
        <v>0.66874999999999996</v>
      </c>
      <c r="J227" s="1"/>
      <c r="K227" s="27">
        <v>3</v>
      </c>
      <c r="L227" s="27">
        <v>5.77</v>
      </c>
      <c r="M227" s="27">
        <v>0.84</v>
      </c>
      <c r="N227" s="2" t="s">
        <v>1628</v>
      </c>
      <c r="O227" s="1"/>
    </row>
    <row r="228" spans="1:15" ht="14.25" customHeight="1">
      <c r="A228" s="1" t="s">
        <v>860</v>
      </c>
      <c r="B228" s="1" t="s">
        <v>51</v>
      </c>
      <c r="C228" s="15">
        <v>4</v>
      </c>
      <c r="D228" s="15">
        <v>4</v>
      </c>
      <c r="F228" s="8">
        <v>44174</v>
      </c>
      <c r="G228" s="8">
        <v>44354</v>
      </c>
      <c r="H228" s="26">
        <v>0.67152777777777772</v>
      </c>
      <c r="J228" s="1"/>
      <c r="K228" s="27">
        <v>2</v>
      </c>
      <c r="L228" s="27">
        <v>4.0999999999999996</v>
      </c>
      <c r="M228" s="27">
        <v>0.87</v>
      </c>
      <c r="N228" s="2" t="s">
        <v>52</v>
      </c>
      <c r="O228" s="1"/>
    </row>
    <row r="229" spans="1:15" ht="14.25" customHeight="1">
      <c r="A229" s="1" t="s">
        <v>864</v>
      </c>
      <c r="B229" s="1" t="s">
        <v>51</v>
      </c>
      <c r="C229" s="15">
        <v>4</v>
      </c>
      <c r="D229" s="15">
        <v>5</v>
      </c>
      <c r="F229" s="8">
        <v>44174</v>
      </c>
      <c r="G229" s="8">
        <v>44354</v>
      </c>
      <c r="H229" s="26">
        <v>0.67569444444444449</v>
      </c>
      <c r="J229" s="1"/>
      <c r="K229" s="27">
        <v>1</v>
      </c>
      <c r="L229" s="27">
        <v>1.59</v>
      </c>
      <c r="M229" s="27">
        <v>0.84099999999999997</v>
      </c>
      <c r="N229" s="2" t="s">
        <v>52</v>
      </c>
      <c r="O229" s="1"/>
    </row>
    <row r="230" spans="1:15" ht="14.25" customHeight="1">
      <c r="A230" s="1" t="s">
        <v>867</v>
      </c>
      <c r="B230" s="1" t="s">
        <v>51</v>
      </c>
      <c r="C230" s="15">
        <v>4</v>
      </c>
      <c r="D230" s="15">
        <v>6</v>
      </c>
      <c r="F230" s="8">
        <v>44174</v>
      </c>
      <c r="G230" s="8">
        <v>44354</v>
      </c>
      <c r="H230" s="26">
        <v>0.67777777777777781</v>
      </c>
      <c r="J230" s="1"/>
      <c r="K230" s="27">
        <v>3</v>
      </c>
      <c r="L230" s="27">
        <v>10.46</v>
      </c>
      <c r="M230" s="27">
        <v>0.9</v>
      </c>
      <c r="N230" s="2" t="s">
        <v>52</v>
      </c>
      <c r="O230" s="1"/>
    </row>
    <row r="231" spans="1:15" ht="14.25" customHeight="1">
      <c r="A231" s="1" t="s">
        <v>870</v>
      </c>
      <c r="B231" s="1" t="s">
        <v>51</v>
      </c>
      <c r="C231" s="15">
        <v>4</v>
      </c>
      <c r="D231" s="15">
        <v>7</v>
      </c>
      <c r="F231" s="8">
        <v>44174</v>
      </c>
      <c r="G231" s="8">
        <v>44354</v>
      </c>
      <c r="J231" s="1"/>
      <c r="N231" s="1"/>
      <c r="O231" s="1"/>
    </row>
    <row r="232" spans="1:15" ht="14.25" customHeight="1">
      <c r="A232" s="1" t="s">
        <v>872</v>
      </c>
      <c r="B232" s="1" t="s">
        <v>51</v>
      </c>
      <c r="C232" s="15">
        <v>4</v>
      </c>
      <c r="D232" s="15">
        <v>8</v>
      </c>
      <c r="F232" s="8">
        <v>44174</v>
      </c>
      <c r="G232" s="8">
        <v>44354</v>
      </c>
      <c r="J232" s="1"/>
      <c r="N232" s="1"/>
      <c r="O232" s="1"/>
    </row>
    <row r="233" spans="1:15" ht="14.25" customHeight="1">
      <c r="A233" s="1" t="s">
        <v>875</v>
      </c>
      <c r="B233" s="1" t="s">
        <v>51</v>
      </c>
      <c r="C233" s="15">
        <v>4</v>
      </c>
      <c r="D233" s="15">
        <v>9</v>
      </c>
      <c r="F233" s="8">
        <v>44174</v>
      </c>
      <c r="G233" s="8">
        <v>44354</v>
      </c>
      <c r="J233" s="1"/>
      <c r="N233" s="1"/>
      <c r="O233" s="1"/>
    </row>
    <row r="234" spans="1:15" ht="14.25" customHeight="1">
      <c r="A234" s="1" t="s">
        <v>878</v>
      </c>
      <c r="B234" s="1" t="s">
        <v>51</v>
      </c>
      <c r="C234" s="15">
        <v>4</v>
      </c>
      <c r="D234" s="15">
        <v>10</v>
      </c>
      <c r="F234" s="8">
        <v>44174</v>
      </c>
      <c r="G234" s="8">
        <v>44354</v>
      </c>
      <c r="H234" s="26">
        <v>0.67986111111111114</v>
      </c>
      <c r="J234" s="1"/>
      <c r="K234" s="27">
        <v>2</v>
      </c>
      <c r="L234" s="27">
        <v>6.47</v>
      </c>
      <c r="M234" s="27">
        <v>0.86099999999999999</v>
      </c>
      <c r="N234" s="2" t="s">
        <v>52</v>
      </c>
      <c r="O234" s="2" t="s">
        <v>52</v>
      </c>
    </row>
    <row r="235" spans="1:15" ht="14.25" customHeight="1">
      <c r="A235" s="1" t="s">
        <v>880</v>
      </c>
      <c r="B235" s="1" t="s">
        <v>51</v>
      </c>
      <c r="C235" s="15">
        <v>4</v>
      </c>
      <c r="D235" s="15">
        <v>11</v>
      </c>
      <c r="F235" s="8">
        <v>44174</v>
      </c>
      <c r="G235" s="8">
        <v>44354</v>
      </c>
      <c r="J235" s="1"/>
      <c r="N235" s="1"/>
      <c r="O235" s="1"/>
    </row>
    <row r="236" spans="1:15" ht="14.25" customHeight="1">
      <c r="A236" s="1" t="s">
        <v>882</v>
      </c>
      <c r="B236" s="1" t="s">
        <v>51</v>
      </c>
      <c r="C236" s="15">
        <v>4</v>
      </c>
      <c r="D236" s="15">
        <v>12</v>
      </c>
      <c r="F236" s="8">
        <v>44174</v>
      </c>
      <c r="G236" s="8">
        <v>44354</v>
      </c>
      <c r="J236" s="1"/>
      <c r="N236" s="1"/>
      <c r="O236" s="1"/>
    </row>
    <row r="237" spans="1:15" ht="14.25" customHeight="1">
      <c r="A237" s="1" t="s">
        <v>311</v>
      </c>
      <c r="B237" s="1" t="s">
        <v>51</v>
      </c>
      <c r="C237" s="15">
        <v>4</v>
      </c>
      <c r="D237" s="15">
        <v>13</v>
      </c>
      <c r="F237" s="8">
        <v>44174</v>
      </c>
      <c r="G237" s="8">
        <v>44354</v>
      </c>
      <c r="J237" s="1"/>
      <c r="N237" s="1"/>
      <c r="O237" s="1"/>
    </row>
    <row r="238" spans="1:15" ht="14.25" customHeight="1">
      <c r="A238" s="1" t="s">
        <v>885</v>
      </c>
      <c r="B238" s="1" t="s">
        <v>51</v>
      </c>
      <c r="C238" s="15">
        <v>4</v>
      </c>
      <c r="D238" s="15">
        <v>14</v>
      </c>
      <c r="F238" s="8">
        <v>44174</v>
      </c>
      <c r="G238" s="8">
        <v>44354</v>
      </c>
      <c r="H238" s="26">
        <v>0.68194444444444446</v>
      </c>
      <c r="J238" s="1"/>
      <c r="K238" s="27">
        <v>2</v>
      </c>
      <c r="L238" s="27">
        <v>9.68</v>
      </c>
      <c r="M238" s="27">
        <v>0.83</v>
      </c>
      <c r="N238" s="1"/>
      <c r="O238" s="2" t="s">
        <v>52</v>
      </c>
    </row>
    <row r="239" spans="1:15" ht="14.25" customHeight="1">
      <c r="A239" s="1" t="s">
        <v>889</v>
      </c>
      <c r="B239" s="1" t="s">
        <v>51</v>
      </c>
      <c r="C239" s="15">
        <v>4</v>
      </c>
      <c r="D239" s="15">
        <v>15</v>
      </c>
      <c r="F239" s="8">
        <v>44174</v>
      </c>
      <c r="G239" s="8">
        <v>44354</v>
      </c>
      <c r="J239" s="1"/>
      <c r="N239" s="1"/>
      <c r="O239" s="1"/>
    </row>
    <row r="240" spans="1:15" ht="14.25" customHeight="1">
      <c r="A240" s="1" t="s">
        <v>891</v>
      </c>
      <c r="B240" s="1" t="s">
        <v>51</v>
      </c>
      <c r="C240" s="15">
        <v>4</v>
      </c>
      <c r="D240" s="15">
        <v>16</v>
      </c>
      <c r="F240" s="8">
        <v>44174</v>
      </c>
      <c r="G240" s="8">
        <v>44354</v>
      </c>
      <c r="J240" s="1"/>
      <c r="N240" s="1"/>
      <c r="O240" s="1"/>
    </row>
    <row r="241" spans="1:15" ht="14.25" customHeight="1">
      <c r="A241" s="1" t="s">
        <v>893</v>
      </c>
      <c r="B241" s="1" t="s">
        <v>51</v>
      </c>
      <c r="C241" s="15">
        <v>4</v>
      </c>
      <c r="D241" s="15">
        <v>17</v>
      </c>
      <c r="F241" s="8">
        <v>44174</v>
      </c>
      <c r="G241" s="8">
        <v>44354</v>
      </c>
      <c r="J241" s="1"/>
      <c r="N241" s="1"/>
      <c r="O241" s="1"/>
    </row>
    <row r="242" spans="1:15" ht="14.25" customHeight="1">
      <c r="A242" s="1" t="s">
        <v>895</v>
      </c>
      <c r="B242" s="1" t="s">
        <v>51</v>
      </c>
      <c r="C242" s="15">
        <v>4</v>
      </c>
      <c r="D242" s="15">
        <v>18</v>
      </c>
      <c r="F242" s="8">
        <v>44174</v>
      </c>
      <c r="G242" s="8">
        <v>44354</v>
      </c>
      <c r="H242" s="26">
        <v>0.68541666666666667</v>
      </c>
      <c r="J242" s="1"/>
      <c r="K242" s="27">
        <v>2</v>
      </c>
      <c r="L242" s="27">
        <v>6.4</v>
      </c>
      <c r="M242" s="27">
        <v>0.82199999999999995</v>
      </c>
      <c r="N242" s="2" t="s">
        <v>52</v>
      </c>
      <c r="O242" s="2" t="s">
        <v>52</v>
      </c>
    </row>
    <row r="243" spans="1:15" ht="14.25" customHeight="1">
      <c r="A243" s="1" t="s">
        <v>899</v>
      </c>
      <c r="B243" s="1" t="s">
        <v>51</v>
      </c>
      <c r="C243" s="15">
        <v>4</v>
      </c>
      <c r="D243" s="15">
        <v>19</v>
      </c>
      <c r="F243" s="8">
        <v>44174</v>
      </c>
      <c r="G243" s="8">
        <v>44354</v>
      </c>
      <c r="J243" s="1"/>
      <c r="N243" s="1"/>
      <c r="O243" s="1"/>
    </row>
    <row r="244" spans="1:15" ht="14.25" customHeight="1">
      <c r="A244" s="1" t="s">
        <v>902</v>
      </c>
      <c r="B244" s="1" t="s">
        <v>51</v>
      </c>
      <c r="C244" s="15">
        <v>4</v>
      </c>
      <c r="D244" s="15">
        <v>20</v>
      </c>
      <c r="F244" s="8">
        <v>44174</v>
      </c>
      <c r="G244" s="8">
        <v>44354</v>
      </c>
      <c r="J244" s="1"/>
      <c r="N244" s="1"/>
      <c r="O244" s="1"/>
    </row>
    <row r="245" spans="1:15" ht="14.25" customHeight="1">
      <c r="A245" s="1" t="s">
        <v>906</v>
      </c>
      <c r="B245" s="1" t="s">
        <v>51</v>
      </c>
      <c r="C245" s="15">
        <v>4</v>
      </c>
      <c r="D245" s="15">
        <v>21</v>
      </c>
      <c r="F245" s="8">
        <v>44174</v>
      </c>
      <c r="G245" s="8">
        <v>44354</v>
      </c>
      <c r="J245" s="1"/>
      <c r="N245" s="1"/>
      <c r="O245" s="1"/>
    </row>
    <row r="246" spans="1:15" ht="14.25" customHeight="1">
      <c r="A246" s="1" t="s">
        <v>909</v>
      </c>
      <c r="B246" s="1" t="s">
        <v>51</v>
      </c>
      <c r="C246" s="15">
        <v>4</v>
      </c>
      <c r="D246" s="15">
        <v>22</v>
      </c>
      <c r="F246" s="8">
        <v>44174</v>
      </c>
      <c r="G246" s="8">
        <v>44354</v>
      </c>
      <c r="J246" s="1"/>
      <c r="N246" s="1"/>
      <c r="O246" s="1"/>
    </row>
    <row r="247" spans="1:15" ht="14.25" customHeight="1">
      <c r="A247" s="1" t="s">
        <v>152</v>
      </c>
      <c r="B247" s="1" t="s">
        <v>51</v>
      </c>
      <c r="C247" s="15">
        <v>4</v>
      </c>
      <c r="D247" s="15">
        <v>23</v>
      </c>
      <c r="F247" s="8">
        <v>44174</v>
      </c>
      <c r="G247" s="8">
        <v>44354</v>
      </c>
      <c r="J247" s="1"/>
      <c r="N247" s="1"/>
      <c r="O247" s="1"/>
    </row>
    <row r="248" spans="1:15" ht="14.25" customHeight="1">
      <c r="A248" s="1" t="s">
        <v>914</v>
      </c>
      <c r="B248" s="1" t="s">
        <v>51</v>
      </c>
      <c r="C248" s="15">
        <v>4</v>
      </c>
      <c r="D248" s="15">
        <v>24</v>
      </c>
      <c r="F248" s="8">
        <v>44174</v>
      </c>
      <c r="G248" s="8">
        <v>44354</v>
      </c>
      <c r="H248" s="26">
        <v>0.60486111111111107</v>
      </c>
      <c r="J248" s="1"/>
      <c r="K248" s="27">
        <v>3</v>
      </c>
      <c r="L248" s="27">
        <v>7.02</v>
      </c>
      <c r="M248" s="27">
        <v>0.78</v>
      </c>
      <c r="N248" s="2" t="s">
        <v>52</v>
      </c>
      <c r="O248" s="1"/>
    </row>
    <row r="249" spans="1:15" ht="14.25" customHeight="1">
      <c r="A249" s="1" t="s">
        <v>917</v>
      </c>
      <c r="B249" s="1" t="s">
        <v>51</v>
      </c>
      <c r="C249" s="15">
        <v>4</v>
      </c>
      <c r="D249" s="15">
        <v>25</v>
      </c>
      <c r="F249" s="8">
        <v>44174</v>
      </c>
      <c r="G249" s="8">
        <v>44354</v>
      </c>
      <c r="J249" s="1"/>
      <c r="N249" s="1"/>
      <c r="O249" s="1"/>
    </row>
    <row r="250" spans="1:15" ht="14.25" customHeight="1">
      <c r="A250" s="1" t="s">
        <v>920</v>
      </c>
      <c r="B250" s="1" t="s">
        <v>51</v>
      </c>
      <c r="C250" s="15">
        <v>4</v>
      </c>
      <c r="D250" s="15">
        <v>26</v>
      </c>
      <c r="F250" s="8">
        <v>44174</v>
      </c>
      <c r="G250" s="8">
        <v>44354</v>
      </c>
      <c r="J250" s="1"/>
      <c r="N250" s="1"/>
      <c r="O250" s="1"/>
    </row>
    <row r="251" spans="1:15" ht="14.25" customHeight="1">
      <c r="A251" s="1" t="s">
        <v>922</v>
      </c>
      <c r="B251" s="1" t="s">
        <v>51</v>
      </c>
      <c r="C251" s="15">
        <v>4</v>
      </c>
      <c r="D251" s="15">
        <v>27</v>
      </c>
      <c r="F251" s="8">
        <v>44174</v>
      </c>
      <c r="G251" s="8">
        <v>44354</v>
      </c>
      <c r="J251" s="1"/>
      <c r="N251" s="1"/>
      <c r="O251" s="1"/>
    </row>
    <row r="252" spans="1:15" ht="14.25" customHeight="1">
      <c r="A252" s="1" t="s">
        <v>924</v>
      </c>
      <c r="B252" s="1" t="s">
        <v>51</v>
      </c>
      <c r="C252" s="15">
        <v>4</v>
      </c>
      <c r="D252" s="15">
        <v>28</v>
      </c>
      <c r="F252" s="8">
        <v>44174</v>
      </c>
      <c r="G252" s="8">
        <v>44354</v>
      </c>
      <c r="J252" s="1"/>
      <c r="N252" s="1"/>
      <c r="O252" s="1"/>
    </row>
    <row r="253" spans="1:15" ht="14.25" customHeight="1">
      <c r="A253" s="1" t="s">
        <v>927</v>
      </c>
      <c r="B253" s="1" t="s">
        <v>51</v>
      </c>
      <c r="C253" s="15">
        <v>4</v>
      </c>
      <c r="D253" s="15">
        <v>29</v>
      </c>
      <c r="F253" s="8">
        <v>44174</v>
      </c>
      <c r="G253" s="8">
        <v>44354</v>
      </c>
      <c r="J253" s="1"/>
      <c r="N253" s="1"/>
      <c r="O253" s="1"/>
    </row>
    <row r="254" spans="1:15" ht="14.25" customHeight="1">
      <c r="A254" s="1" t="s">
        <v>930</v>
      </c>
      <c r="B254" s="1" t="s">
        <v>51</v>
      </c>
      <c r="C254" s="15">
        <v>4</v>
      </c>
      <c r="D254" s="15">
        <v>30</v>
      </c>
      <c r="F254" s="8">
        <v>44174</v>
      </c>
      <c r="G254" s="8">
        <v>44354</v>
      </c>
      <c r="J254" s="1"/>
      <c r="N254" s="1"/>
      <c r="O254" s="1"/>
    </row>
    <row r="255" spans="1:15" ht="14.25" customHeight="1">
      <c r="A255" s="1" t="s">
        <v>932</v>
      </c>
      <c r="B255" s="1" t="s">
        <v>51</v>
      </c>
      <c r="C255" s="15">
        <v>4</v>
      </c>
      <c r="D255" s="15">
        <v>31</v>
      </c>
      <c r="F255" s="8">
        <v>44174</v>
      </c>
      <c r="G255" s="8">
        <v>44354</v>
      </c>
      <c r="J255" s="1"/>
      <c r="N255" s="1"/>
      <c r="O255" s="1"/>
    </row>
    <row r="256" spans="1:15" ht="14.25" customHeight="1">
      <c r="A256" s="1" t="s">
        <v>936</v>
      </c>
      <c r="B256" s="1" t="s">
        <v>51</v>
      </c>
      <c r="C256" s="15">
        <v>4</v>
      </c>
      <c r="D256" s="15">
        <v>32</v>
      </c>
      <c r="F256" s="8">
        <v>44174</v>
      </c>
      <c r="G256" s="8">
        <v>44354</v>
      </c>
      <c r="H256" s="26">
        <v>0.68958333333333333</v>
      </c>
      <c r="J256" s="1"/>
      <c r="K256" s="27">
        <v>2</v>
      </c>
      <c r="L256" s="27">
        <v>7.51</v>
      </c>
      <c r="M256" s="27">
        <v>0.90500000000000003</v>
      </c>
      <c r="N256" s="2" t="s">
        <v>52</v>
      </c>
      <c r="O256" s="1"/>
    </row>
    <row r="257" spans="1:15" ht="14.25" customHeight="1">
      <c r="A257" s="1" t="s">
        <v>939</v>
      </c>
      <c r="B257" s="1" t="s">
        <v>51</v>
      </c>
      <c r="C257" s="15">
        <v>4</v>
      </c>
      <c r="D257" s="15">
        <v>33</v>
      </c>
      <c r="F257" s="8">
        <v>44174</v>
      </c>
      <c r="G257" s="8">
        <v>44354</v>
      </c>
      <c r="J257" s="1"/>
      <c r="N257" s="1"/>
      <c r="O257" s="1"/>
    </row>
    <row r="258" spans="1:15" ht="14.25" customHeight="1">
      <c r="A258" s="1" t="s">
        <v>941</v>
      </c>
      <c r="B258" s="1" t="s">
        <v>51</v>
      </c>
      <c r="C258" s="15">
        <v>4</v>
      </c>
      <c r="D258" s="15">
        <v>34</v>
      </c>
      <c r="F258" s="8">
        <v>44174</v>
      </c>
      <c r="G258" s="8">
        <v>44354</v>
      </c>
      <c r="H258" s="26">
        <v>0.69166666666666665</v>
      </c>
      <c r="J258" s="1"/>
      <c r="K258" s="27">
        <v>2</v>
      </c>
      <c r="L258" s="27">
        <v>2.64</v>
      </c>
      <c r="M258" s="27">
        <v>0.83</v>
      </c>
      <c r="N258" s="2" t="s">
        <v>1628</v>
      </c>
      <c r="O258" s="1"/>
    </row>
    <row r="259" spans="1:15" ht="14.25" customHeight="1">
      <c r="A259" s="1" t="s">
        <v>943</v>
      </c>
      <c r="B259" s="1" t="s">
        <v>51</v>
      </c>
      <c r="C259" s="15">
        <v>4</v>
      </c>
      <c r="D259" s="15">
        <v>35</v>
      </c>
      <c r="F259" s="8">
        <v>44174</v>
      </c>
      <c r="G259" s="8">
        <v>44354</v>
      </c>
      <c r="J259" s="1"/>
      <c r="N259" s="1"/>
      <c r="O259" s="1"/>
    </row>
    <row r="260" spans="1:15" ht="14.25" customHeight="1">
      <c r="A260" s="1" t="s">
        <v>946</v>
      </c>
      <c r="B260" s="1" t="s">
        <v>51</v>
      </c>
      <c r="C260" s="15">
        <v>4</v>
      </c>
      <c r="D260" s="15">
        <v>36</v>
      </c>
      <c r="F260" s="8">
        <v>44174</v>
      </c>
      <c r="G260" s="8">
        <v>44354</v>
      </c>
      <c r="J260" s="1"/>
      <c r="N260" s="1"/>
      <c r="O260" s="1"/>
    </row>
    <row r="261" spans="1:15" ht="14.25" customHeight="1">
      <c r="A261" s="1" t="s">
        <v>949</v>
      </c>
      <c r="B261" s="1" t="s">
        <v>51</v>
      </c>
      <c r="C261" s="15">
        <v>4</v>
      </c>
      <c r="D261" s="15">
        <v>37</v>
      </c>
      <c r="F261" s="8">
        <v>44174</v>
      </c>
      <c r="G261" s="8">
        <v>44354</v>
      </c>
      <c r="J261" s="1"/>
      <c r="N261" s="1"/>
      <c r="O261" s="1"/>
    </row>
    <row r="262" spans="1:15" ht="14.25" customHeight="1">
      <c r="A262" s="1" t="s">
        <v>951</v>
      </c>
      <c r="B262" s="1" t="s">
        <v>51</v>
      </c>
      <c r="C262" s="15">
        <v>4</v>
      </c>
      <c r="D262" s="15">
        <v>38</v>
      </c>
      <c r="F262" s="8">
        <v>44174</v>
      </c>
      <c r="G262" s="8">
        <v>44354</v>
      </c>
      <c r="J262" s="1"/>
      <c r="N262" s="1"/>
      <c r="O262" s="1"/>
    </row>
    <row r="263" spans="1:15" ht="14.25" customHeight="1">
      <c r="A263" s="1" t="s">
        <v>955</v>
      </c>
      <c r="B263" s="1" t="s">
        <v>51</v>
      </c>
      <c r="C263" s="15">
        <v>4</v>
      </c>
      <c r="D263" s="15">
        <v>39</v>
      </c>
      <c r="F263" s="8">
        <v>44174</v>
      </c>
      <c r="G263" s="8">
        <v>44354</v>
      </c>
      <c r="H263" s="26">
        <v>0.69444444444444442</v>
      </c>
      <c r="J263" s="1"/>
      <c r="K263" s="27">
        <v>3</v>
      </c>
      <c r="L263" s="27">
        <v>7.09</v>
      </c>
      <c r="M263" s="27">
        <v>0.84</v>
      </c>
      <c r="N263" s="2" t="s">
        <v>1628</v>
      </c>
      <c r="O263" s="1"/>
    </row>
    <row r="264" spans="1:15" ht="14.25" customHeight="1">
      <c r="A264" s="1" t="s">
        <v>959</v>
      </c>
      <c r="B264" s="1" t="s">
        <v>51</v>
      </c>
      <c r="C264" s="15">
        <v>4</v>
      </c>
      <c r="D264" s="15">
        <v>40</v>
      </c>
      <c r="F264" s="8">
        <v>44174</v>
      </c>
      <c r="G264" s="8">
        <v>44354</v>
      </c>
      <c r="H264" s="26">
        <v>0.6958333333333333</v>
      </c>
      <c r="J264" s="1"/>
      <c r="K264" s="27">
        <v>2</v>
      </c>
      <c r="L264" s="27">
        <v>3.05</v>
      </c>
      <c r="M264" s="27">
        <v>0.78100000000000003</v>
      </c>
      <c r="N264" s="2" t="s">
        <v>52</v>
      </c>
      <c r="O264" s="1"/>
    </row>
    <row r="265" spans="1:15" ht="14.25" customHeight="1">
      <c r="A265" s="1" t="s">
        <v>962</v>
      </c>
      <c r="B265" s="1" t="s">
        <v>51</v>
      </c>
      <c r="C265" s="15">
        <v>4</v>
      </c>
      <c r="D265" s="15">
        <v>41</v>
      </c>
      <c r="F265" s="8">
        <v>44174</v>
      </c>
      <c r="G265" s="8">
        <v>44354</v>
      </c>
      <c r="J265" s="1"/>
      <c r="N265" s="1"/>
      <c r="O265" s="1"/>
    </row>
    <row r="266" spans="1:15" ht="14.25" customHeight="1">
      <c r="A266" s="1" t="s">
        <v>965</v>
      </c>
      <c r="B266" s="1" t="s">
        <v>51</v>
      </c>
      <c r="C266" s="15">
        <v>4</v>
      </c>
      <c r="D266" s="15">
        <v>42</v>
      </c>
      <c r="F266" s="8">
        <v>44174</v>
      </c>
      <c r="G266" s="8">
        <v>44354</v>
      </c>
      <c r="J266" s="1"/>
      <c r="N266" s="1"/>
      <c r="O266" s="1"/>
    </row>
    <row r="267" spans="1:15" ht="14.25" customHeight="1">
      <c r="A267" s="1" t="s">
        <v>967</v>
      </c>
      <c r="B267" s="1" t="s">
        <v>51</v>
      </c>
      <c r="C267" s="15">
        <v>4</v>
      </c>
      <c r="D267" s="15">
        <v>43</v>
      </c>
      <c r="F267" s="8">
        <v>44174</v>
      </c>
      <c r="G267" s="8">
        <v>44354</v>
      </c>
      <c r="H267" s="26">
        <v>0.69722222222222219</v>
      </c>
      <c r="J267" s="1"/>
      <c r="K267" s="27">
        <v>2</v>
      </c>
      <c r="L267" s="27">
        <v>2.15</v>
      </c>
      <c r="M267" s="27">
        <v>0.84</v>
      </c>
      <c r="N267" s="2" t="s">
        <v>52</v>
      </c>
      <c r="O267" s="2" t="s">
        <v>52</v>
      </c>
    </row>
    <row r="268" spans="1:15" ht="14.25" customHeight="1">
      <c r="A268" s="1" t="s">
        <v>970</v>
      </c>
      <c r="B268" s="1" t="s">
        <v>51</v>
      </c>
      <c r="C268" s="15">
        <v>4</v>
      </c>
      <c r="D268" s="15">
        <v>44</v>
      </c>
      <c r="F268" s="8">
        <v>44174</v>
      </c>
      <c r="G268" s="8">
        <v>44354</v>
      </c>
      <c r="J268" s="1"/>
      <c r="N268" s="1"/>
      <c r="O268" s="1"/>
    </row>
    <row r="269" spans="1:15" ht="14.25" customHeight="1">
      <c r="A269" s="1" t="s">
        <v>972</v>
      </c>
      <c r="B269" s="1" t="s">
        <v>51</v>
      </c>
      <c r="C269" s="15">
        <v>4</v>
      </c>
      <c r="D269" s="15">
        <v>45</v>
      </c>
      <c r="F269" s="8">
        <v>44174</v>
      </c>
      <c r="G269" s="8">
        <v>44354</v>
      </c>
      <c r="H269" s="26">
        <v>0.69930555555555551</v>
      </c>
      <c r="J269" s="1"/>
      <c r="K269" s="27">
        <v>2</v>
      </c>
      <c r="L269" s="27">
        <v>11.22</v>
      </c>
      <c r="M269" s="27">
        <v>0.875</v>
      </c>
      <c r="N269" s="2" t="s">
        <v>52</v>
      </c>
      <c r="O269" s="2" t="s">
        <v>52</v>
      </c>
    </row>
    <row r="270" spans="1:15" ht="14.25" customHeight="1">
      <c r="A270" s="1" t="s">
        <v>975</v>
      </c>
      <c r="B270" s="1" t="s">
        <v>51</v>
      </c>
      <c r="C270" s="15">
        <v>4</v>
      </c>
      <c r="D270" s="15">
        <v>46</v>
      </c>
      <c r="F270" s="8">
        <v>44174</v>
      </c>
      <c r="G270" s="8">
        <v>44354</v>
      </c>
      <c r="J270" s="1"/>
      <c r="N270" s="1"/>
      <c r="O270" s="1"/>
    </row>
    <row r="271" spans="1:15" ht="14.25" customHeight="1">
      <c r="A271" s="1" t="s">
        <v>977</v>
      </c>
      <c r="B271" s="1" t="s">
        <v>51</v>
      </c>
      <c r="C271" s="15">
        <v>4</v>
      </c>
      <c r="D271" s="15">
        <v>47</v>
      </c>
      <c r="F271" s="8">
        <v>44174</v>
      </c>
      <c r="G271" s="8">
        <v>44354</v>
      </c>
      <c r="J271" s="1"/>
      <c r="N271" s="1"/>
      <c r="O271" s="1"/>
    </row>
    <row r="272" spans="1:15" ht="14.25" customHeight="1">
      <c r="A272" s="1" t="s">
        <v>981</v>
      </c>
      <c r="B272" s="1" t="s">
        <v>51</v>
      </c>
      <c r="C272" s="15">
        <v>4</v>
      </c>
      <c r="D272" s="15">
        <v>48</v>
      </c>
      <c r="F272" s="8">
        <v>44174</v>
      </c>
      <c r="G272" s="8">
        <v>44354</v>
      </c>
      <c r="J272" s="1"/>
      <c r="N272" s="1"/>
      <c r="O272" s="1"/>
    </row>
    <row r="273" spans="1:15" ht="14.25" customHeight="1">
      <c r="A273" s="1" t="s">
        <v>985</v>
      </c>
      <c r="B273" s="1" t="s">
        <v>51</v>
      </c>
      <c r="C273" s="15">
        <v>4</v>
      </c>
      <c r="D273" s="15">
        <v>49</v>
      </c>
      <c r="F273" s="8">
        <v>44174</v>
      </c>
      <c r="G273" s="8">
        <v>44354</v>
      </c>
      <c r="J273" s="1"/>
      <c r="N273" s="1"/>
      <c r="O273" s="1"/>
    </row>
    <row r="274" spans="1:15" ht="14.25" customHeight="1">
      <c r="A274" s="1" t="s">
        <v>217</v>
      </c>
      <c r="B274" s="1" t="s">
        <v>51</v>
      </c>
      <c r="C274" s="15">
        <v>4</v>
      </c>
      <c r="D274" s="15">
        <v>50</v>
      </c>
      <c r="F274" s="8">
        <v>44174</v>
      </c>
      <c r="G274" s="8">
        <v>44354</v>
      </c>
      <c r="J274" s="1"/>
      <c r="N274" s="1"/>
      <c r="O274" s="1"/>
    </row>
    <row r="275" spans="1:15" ht="14.25" customHeight="1">
      <c r="A275" s="1" t="s">
        <v>990</v>
      </c>
      <c r="B275" s="1" t="s">
        <v>51</v>
      </c>
      <c r="C275" s="15">
        <v>4</v>
      </c>
      <c r="D275" s="15">
        <v>51</v>
      </c>
      <c r="F275" s="8">
        <v>44174</v>
      </c>
      <c r="G275" s="8">
        <v>44354</v>
      </c>
      <c r="J275" s="1"/>
      <c r="N275" s="1"/>
      <c r="O275" s="1"/>
    </row>
    <row r="276" spans="1:15" ht="14.25" customHeight="1">
      <c r="A276" s="1" t="s">
        <v>992</v>
      </c>
      <c r="B276" s="1" t="s">
        <v>51</v>
      </c>
      <c r="C276" s="15">
        <v>4</v>
      </c>
      <c r="D276" s="15">
        <v>52</v>
      </c>
      <c r="F276" s="8">
        <v>44174</v>
      </c>
      <c r="G276" s="8">
        <v>44354</v>
      </c>
      <c r="J276" s="1"/>
      <c r="N276" s="1"/>
      <c r="O276" s="1"/>
    </row>
    <row r="277" spans="1:15" ht="14.25" customHeight="1">
      <c r="A277" s="1" t="s">
        <v>995</v>
      </c>
      <c r="B277" s="1" t="s">
        <v>51</v>
      </c>
      <c r="C277" s="15">
        <v>4</v>
      </c>
      <c r="D277" s="15">
        <v>53</v>
      </c>
      <c r="F277" s="8">
        <v>44174</v>
      </c>
      <c r="G277" s="8">
        <v>44354</v>
      </c>
      <c r="H277" s="26">
        <v>0.7006944444444444</v>
      </c>
      <c r="J277" s="1"/>
      <c r="K277" s="27">
        <v>2</v>
      </c>
      <c r="L277" s="27">
        <v>6.4</v>
      </c>
      <c r="M277" s="27">
        <v>0.84</v>
      </c>
      <c r="N277" s="2" t="s">
        <v>52</v>
      </c>
      <c r="O277" s="2" t="s">
        <v>52</v>
      </c>
    </row>
    <row r="278" spans="1:15" ht="14.25" customHeight="1">
      <c r="A278" s="1" t="s">
        <v>998</v>
      </c>
      <c r="B278" s="1" t="s">
        <v>51</v>
      </c>
      <c r="C278" s="15">
        <v>4</v>
      </c>
      <c r="D278" s="15">
        <v>54</v>
      </c>
      <c r="F278" s="8">
        <v>44174</v>
      </c>
      <c r="G278" s="8">
        <v>44354</v>
      </c>
      <c r="J278" s="1"/>
      <c r="N278" s="1"/>
      <c r="O278" s="1"/>
    </row>
    <row r="279" spans="1:15" ht="14.25" customHeight="1">
      <c r="A279" s="1" t="s">
        <v>1000</v>
      </c>
      <c r="B279" s="1" t="s">
        <v>51</v>
      </c>
      <c r="C279" s="15">
        <v>4</v>
      </c>
      <c r="D279" s="15">
        <v>55</v>
      </c>
      <c r="F279" s="8">
        <v>44174</v>
      </c>
      <c r="G279" s="8">
        <v>44354</v>
      </c>
      <c r="J279" s="1"/>
      <c r="N279" s="1"/>
      <c r="O279" s="1"/>
    </row>
    <row r="280" spans="1:15" ht="14.25" customHeight="1">
      <c r="A280" s="1" t="s">
        <v>1003</v>
      </c>
      <c r="B280" s="1" t="s">
        <v>51</v>
      </c>
      <c r="C280" s="15">
        <v>4</v>
      </c>
      <c r="D280" s="15">
        <v>56</v>
      </c>
      <c r="F280" s="8">
        <v>44174</v>
      </c>
      <c r="G280" s="8">
        <v>44354</v>
      </c>
      <c r="H280" s="26">
        <v>0.70347222222222228</v>
      </c>
      <c r="J280" s="1"/>
      <c r="K280" s="27">
        <v>3</v>
      </c>
      <c r="L280" s="27">
        <v>5.29</v>
      </c>
      <c r="M280" s="27">
        <v>0.87</v>
      </c>
      <c r="N280" s="2" t="s">
        <v>52</v>
      </c>
      <c r="O280" s="1"/>
    </row>
    <row r="281" spans="1:15" ht="14.25" customHeight="1">
      <c r="A281" s="1" t="s">
        <v>1008</v>
      </c>
      <c r="B281" s="1" t="s">
        <v>51</v>
      </c>
      <c r="C281" s="15">
        <v>4</v>
      </c>
      <c r="D281" s="15">
        <v>57</v>
      </c>
      <c r="F281" s="8">
        <v>44174</v>
      </c>
      <c r="G281" s="8">
        <v>44354</v>
      </c>
      <c r="J281" s="1"/>
      <c r="N281" s="1"/>
      <c r="O281" s="1"/>
    </row>
    <row r="282" spans="1:15" ht="14.25" customHeight="1">
      <c r="A282" s="1" t="s">
        <v>1011</v>
      </c>
      <c r="B282" s="1" t="s">
        <v>51</v>
      </c>
      <c r="C282" s="15">
        <v>4</v>
      </c>
      <c r="D282" s="15">
        <v>58</v>
      </c>
      <c r="F282" s="8">
        <v>44174</v>
      </c>
      <c r="G282" s="8">
        <v>44354</v>
      </c>
      <c r="H282" s="26">
        <v>0.7055555555555556</v>
      </c>
      <c r="J282" s="1"/>
      <c r="K282" s="27">
        <v>3</v>
      </c>
      <c r="L282" s="27">
        <v>11.44</v>
      </c>
      <c r="M282" s="27">
        <v>0.85</v>
      </c>
      <c r="N282" s="2" t="s">
        <v>52</v>
      </c>
      <c r="O282" s="1"/>
    </row>
    <row r="283" spans="1:15" ht="14.25" customHeight="1">
      <c r="A283" s="1" t="s">
        <v>1015</v>
      </c>
      <c r="B283" s="1" t="s">
        <v>51</v>
      </c>
      <c r="C283" s="15">
        <v>4</v>
      </c>
      <c r="D283" s="15">
        <v>59</v>
      </c>
      <c r="F283" s="8">
        <v>44174</v>
      </c>
      <c r="G283" s="8">
        <v>44354</v>
      </c>
      <c r="J283" s="1"/>
      <c r="N283" s="1"/>
      <c r="O283" s="1"/>
    </row>
    <row r="284" spans="1:15" ht="14.25" customHeight="1">
      <c r="A284" s="1" t="s">
        <v>1019</v>
      </c>
      <c r="B284" s="1" t="s">
        <v>51</v>
      </c>
      <c r="C284" s="15">
        <v>4</v>
      </c>
      <c r="D284" s="15">
        <v>60</v>
      </c>
      <c r="F284" s="8">
        <v>44174</v>
      </c>
      <c r="G284" s="8">
        <v>44354</v>
      </c>
      <c r="J284" s="1"/>
      <c r="N284" s="1"/>
      <c r="O284" s="1"/>
    </row>
    <row r="285" spans="1:15" ht="14.25" customHeight="1">
      <c r="A285" s="1" t="s">
        <v>1022</v>
      </c>
      <c r="B285" s="1" t="s">
        <v>51</v>
      </c>
      <c r="C285" s="15">
        <v>4</v>
      </c>
      <c r="D285" s="15">
        <v>61</v>
      </c>
      <c r="F285" s="8">
        <v>44174</v>
      </c>
      <c r="G285" s="8">
        <v>44354</v>
      </c>
      <c r="H285" s="26">
        <v>0.70763888888888893</v>
      </c>
      <c r="J285" s="1"/>
      <c r="K285" s="27">
        <v>2</v>
      </c>
      <c r="L285" s="27">
        <v>2.6</v>
      </c>
      <c r="M285" s="27">
        <v>0.94099999999999995</v>
      </c>
      <c r="N285" s="2" t="s">
        <v>52</v>
      </c>
      <c r="O285" s="1"/>
    </row>
    <row r="286" spans="1:15" ht="14.25" customHeight="1">
      <c r="A286" s="1" t="s">
        <v>1025</v>
      </c>
      <c r="B286" s="1" t="s">
        <v>51</v>
      </c>
      <c r="C286" s="15">
        <v>4</v>
      </c>
      <c r="D286" s="15">
        <v>62</v>
      </c>
      <c r="F286" s="8">
        <v>44174</v>
      </c>
      <c r="G286" s="8">
        <v>44354</v>
      </c>
      <c r="J286" s="1"/>
      <c r="N286" s="1"/>
      <c r="O286" s="1"/>
    </row>
    <row r="287" spans="1:15" ht="14.25" customHeight="1">
      <c r="A287" s="1" t="s">
        <v>1027</v>
      </c>
      <c r="B287" s="1" t="s">
        <v>51</v>
      </c>
      <c r="C287" s="15">
        <v>4</v>
      </c>
      <c r="D287" s="15">
        <v>63</v>
      </c>
      <c r="F287" s="8">
        <v>44174</v>
      </c>
      <c r="G287" s="8">
        <v>44354</v>
      </c>
      <c r="J287" s="1"/>
      <c r="N287" s="1"/>
      <c r="O287" s="1"/>
    </row>
    <row r="288" spans="1:15" ht="14.25" customHeight="1">
      <c r="A288" s="1" t="s">
        <v>1029</v>
      </c>
      <c r="B288" s="1" t="s">
        <v>51</v>
      </c>
      <c r="C288" s="15">
        <v>4</v>
      </c>
      <c r="D288" s="15">
        <v>64</v>
      </c>
      <c r="F288" s="8">
        <v>44174</v>
      </c>
      <c r="G288" s="8">
        <v>44354</v>
      </c>
      <c r="J288" s="1"/>
      <c r="N288" s="1"/>
      <c r="O288" s="1"/>
    </row>
    <row r="289" spans="1:15" ht="14.25" customHeight="1">
      <c r="A289" s="1" t="s">
        <v>1032</v>
      </c>
      <c r="B289" s="1" t="s">
        <v>51</v>
      </c>
      <c r="C289" s="15">
        <v>4</v>
      </c>
      <c r="D289" s="15">
        <v>65</v>
      </c>
      <c r="F289" s="8">
        <v>44174</v>
      </c>
      <c r="G289" s="8">
        <v>44354</v>
      </c>
      <c r="H289" s="26">
        <v>0.70972222222222225</v>
      </c>
      <c r="J289" s="1"/>
      <c r="K289" s="27">
        <v>3</v>
      </c>
      <c r="L289" s="27">
        <v>6.54</v>
      </c>
      <c r="M289" s="27">
        <v>0.72</v>
      </c>
      <c r="N289" s="2" t="s">
        <v>52</v>
      </c>
      <c r="O289" s="2" t="s">
        <v>52</v>
      </c>
    </row>
    <row r="290" spans="1:15" ht="14.25" customHeight="1">
      <c r="A290" s="1" t="s">
        <v>1035</v>
      </c>
      <c r="B290" s="1" t="s">
        <v>51</v>
      </c>
      <c r="C290" s="15">
        <v>4</v>
      </c>
      <c r="D290" s="15">
        <v>66</v>
      </c>
      <c r="F290" s="8">
        <v>44174</v>
      </c>
      <c r="G290" s="8">
        <v>44354</v>
      </c>
      <c r="H290" s="26">
        <v>0.71458333333333335</v>
      </c>
      <c r="J290" s="1"/>
      <c r="K290" s="27">
        <v>3</v>
      </c>
      <c r="L290" s="27">
        <v>3.54</v>
      </c>
      <c r="M290" s="27">
        <v>0.872</v>
      </c>
      <c r="N290" s="2" t="s">
        <v>1628</v>
      </c>
      <c r="O290" s="1"/>
    </row>
    <row r="291" spans="1:15" ht="14.25" customHeight="1">
      <c r="A291" s="1" t="s">
        <v>217</v>
      </c>
      <c r="B291" s="1" t="s">
        <v>51</v>
      </c>
      <c r="C291" s="15">
        <v>4</v>
      </c>
      <c r="D291" s="15">
        <v>67</v>
      </c>
      <c r="F291" s="8">
        <v>44174</v>
      </c>
      <c r="G291" s="8">
        <v>44354</v>
      </c>
      <c r="J291" s="1"/>
      <c r="N291" s="1"/>
      <c r="O291" s="1"/>
    </row>
    <row r="292" spans="1:15" ht="14.25" customHeight="1">
      <c r="A292" s="1" t="s">
        <v>1040</v>
      </c>
      <c r="B292" s="1" t="s">
        <v>51</v>
      </c>
      <c r="C292" s="15">
        <v>4</v>
      </c>
      <c r="D292" s="15">
        <v>68</v>
      </c>
      <c r="F292" s="8">
        <v>44174</v>
      </c>
      <c r="G292" s="8">
        <v>44354</v>
      </c>
      <c r="H292" s="26">
        <v>0.72291666666666665</v>
      </c>
      <c r="J292" s="1"/>
      <c r="K292" s="27">
        <v>3</v>
      </c>
      <c r="L292" s="27">
        <v>7.66</v>
      </c>
      <c r="M292" s="27">
        <v>0.8</v>
      </c>
      <c r="N292" s="2" t="s">
        <v>52</v>
      </c>
      <c r="O292" s="2" t="s">
        <v>52</v>
      </c>
    </row>
    <row r="293" spans="1:15" ht="14.25" customHeight="1">
      <c r="A293" s="1" t="s">
        <v>1043</v>
      </c>
      <c r="B293" s="1" t="s">
        <v>51</v>
      </c>
      <c r="C293" s="15">
        <v>4</v>
      </c>
      <c r="D293" s="15">
        <v>69</v>
      </c>
      <c r="F293" s="8">
        <v>44174</v>
      </c>
      <c r="G293" s="8">
        <v>44354</v>
      </c>
      <c r="J293" s="1"/>
      <c r="N293" s="1"/>
      <c r="O293" s="1"/>
    </row>
    <row r="294" spans="1:15" ht="14.25" customHeight="1">
      <c r="A294" s="1" t="s">
        <v>1047</v>
      </c>
      <c r="B294" s="1" t="s">
        <v>51</v>
      </c>
      <c r="C294" s="15">
        <v>4</v>
      </c>
      <c r="D294" s="15">
        <v>70</v>
      </c>
      <c r="F294" s="8">
        <v>44174</v>
      </c>
      <c r="G294" s="8">
        <v>44354</v>
      </c>
      <c r="J294" s="1"/>
      <c r="N294" s="1"/>
      <c r="O294" s="1"/>
    </row>
    <row r="295" spans="1:15" ht="14.25" customHeight="1">
      <c r="A295" s="1" t="s">
        <v>1051</v>
      </c>
      <c r="B295" s="1" t="s">
        <v>51</v>
      </c>
      <c r="C295" s="15">
        <v>4</v>
      </c>
      <c r="D295" s="15">
        <v>71</v>
      </c>
      <c r="F295" s="8">
        <v>44174</v>
      </c>
      <c r="G295" s="8">
        <v>44354</v>
      </c>
      <c r="H295" s="26">
        <v>0.72569444444444442</v>
      </c>
      <c r="J295" s="1"/>
      <c r="K295" s="27">
        <v>2</v>
      </c>
      <c r="L295" s="27">
        <v>4.16</v>
      </c>
      <c r="M295" s="27">
        <v>0.88</v>
      </c>
      <c r="N295" s="2" t="s">
        <v>52</v>
      </c>
      <c r="O295" s="2" t="s">
        <v>52</v>
      </c>
    </row>
    <row r="296" spans="1:15" ht="14.25" customHeight="1">
      <c r="A296" s="1" t="s">
        <v>1054</v>
      </c>
      <c r="B296" s="1" t="s">
        <v>51</v>
      </c>
      <c r="C296" s="15">
        <v>4</v>
      </c>
      <c r="D296" s="15">
        <v>72</v>
      </c>
      <c r="F296" s="8">
        <v>44174</v>
      </c>
      <c r="G296" s="8">
        <v>44354</v>
      </c>
      <c r="J296" s="1"/>
      <c r="N296" s="1"/>
      <c r="O296" s="1"/>
    </row>
    <row r="297" spans="1:15" ht="14.25" customHeight="1">
      <c r="A297" s="1" t="s">
        <v>1056</v>
      </c>
      <c r="B297" s="1" t="s">
        <v>51</v>
      </c>
      <c r="C297" s="15">
        <v>4</v>
      </c>
      <c r="D297" s="15">
        <v>73</v>
      </c>
      <c r="F297" s="8">
        <v>44174</v>
      </c>
      <c r="G297" s="8">
        <v>44354</v>
      </c>
      <c r="H297" s="26">
        <v>0.72986111111111107</v>
      </c>
      <c r="J297" s="1"/>
      <c r="K297" s="27">
        <v>3</v>
      </c>
      <c r="L297" s="27">
        <v>9.7899999999999991</v>
      </c>
      <c r="M297" s="27">
        <v>0.85</v>
      </c>
      <c r="N297" s="2" t="s">
        <v>52</v>
      </c>
      <c r="O297" s="2" t="s">
        <v>52</v>
      </c>
    </row>
    <row r="298" spans="1:15" ht="14.25" customHeight="1">
      <c r="A298" s="1" t="s">
        <v>1059</v>
      </c>
      <c r="B298" s="1" t="s">
        <v>51</v>
      </c>
      <c r="C298" s="15">
        <v>4</v>
      </c>
      <c r="D298" s="15">
        <v>74</v>
      </c>
      <c r="F298" s="8">
        <v>44174</v>
      </c>
      <c r="G298" s="8">
        <v>44354</v>
      </c>
      <c r="H298" s="26">
        <v>0.72430555555555554</v>
      </c>
      <c r="J298" s="1"/>
      <c r="K298" s="27">
        <v>2</v>
      </c>
      <c r="L298" s="27">
        <v>1.53</v>
      </c>
      <c r="M298" s="27">
        <v>0.84499999999999997</v>
      </c>
      <c r="N298" s="2" t="s">
        <v>1628</v>
      </c>
      <c r="O298" s="1"/>
    </row>
    <row r="299" spans="1:15" ht="14.25" customHeight="1">
      <c r="A299" s="1" t="s">
        <v>1061</v>
      </c>
      <c r="B299" s="1" t="s">
        <v>51</v>
      </c>
      <c r="C299" s="15">
        <v>5</v>
      </c>
      <c r="D299" s="15">
        <v>1</v>
      </c>
      <c r="F299" s="8">
        <v>44174</v>
      </c>
      <c r="G299" s="8">
        <v>44354</v>
      </c>
      <c r="H299" s="26">
        <v>0.73541666666666672</v>
      </c>
      <c r="J299" s="1"/>
      <c r="K299" s="27">
        <v>2</v>
      </c>
      <c r="L299" s="27">
        <v>7.13</v>
      </c>
      <c r="M299" s="27">
        <v>0.89</v>
      </c>
      <c r="N299" s="2" t="s">
        <v>52</v>
      </c>
      <c r="O299" s="1"/>
    </row>
    <row r="300" spans="1:15" ht="14.25" customHeight="1">
      <c r="A300" s="1" t="s">
        <v>1063</v>
      </c>
      <c r="B300" s="1" t="s">
        <v>51</v>
      </c>
      <c r="C300" s="15">
        <v>5</v>
      </c>
      <c r="D300" s="15">
        <v>2</v>
      </c>
      <c r="F300" s="8">
        <v>44174</v>
      </c>
      <c r="G300" s="8">
        <v>44354</v>
      </c>
      <c r="J300" s="1"/>
      <c r="N300" s="1"/>
      <c r="O300" s="1"/>
    </row>
    <row r="301" spans="1:15" ht="14.25" customHeight="1">
      <c r="A301" s="1" t="s">
        <v>1065</v>
      </c>
      <c r="B301" s="1" t="s">
        <v>51</v>
      </c>
      <c r="C301" s="15">
        <v>5</v>
      </c>
      <c r="D301" s="15">
        <v>3</v>
      </c>
      <c r="F301" s="8">
        <v>44174</v>
      </c>
      <c r="G301" s="8">
        <v>44354</v>
      </c>
      <c r="H301" s="26"/>
      <c r="J301" s="1"/>
      <c r="N301" s="2"/>
      <c r="O301" s="1"/>
    </row>
    <row r="302" spans="1:15" ht="14.25" customHeight="1">
      <c r="A302" s="1" t="s">
        <v>1067</v>
      </c>
      <c r="B302" s="1" t="s">
        <v>51</v>
      </c>
      <c r="C302" s="15">
        <v>5</v>
      </c>
      <c r="D302" s="15">
        <v>4</v>
      </c>
      <c r="F302" s="8">
        <v>44174</v>
      </c>
      <c r="G302" s="8">
        <v>44354</v>
      </c>
      <c r="H302" s="26">
        <v>0.74305555555555558</v>
      </c>
      <c r="J302" s="1"/>
      <c r="K302" s="27">
        <v>3</v>
      </c>
      <c r="L302" s="27">
        <v>13.1</v>
      </c>
      <c r="M302" s="27">
        <v>1.1100000000000001</v>
      </c>
      <c r="N302" s="2" t="s">
        <v>52</v>
      </c>
    </row>
    <row r="303" spans="1:15" ht="14.25" customHeight="1">
      <c r="A303" s="1" t="s">
        <v>1069</v>
      </c>
      <c r="B303" s="1" t="s">
        <v>51</v>
      </c>
      <c r="C303" s="15">
        <v>5</v>
      </c>
      <c r="D303" s="15">
        <v>5</v>
      </c>
      <c r="F303" s="8">
        <v>44174</v>
      </c>
      <c r="G303" s="8">
        <v>44354</v>
      </c>
      <c r="H303" s="26">
        <v>0.7416666666666667</v>
      </c>
      <c r="J303" s="1"/>
      <c r="K303" s="27">
        <v>3</v>
      </c>
      <c r="L303" s="27">
        <v>12.25</v>
      </c>
      <c r="M303" s="27">
        <v>0.84</v>
      </c>
      <c r="N303" s="2" t="s">
        <v>52</v>
      </c>
      <c r="O303" s="2" t="s">
        <v>52</v>
      </c>
    </row>
    <row r="304" spans="1:15" ht="14.25" customHeight="1">
      <c r="A304" s="1" t="s">
        <v>152</v>
      </c>
      <c r="B304" s="1" t="s">
        <v>51</v>
      </c>
      <c r="C304" s="15">
        <v>5</v>
      </c>
      <c r="D304" s="15">
        <v>6</v>
      </c>
      <c r="F304" s="8">
        <v>44174</v>
      </c>
      <c r="G304" s="8">
        <v>44354</v>
      </c>
      <c r="J304" s="1"/>
      <c r="N304" s="1"/>
      <c r="O304" s="1"/>
    </row>
    <row r="305" spans="1:15" ht="14.25" customHeight="1">
      <c r="A305" s="1" t="s">
        <v>1073</v>
      </c>
      <c r="B305" s="1" t="s">
        <v>51</v>
      </c>
      <c r="C305" s="15">
        <v>5</v>
      </c>
      <c r="D305" s="15">
        <v>7</v>
      </c>
      <c r="F305" s="8">
        <v>44174</v>
      </c>
      <c r="G305" s="8">
        <v>44354</v>
      </c>
      <c r="J305" s="1"/>
      <c r="N305" s="1"/>
      <c r="O305" s="1"/>
    </row>
    <row r="306" spans="1:15" ht="14.25" customHeight="1">
      <c r="A306" s="1" t="s">
        <v>1075</v>
      </c>
      <c r="B306" s="1" t="s">
        <v>51</v>
      </c>
      <c r="C306" s="15">
        <v>5</v>
      </c>
      <c r="D306" s="15">
        <v>8</v>
      </c>
      <c r="F306" s="8">
        <v>44174</v>
      </c>
      <c r="G306" s="8">
        <v>44354</v>
      </c>
      <c r="H306" s="26">
        <v>0.74513888888888891</v>
      </c>
      <c r="J306" s="1"/>
      <c r="K306" s="27">
        <v>2</v>
      </c>
      <c r="L306" s="27">
        <v>6.15</v>
      </c>
      <c r="M306" s="27">
        <v>0.95</v>
      </c>
      <c r="N306" s="2" t="s">
        <v>52</v>
      </c>
      <c r="O306" s="1"/>
    </row>
    <row r="307" spans="1:15" ht="14.25" customHeight="1">
      <c r="A307" s="1" t="s">
        <v>1078</v>
      </c>
      <c r="B307" s="1" t="s">
        <v>51</v>
      </c>
      <c r="C307" s="15">
        <v>5</v>
      </c>
      <c r="D307" s="15">
        <v>9</v>
      </c>
      <c r="F307" s="8">
        <v>44174</v>
      </c>
      <c r="G307" s="8">
        <v>44354</v>
      </c>
      <c r="H307" s="26">
        <v>0.74930555555555556</v>
      </c>
      <c r="J307" s="1"/>
      <c r="K307" s="27">
        <v>3</v>
      </c>
      <c r="L307" s="27">
        <v>4.72</v>
      </c>
      <c r="M307" s="27">
        <v>0.87</v>
      </c>
      <c r="N307" s="2" t="s">
        <v>52</v>
      </c>
      <c r="O307" s="2" t="s">
        <v>52</v>
      </c>
    </row>
    <row r="308" spans="1:15" ht="14.25" customHeight="1">
      <c r="A308" s="1" t="s">
        <v>1080</v>
      </c>
      <c r="B308" s="1" t="s">
        <v>51</v>
      </c>
      <c r="C308" s="15">
        <v>5</v>
      </c>
      <c r="D308" s="15">
        <v>10</v>
      </c>
      <c r="F308" s="8">
        <v>44174</v>
      </c>
      <c r="G308" s="8">
        <v>44354</v>
      </c>
      <c r="J308" s="1"/>
      <c r="N308" s="1"/>
      <c r="O308" s="1"/>
    </row>
    <row r="309" spans="1:15" ht="14.25" customHeight="1">
      <c r="A309" s="1" t="s">
        <v>1082</v>
      </c>
      <c r="B309" s="1" t="s">
        <v>51</v>
      </c>
      <c r="C309" s="15">
        <v>5</v>
      </c>
      <c r="D309" s="15">
        <v>11</v>
      </c>
      <c r="F309" s="8">
        <v>44174</v>
      </c>
      <c r="G309" s="8">
        <v>44354</v>
      </c>
      <c r="J309" s="1"/>
      <c r="N309" s="1"/>
      <c r="O309" s="1"/>
    </row>
    <row r="310" spans="1:15" ht="14.25" customHeight="1">
      <c r="A310" s="1" t="s">
        <v>1084</v>
      </c>
      <c r="B310" s="1" t="s">
        <v>51</v>
      </c>
      <c r="C310" s="15">
        <v>5</v>
      </c>
      <c r="D310" s="15">
        <v>12</v>
      </c>
      <c r="F310" s="8">
        <v>44174</v>
      </c>
      <c r="G310" s="8">
        <v>44354</v>
      </c>
      <c r="H310" s="26">
        <v>0.75208333333333333</v>
      </c>
      <c r="J310" s="1"/>
      <c r="K310" s="27">
        <v>2</v>
      </c>
      <c r="L310" s="27">
        <v>5.57</v>
      </c>
      <c r="M310" s="27">
        <v>0.79200000000000004</v>
      </c>
      <c r="N310" s="2" t="s">
        <v>52</v>
      </c>
      <c r="O310" s="1"/>
    </row>
    <row r="311" spans="1:15" ht="14.25" customHeight="1">
      <c r="A311" s="1" t="s">
        <v>1086</v>
      </c>
      <c r="B311" s="1" t="s">
        <v>51</v>
      </c>
      <c r="C311" s="15">
        <v>5</v>
      </c>
      <c r="D311" s="15">
        <v>13</v>
      </c>
      <c r="F311" s="8">
        <v>44174</v>
      </c>
      <c r="G311" s="8">
        <v>44354</v>
      </c>
      <c r="H311" s="26">
        <v>0.75347222222222221</v>
      </c>
      <c r="J311" s="1"/>
      <c r="K311" s="27">
        <v>3</v>
      </c>
      <c r="L311" s="27">
        <v>16.45</v>
      </c>
      <c r="M311" s="27">
        <v>0.83</v>
      </c>
      <c r="N311" s="2" t="s">
        <v>52</v>
      </c>
      <c r="O311" s="2" t="s">
        <v>52</v>
      </c>
    </row>
    <row r="312" spans="1:15" ht="14.25" customHeight="1">
      <c r="A312" s="1" t="s">
        <v>1088</v>
      </c>
      <c r="B312" s="1" t="s">
        <v>51</v>
      </c>
      <c r="C312" s="15">
        <v>5</v>
      </c>
      <c r="D312" s="15">
        <v>14</v>
      </c>
      <c r="F312" s="8">
        <v>44174</v>
      </c>
      <c r="G312" s="8">
        <v>44354</v>
      </c>
      <c r="J312" s="1"/>
      <c r="N312" s="1"/>
      <c r="O312" s="1"/>
    </row>
    <row r="313" spans="1:15" ht="14.25" customHeight="1">
      <c r="A313" s="1" t="s">
        <v>1090</v>
      </c>
      <c r="B313" s="1" t="s">
        <v>51</v>
      </c>
      <c r="C313" s="15">
        <v>5</v>
      </c>
      <c r="D313" s="15">
        <v>15</v>
      </c>
      <c r="F313" s="8">
        <v>44174</v>
      </c>
      <c r="G313" s="8">
        <v>44354</v>
      </c>
      <c r="J313" s="1"/>
      <c r="N313" s="1"/>
      <c r="O313" s="1"/>
    </row>
    <row r="314" spans="1:15" ht="14.25" customHeight="1">
      <c r="A314" s="1" t="s">
        <v>1092</v>
      </c>
      <c r="B314" s="1" t="s">
        <v>51</v>
      </c>
      <c r="C314" s="15">
        <v>5</v>
      </c>
      <c r="D314" s="15">
        <v>16</v>
      </c>
      <c r="F314" s="8">
        <v>44174</v>
      </c>
      <c r="G314" s="8">
        <v>44354</v>
      </c>
      <c r="J314" s="1"/>
      <c r="N314" s="1"/>
      <c r="O314" s="1"/>
    </row>
    <row r="315" spans="1:15" ht="14.25" customHeight="1">
      <c r="A315" s="1" t="s">
        <v>1095</v>
      </c>
      <c r="B315" s="1" t="s">
        <v>51</v>
      </c>
      <c r="C315" s="15">
        <v>5</v>
      </c>
      <c r="D315" s="15">
        <v>17</v>
      </c>
      <c r="F315" s="8">
        <v>44174</v>
      </c>
      <c r="G315" s="8">
        <v>44354</v>
      </c>
      <c r="H315" s="26">
        <v>0.75902777777777775</v>
      </c>
      <c r="J315" s="1"/>
      <c r="K315" s="27">
        <v>3</v>
      </c>
      <c r="L315" s="27">
        <v>13.58</v>
      </c>
      <c r="M315" s="27">
        <v>0.85499999999999998</v>
      </c>
      <c r="N315" s="2" t="s">
        <v>52</v>
      </c>
      <c r="O315" s="1"/>
    </row>
    <row r="316" spans="1:15" ht="14.25" customHeight="1">
      <c r="A316" s="1" t="s">
        <v>1098</v>
      </c>
      <c r="B316" s="1" t="s">
        <v>51</v>
      </c>
      <c r="C316" s="15">
        <v>5</v>
      </c>
      <c r="D316" s="15">
        <v>18</v>
      </c>
      <c r="F316" s="8">
        <v>44174</v>
      </c>
      <c r="G316" s="8">
        <v>44354</v>
      </c>
      <c r="J316" s="1"/>
      <c r="N316" s="1"/>
      <c r="O316" s="1"/>
    </row>
    <row r="317" spans="1:15" ht="14.25" customHeight="1">
      <c r="A317" s="1" t="s">
        <v>1102</v>
      </c>
      <c r="B317" s="1" t="s">
        <v>51</v>
      </c>
      <c r="C317" s="15">
        <v>5</v>
      </c>
      <c r="D317" s="15">
        <v>19</v>
      </c>
      <c r="F317" s="8">
        <v>44174</v>
      </c>
      <c r="G317" s="8">
        <v>44354</v>
      </c>
      <c r="J317" s="1"/>
      <c r="N317" s="1"/>
      <c r="O317" s="1"/>
    </row>
    <row r="318" spans="1:15" ht="14.25" customHeight="1">
      <c r="A318" s="1" t="s">
        <v>1105</v>
      </c>
      <c r="B318" s="1" t="s">
        <v>51</v>
      </c>
      <c r="C318" s="15">
        <v>5</v>
      </c>
      <c r="D318" s="15">
        <v>20</v>
      </c>
      <c r="F318" s="8">
        <v>44174</v>
      </c>
      <c r="G318" s="8">
        <v>44354</v>
      </c>
      <c r="J318" s="1"/>
      <c r="N318" s="1"/>
      <c r="O318" s="1"/>
    </row>
    <row r="319" spans="1:15" ht="14.25" customHeight="1">
      <c r="A319" s="1" t="s">
        <v>1107</v>
      </c>
      <c r="B319" s="1" t="s">
        <v>51</v>
      </c>
      <c r="C319" s="15">
        <v>5</v>
      </c>
      <c r="D319" s="15">
        <v>21</v>
      </c>
      <c r="F319" s="8">
        <v>44174</v>
      </c>
      <c r="G319" s="8">
        <v>44354</v>
      </c>
      <c r="J319" s="1"/>
      <c r="N319" s="1"/>
      <c r="O319" s="1"/>
    </row>
    <row r="320" spans="1:15" ht="14.25" customHeight="1">
      <c r="A320" s="1" t="s">
        <v>1110</v>
      </c>
      <c r="B320" s="1" t="s">
        <v>51</v>
      </c>
      <c r="C320" s="15">
        <v>5</v>
      </c>
      <c r="D320" s="15">
        <v>22</v>
      </c>
      <c r="F320" s="8">
        <v>44174</v>
      </c>
      <c r="G320" s="8">
        <v>44354</v>
      </c>
      <c r="J320" s="1"/>
      <c r="N320" s="1"/>
      <c r="O320" s="1"/>
    </row>
    <row r="321" spans="1:16" ht="14.25" customHeight="1">
      <c r="A321" s="1" t="s">
        <v>1113</v>
      </c>
      <c r="B321" s="1" t="s">
        <v>51</v>
      </c>
      <c r="C321" s="15">
        <v>5</v>
      </c>
      <c r="D321" s="15">
        <v>23</v>
      </c>
      <c r="F321" s="8">
        <v>44174</v>
      </c>
      <c r="G321" s="8">
        <v>44354</v>
      </c>
      <c r="J321" s="1"/>
      <c r="N321" s="1"/>
      <c r="O321" s="1"/>
    </row>
    <row r="322" spans="1:16" ht="14.25" customHeight="1">
      <c r="A322" s="1" t="s">
        <v>1116</v>
      </c>
      <c r="B322" s="1" t="s">
        <v>51</v>
      </c>
      <c r="C322" s="15">
        <v>5</v>
      </c>
      <c r="D322" s="15">
        <v>24</v>
      </c>
      <c r="F322" s="8">
        <v>44174</v>
      </c>
      <c r="G322" s="8">
        <v>44354</v>
      </c>
      <c r="J322" s="1"/>
      <c r="N322" s="1"/>
      <c r="O322" s="1"/>
    </row>
    <row r="323" spans="1:16" ht="14.25" customHeight="1">
      <c r="A323" s="1" t="s">
        <v>1119</v>
      </c>
      <c r="B323" s="1" t="s">
        <v>51</v>
      </c>
      <c r="C323" s="15">
        <v>5</v>
      </c>
      <c r="D323" s="15">
        <v>25</v>
      </c>
      <c r="F323" s="8">
        <v>44174</v>
      </c>
      <c r="G323" s="8">
        <v>44354</v>
      </c>
      <c r="J323" s="1"/>
      <c r="N323" s="1"/>
      <c r="O323" s="1"/>
    </row>
    <row r="324" spans="1:16" ht="14.25" customHeight="1">
      <c r="A324" s="1" t="s">
        <v>1121</v>
      </c>
      <c r="B324" s="1" t="s">
        <v>51</v>
      </c>
      <c r="C324" s="15">
        <v>5</v>
      </c>
      <c r="D324" s="15">
        <v>26</v>
      </c>
      <c r="F324" s="8">
        <v>44174</v>
      </c>
      <c r="G324" s="8">
        <v>44354</v>
      </c>
      <c r="J324" s="1"/>
      <c r="N324" s="1"/>
      <c r="O324" s="1"/>
    </row>
    <row r="325" spans="1:16" ht="14.25" customHeight="1">
      <c r="A325" s="1" t="s">
        <v>1123</v>
      </c>
      <c r="B325" s="1" t="s">
        <v>51</v>
      </c>
      <c r="C325" s="15">
        <v>5</v>
      </c>
      <c r="D325" s="15">
        <v>27</v>
      </c>
      <c r="F325" s="8">
        <v>44174</v>
      </c>
      <c r="G325" s="8">
        <v>44354</v>
      </c>
      <c r="J325" s="1"/>
      <c r="N325" s="1"/>
      <c r="O325" s="1"/>
    </row>
    <row r="326" spans="1:16" ht="14.25" customHeight="1">
      <c r="A326" s="1" t="s">
        <v>1125</v>
      </c>
      <c r="B326" s="1" t="s">
        <v>51</v>
      </c>
      <c r="C326" s="15">
        <v>5</v>
      </c>
      <c r="D326" s="15">
        <v>28</v>
      </c>
      <c r="F326" s="8">
        <v>44174</v>
      </c>
      <c r="G326" s="8">
        <v>44354</v>
      </c>
      <c r="J326" s="1"/>
      <c r="N326" s="1"/>
      <c r="O326" s="1"/>
    </row>
    <row r="327" spans="1:16" ht="14.25" customHeight="1">
      <c r="A327" s="1" t="s">
        <v>1127</v>
      </c>
      <c r="B327" s="1" t="s">
        <v>51</v>
      </c>
      <c r="C327" s="15">
        <v>5</v>
      </c>
      <c r="D327" s="15">
        <v>29</v>
      </c>
      <c r="F327" s="8">
        <v>44174</v>
      </c>
      <c r="G327" s="8">
        <v>44354</v>
      </c>
      <c r="H327" s="26">
        <v>0.76388888888888884</v>
      </c>
      <c r="J327" s="1"/>
      <c r="K327" s="27">
        <v>2</v>
      </c>
      <c r="L327" s="27">
        <v>5.52</v>
      </c>
      <c r="M327" s="27">
        <v>0.8</v>
      </c>
      <c r="N327" s="2" t="s">
        <v>52</v>
      </c>
      <c r="O327" s="1"/>
    </row>
    <row r="328" spans="1:16" ht="14.25" customHeight="1">
      <c r="A328" s="1" t="s">
        <v>1130</v>
      </c>
      <c r="B328" s="1" t="s">
        <v>51</v>
      </c>
      <c r="C328" s="15">
        <v>5</v>
      </c>
      <c r="D328" s="15">
        <v>30</v>
      </c>
      <c r="F328" s="8">
        <v>44174</v>
      </c>
      <c r="G328" s="8">
        <v>44354</v>
      </c>
      <c r="H328" s="26">
        <v>0.76597222222222228</v>
      </c>
      <c r="J328" s="1"/>
      <c r="K328" s="27">
        <v>3</v>
      </c>
      <c r="L328" s="27">
        <v>5.0599999999999996</v>
      </c>
      <c r="M328" s="27">
        <v>0.82</v>
      </c>
      <c r="N328" s="2" t="s">
        <v>52</v>
      </c>
      <c r="O328" s="1"/>
    </row>
    <row r="329" spans="1:16" ht="14.25" customHeight="1">
      <c r="A329" s="1" t="s">
        <v>1133</v>
      </c>
      <c r="B329" s="1" t="s">
        <v>51</v>
      </c>
      <c r="C329" s="15">
        <v>5</v>
      </c>
      <c r="D329" s="15">
        <v>31</v>
      </c>
      <c r="F329" s="8">
        <v>44174</v>
      </c>
      <c r="G329" s="8">
        <v>44354</v>
      </c>
      <c r="H329" s="26">
        <v>0.77152777777777781</v>
      </c>
      <c r="J329" s="1"/>
      <c r="K329" s="27">
        <v>2</v>
      </c>
      <c r="L329" s="27">
        <v>4.67</v>
      </c>
      <c r="M329" s="27">
        <v>0.91</v>
      </c>
      <c r="N329" s="2" t="s">
        <v>52</v>
      </c>
      <c r="O329" s="2" t="s">
        <v>52</v>
      </c>
    </row>
    <row r="330" spans="1:16" ht="14.25" customHeight="1">
      <c r="A330" s="1" t="s">
        <v>1135</v>
      </c>
      <c r="B330" s="1" t="s">
        <v>51</v>
      </c>
      <c r="C330" s="15">
        <v>5</v>
      </c>
      <c r="D330" s="15">
        <v>32</v>
      </c>
      <c r="F330" s="8">
        <v>44174</v>
      </c>
      <c r="G330" s="8">
        <v>44354</v>
      </c>
      <c r="H330" s="26">
        <v>0.77500000000000002</v>
      </c>
      <c r="J330" s="1"/>
      <c r="K330" s="27">
        <v>3</v>
      </c>
      <c r="L330" s="27">
        <v>14.58</v>
      </c>
      <c r="M330" s="27">
        <v>0.83</v>
      </c>
      <c r="N330" s="2" t="s">
        <v>52</v>
      </c>
      <c r="O330" s="2" t="s">
        <v>52</v>
      </c>
    </row>
    <row r="331" spans="1:16" ht="14.25" customHeight="1">
      <c r="A331" s="1" t="s">
        <v>1139</v>
      </c>
      <c r="B331" s="1" t="s">
        <v>51</v>
      </c>
      <c r="C331" s="15">
        <v>5</v>
      </c>
      <c r="D331" s="15">
        <v>33</v>
      </c>
      <c r="F331" s="8">
        <v>44174</v>
      </c>
      <c r="G331" s="8">
        <v>44354</v>
      </c>
      <c r="J331" s="1"/>
      <c r="N331" s="1"/>
      <c r="O331" s="1"/>
    </row>
    <row r="332" spans="1:16" ht="14.25" customHeight="1">
      <c r="A332" s="1" t="s">
        <v>1142</v>
      </c>
      <c r="B332" s="1" t="s">
        <v>51</v>
      </c>
      <c r="C332" s="15">
        <v>5</v>
      </c>
      <c r="D332" s="15">
        <v>34</v>
      </c>
      <c r="F332" s="8">
        <v>44174</v>
      </c>
      <c r="G332" s="8">
        <v>44354</v>
      </c>
      <c r="J332" s="1"/>
      <c r="N332" s="1"/>
      <c r="O332" s="1"/>
    </row>
    <row r="333" spans="1:16" ht="14.25" customHeight="1">
      <c r="A333" s="1" t="s">
        <v>1145</v>
      </c>
      <c r="B333" s="1" t="s">
        <v>51</v>
      </c>
      <c r="C333" s="15">
        <v>5</v>
      </c>
      <c r="D333" s="15">
        <v>35</v>
      </c>
      <c r="F333" s="8">
        <v>44174</v>
      </c>
      <c r="G333" s="8">
        <v>44354</v>
      </c>
      <c r="J333" s="1"/>
      <c r="N333" s="1"/>
      <c r="O333" s="1"/>
    </row>
    <row r="334" spans="1:16" ht="14.25" customHeight="1">
      <c r="A334" s="1" t="s">
        <v>1148</v>
      </c>
      <c r="B334" s="1" t="s">
        <v>51</v>
      </c>
      <c r="C334" s="15">
        <v>5</v>
      </c>
      <c r="D334" s="15">
        <v>36</v>
      </c>
      <c r="F334" s="8">
        <v>44174</v>
      </c>
      <c r="G334" s="8">
        <v>44354</v>
      </c>
      <c r="J334" s="1"/>
      <c r="N334" s="1"/>
      <c r="O334" s="1"/>
      <c r="P334" s="1" t="s">
        <v>1629</v>
      </c>
    </row>
    <row r="335" spans="1:16" ht="14.25" customHeight="1">
      <c r="A335" s="1" t="s">
        <v>1151</v>
      </c>
      <c r="B335" s="1" t="s">
        <v>51</v>
      </c>
      <c r="C335" s="15">
        <v>5</v>
      </c>
      <c r="D335" s="15">
        <v>37</v>
      </c>
      <c r="F335" s="8">
        <v>44174</v>
      </c>
      <c r="G335" s="8">
        <v>44354</v>
      </c>
      <c r="J335" s="1"/>
      <c r="N335" s="1"/>
      <c r="O335" s="1"/>
    </row>
    <row r="336" spans="1:16" ht="14.25" customHeight="1">
      <c r="A336" s="1" t="s">
        <v>1153</v>
      </c>
      <c r="B336" s="1" t="s">
        <v>51</v>
      </c>
      <c r="C336" s="15">
        <v>5</v>
      </c>
      <c r="D336" s="15">
        <v>38</v>
      </c>
      <c r="F336" s="8">
        <v>44174</v>
      </c>
      <c r="G336" s="8">
        <v>44354</v>
      </c>
      <c r="H336" s="26">
        <v>0.78055555555555556</v>
      </c>
      <c r="J336" s="1"/>
      <c r="K336" s="27">
        <v>3</v>
      </c>
      <c r="L336" s="27">
        <v>8.74</v>
      </c>
      <c r="M336" s="27">
        <v>0.875</v>
      </c>
      <c r="N336" s="2" t="s">
        <v>1628</v>
      </c>
      <c r="O336" s="1"/>
    </row>
    <row r="337" spans="1:15" ht="14.25" customHeight="1">
      <c r="A337" s="1" t="s">
        <v>1156</v>
      </c>
      <c r="B337" s="1" t="s">
        <v>51</v>
      </c>
      <c r="C337" s="15">
        <v>5</v>
      </c>
      <c r="D337" s="15">
        <v>39</v>
      </c>
      <c r="F337" s="8">
        <v>44174</v>
      </c>
      <c r="G337" s="8">
        <v>44354</v>
      </c>
      <c r="J337" s="1"/>
      <c r="N337" s="1"/>
      <c r="O337" s="1"/>
    </row>
    <row r="338" spans="1:15" ht="14.25" customHeight="1">
      <c r="A338" s="1" t="s">
        <v>1159</v>
      </c>
      <c r="B338" s="1" t="s">
        <v>51</v>
      </c>
      <c r="C338" s="15">
        <v>5</v>
      </c>
      <c r="D338" s="15">
        <v>40</v>
      </c>
      <c r="F338" s="8">
        <v>44174</v>
      </c>
      <c r="G338" s="8">
        <v>44354</v>
      </c>
      <c r="J338" s="1"/>
      <c r="N338" s="1"/>
      <c r="O338" s="1"/>
    </row>
    <row r="339" spans="1:15" ht="14.25" customHeight="1">
      <c r="A339" s="1" t="s">
        <v>1162</v>
      </c>
      <c r="B339" s="1" t="s">
        <v>51</v>
      </c>
      <c r="C339" s="15">
        <v>5</v>
      </c>
      <c r="D339" s="15">
        <v>41</v>
      </c>
      <c r="F339" s="8">
        <v>44174</v>
      </c>
      <c r="G339" s="8">
        <v>44354</v>
      </c>
      <c r="J339" s="1"/>
      <c r="N339" s="1"/>
      <c r="O339" s="1"/>
    </row>
    <row r="340" spans="1:15" ht="14.25" customHeight="1">
      <c r="A340" s="1" t="s">
        <v>311</v>
      </c>
      <c r="B340" s="1" t="s">
        <v>51</v>
      </c>
      <c r="C340" s="15">
        <v>5</v>
      </c>
      <c r="D340" s="15">
        <v>42</v>
      </c>
      <c r="F340" s="8">
        <v>44174</v>
      </c>
      <c r="G340" s="8">
        <v>44354</v>
      </c>
      <c r="J340" s="1"/>
      <c r="N340" s="1"/>
      <c r="O340" s="1"/>
    </row>
    <row r="341" spans="1:15" ht="14.25" customHeight="1">
      <c r="A341" s="1" t="s">
        <v>1166</v>
      </c>
      <c r="B341" s="1" t="s">
        <v>51</v>
      </c>
      <c r="C341" s="15">
        <v>5</v>
      </c>
      <c r="D341" s="15">
        <v>43</v>
      </c>
      <c r="F341" s="8">
        <v>44174</v>
      </c>
      <c r="G341" s="8">
        <v>44354</v>
      </c>
      <c r="J341" s="1"/>
      <c r="N341" s="1"/>
      <c r="O341" s="1"/>
    </row>
    <row r="342" spans="1:15" ht="14.25" customHeight="1">
      <c r="A342" s="1" t="s">
        <v>1169</v>
      </c>
      <c r="B342" s="1" t="s">
        <v>51</v>
      </c>
      <c r="C342" s="15">
        <v>5</v>
      </c>
      <c r="D342" s="15">
        <v>44</v>
      </c>
      <c r="F342" s="8">
        <v>44174</v>
      </c>
      <c r="G342" s="8">
        <v>44354</v>
      </c>
      <c r="H342" s="26">
        <v>0.78680555555555554</v>
      </c>
      <c r="J342" s="1"/>
      <c r="K342" s="27">
        <v>1</v>
      </c>
      <c r="L342" s="27">
        <v>2.41</v>
      </c>
      <c r="M342" s="27">
        <v>0.8</v>
      </c>
      <c r="N342" s="2" t="s">
        <v>52</v>
      </c>
      <c r="O342" s="1"/>
    </row>
    <row r="343" spans="1:15" ht="14.25" customHeight="1">
      <c r="A343" s="1" t="s">
        <v>1171</v>
      </c>
      <c r="B343" s="1" t="s">
        <v>51</v>
      </c>
      <c r="C343" s="15">
        <v>5</v>
      </c>
      <c r="D343" s="15">
        <v>45</v>
      </c>
      <c r="F343" s="8">
        <v>44174</v>
      </c>
      <c r="G343" s="8">
        <v>44354</v>
      </c>
      <c r="J343" s="1"/>
      <c r="N343" s="1"/>
      <c r="O343" s="1"/>
    </row>
    <row r="344" spans="1:15" ht="14.25" customHeight="1">
      <c r="A344" s="1" t="s">
        <v>1173</v>
      </c>
      <c r="B344" s="1" t="s">
        <v>51</v>
      </c>
      <c r="C344" s="15">
        <v>5</v>
      </c>
      <c r="D344" s="15">
        <v>46</v>
      </c>
      <c r="F344" s="8">
        <v>44174</v>
      </c>
      <c r="G344" s="8">
        <v>44354</v>
      </c>
      <c r="J344" s="1"/>
      <c r="N344" s="1"/>
      <c r="O344" s="1"/>
    </row>
    <row r="345" spans="1:15" ht="14.25" customHeight="1">
      <c r="A345" s="1" t="s">
        <v>1175</v>
      </c>
      <c r="B345" s="1" t="s">
        <v>51</v>
      </c>
      <c r="C345" s="15">
        <v>5</v>
      </c>
      <c r="D345" s="15">
        <v>47</v>
      </c>
      <c r="F345" s="8">
        <v>44174</v>
      </c>
      <c r="G345" s="8">
        <v>44354</v>
      </c>
      <c r="J345" s="1"/>
      <c r="N345" s="1"/>
      <c r="O345" s="1"/>
    </row>
    <row r="346" spans="1:15" ht="14.25" customHeight="1">
      <c r="A346" s="1" t="s">
        <v>1178</v>
      </c>
      <c r="B346" s="1" t="s">
        <v>51</v>
      </c>
      <c r="C346" s="15">
        <v>5</v>
      </c>
      <c r="D346" s="15">
        <v>48</v>
      </c>
      <c r="F346" s="8">
        <v>44174</v>
      </c>
      <c r="G346" s="8">
        <v>44354</v>
      </c>
      <c r="J346" s="1"/>
      <c r="N346" s="1"/>
      <c r="O346" s="1"/>
    </row>
    <row r="347" spans="1:15" ht="14.25" customHeight="1">
      <c r="A347" s="1" t="s">
        <v>1183</v>
      </c>
      <c r="B347" s="1" t="s">
        <v>51</v>
      </c>
      <c r="C347" s="15">
        <v>5</v>
      </c>
      <c r="D347" s="15">
        <v>49</v>
      </c>
      <c r="F347" s="8">
        <v>44174</v>
      </c>
      <c r="G347" s="8">
        <v>44354</v>
      </c>
      <c r="J347" s="1"/>
      <c r="N347" s="1"/>
      <c r="O347" s="1"/>
    </row>
    <row r="348" spans="1:15" ht="14.25" customHeight="1">
      <c r="A348" s="1" t="s">
        <v>1186</v>
      </c>
      <c r="B348" s="1" t="s">
        <v>51</v>
      </c>
      <c r="C348" s="15">
        <v>5</v>
      </c>
      <c r="D348" s="15">
        <v>50</v>
      </c>
      <c r="F348" s="8">
        <v>44174</v>
      </c>
      <c r="G348" s="8">
        <v>44354</v>
      </c>
      <c r="J348" s="1"/>
      <c r="N348" s="1"/>
      <c r="O348" s="1"/>
    </row>
    <row r="349" spans="1:15" ht="14.25" customHeight="1">
      <c r="A349" s="1" t="s">
        <v>1189</v>
      </c>
      <c r="B349" s="1" t="s">
        <v>51</v>
      </c>
      <c r="C349" s="15">
        <v>5</v>
      </c>
      <c r="D349" s="15">
        <v>51</v>
      </c>
      <c r="F349" s="8">
        <v>44174</v>
      </c>
      <c r="G349" s="8">
        <v>44354</v>
      </c>
      <c r="J349" s="1"/>
      <c r="N349" s="1"/>
      <c r="O349" s="1"/>
    </row>
    <row r="350" spans="1:15" ht="14.25" customHeight="1">
      <c r="A350" s="1" t="s">
        <v>1192</v>
      </c>
      <c r="B350" s="1" t="s">
        <v>51</v>
      </c>
      <c r="C350" s="15">
        <v>5</v>
      </c>
      <c r="D350" s="15">
        <v>52</v>
      </c>
      <c r="F350" s="8">
        <v>44174</v>
      </c>
      <c r="G350" s="8">
        <v>44354</v>
      </c>
      <c r="J350" s="1"/>
      <c r="N350" s="1"/>
      <c r="O350" s="1"/>
    </row>
    <row r="351" spans="1:15" ht="14.25" customHeight="1">
      <c r="A351" s="1" t="s">
        <v>1195</v>
      </c>
      <c r="B351" s="1" t="s">
        <v>51</v>
      </c>
      <c r="C351" s="15">
        <v>5</v>
      </c>
      <c r="D351" s="15">
        <v>53</v>
      </c>
      <c r="F351" s="8">
        <v>44174</v>
      </c>
      <c r="G351" s="8">
        <v>44354</v>
      </c>
      <c r="J351" s="1"/>
      <c r="N351" s="1"/>
      <c r="O351" s="1"/>
    </row>
    <row r="352" spans="1:15" ht="14.25" customHeight="1">
      <c r="A352" s="1" t="s">
        <v>311</v>
      </c>
      <c r="B352" s="1" t="s">
        <v>51</v>
      </c>
      <c r="C352" s="15">
        <v>5</v>
      </c>
      <c r="D352" s="15">
        <v>54</v>
      </c>
      <c r="F352" s="8">
        <v>44174</v>
      </c>
      <c r="G352" s="8">
        <v>44354</v>
      </c>
      <c r="J352" s="1"/>
      <c r="N352" s="1"/>
      <c r="O352" s="1"/>
    </row>
    <row r="353" spans="1:15" ht="14.25" customHeight="1">
      <c r="A353" s="1" t="s">
        <v>1199</v>
      </c>
      <c r="B353" s="1" t="s">
        <v>51</v>
      </c>
      <c r="C353" s="15">
        <v>5</v>
      </c>
      <c r="D353" s="15">
        <v>55</v>
      </c>
      <c r="F353" s="8">
        <v>44174</v>
      </c>
      <c r="G353" s="8">
        <v>44354</v>
      </c>
      <c r="J353" s="1"/>
      <c r="N353" s="1"/>
      <c r="O353" s="1"/>
    </row>
    <row r="354" spans="1:15" ht="14.25" customHeight="1">
      <c r="A354" s="1" t="s">
        <v>1201</v>
      </c>
      <c r="B354" s="1" t="s">
        <v>51</v>
      </c>
      <c r="C354" s="15">
        <v>5</v>
      </c>
      <c r="D354" s="15">
        <v>56</v>
      </c>
      <c r="F354" s="8">
        <v>44174</v>
      </c>
      <c r="G354" s="8">
        <v>44354</v>
      </c>
      <c r="H354" s="26">
        <v>0.79166666666666663</v>
      </c>
      <c r="J354" s="1"/>
      <c r="K354" s="27">
        <v>2</v>
      </c>
      <c r="L354" s="27">
        <v>4.04</v>
      </c>
      <c r="M354" s="27">
        <v>0.79</v>
      </c>
      <c r="N354" s="2" t="s">
        <v>52</v>
      </c>
      <c r="O354" s="1"/>
    </row>
    <row r="355" spans="1:15" ht="14.25" customHeight="1">
      <c r="A355" s="1" t="s">
        <v>1203</v>
      </c>
      <c r="B355" s="1" t="s">
        <v>51</v>
      </c>
      <c r="C355" s="15">
        <v>5</v>
      </c>
      <c r="D355" s="15">
        <v>57</v>
      </c>
      <c r="F355" s="8">
        <v>44174</v>
      </c>
      <c r="G355" s="8">
        <v>44354</v>
      </c>
      <c r="H355" s="26">
        <v>0.79097222222222219</v>
      </c>
      <c r="J355" s="1"/>
      <c r="K355" s="27">
        <v>1</v>
      </c>
      <c r="L355" s="27">
        <v>4.78</v>
      </c>
      <c r="M355" s="27">
        <v>0.83</v>
      </c>
      <c r="N355" s="2" t="s">
        <v>52</v>
      </c>
      <c r="O355" s="1"/>
    </row>
    <row r="356" spans="1:15" ht="14.25" customHeight="1">
      <c r="A356" s="1" t="s">
        <v>1206</v>
      </c>
      <c r="B356" s="1" t="s">
        <v>51</v>
      </c>
      <c r="C356" s="15">
        <v>5</v>
      </c>
      <c r="D356" s="15">
        <v>58</v>
      </c>
      <c r="F356" s="8">
        <v>44174</v>
      </c>
      <c r="G356" s="8">
        <v>44354</v>
      </c>
      <c r="H356" s="26">
        <v>0.79236111111111107</v>
      </c>
      <c r="J356" s="1"/>
      <c r="K356" s="27">
        <v>2</v>
      </c>
      <c r="L356" s="27">
        <v>2.34</v>
      </c>
      <c r="M356" s="27">
        <v>0.77</v>
      </c>
      <c r="N356" s="2" t="s">
        <v>1628</v>
      </c>
      <c r="O356" s="1"/>
    </row>
    <row r="357" spans="1:15" ht="14.25" customHeight="1">
      <c r="A357" s="1" t="s">
        <v>1208</v>
      </c>
      <c r="B357" s="1" t="s">
        <v>51</v>
      </c>
      <c r="C357" s="15">
        <v>5</v>
      </c>
      <c r="D357" s="15">
        <v>59</v>
      </c>
      <c r="F357" s="8">
        <v>44174</v>
      </c>
      <c r="G357" s="8">
        <v>44354</v>
      </c>
      <c r="J357" s="1"/>
      <c r="N357" s="1"/>
      <c r="O357" s="1"/>
    </row>
    <row r="358" spans="1:15" ht="14.25" customHeight="1">
      <c r="A358" s="1" t="s">
        <v>217</v>
      </c>
      <c r="B358" s="1" t="s">
        <v>51</v>
      </c>
      <c r="C358" s="15">
        <v>5</v>
      </c>
      <c r="D358" s="15">
        <v>60</v>
      </c>
      <c r="F358" s="8">
        <v>44174</v>
      </c>
      <c r="G358" s="8">
        <v>44354</v>
      </c>
      <c r="J358" s="1"/>
      <c r="N358" s="1"/>
      <c r="O358" s="1"/>
    </row>
    <row r="359" spans="1:15" ht="14.25" customHeight="1">
      <c r="A359" s="1" t="s">
        <v>1211</v>
      </c>
      <c r="B359" s="1" t="s">
        <v>51</v>
      </c>
      <c r="C359" s="15">
        <v>5</v>
      </c>
      <c r="D359" s="15">
        <v>61</v>
      </c>
      <c r="F359" s="8">
        <v>44174</v>
      </c>
      <c r="G359" s="8">
        <v>44354</v>
      </c>
      <c r="J359" s="1"/>
      <c r="N359" s="1"/>
      <c r="O359" s="1"/>
    </row>
    <row r="360" spans="1:15" ht="14.25" customHeight="1">
      <c r="A360" s="1" t="s">
        <v>1214</v>
      </c>
      <c r="B360" s="1" t="s">
        <v>51</v>
      </c>
      <c r="C360" s="15">
        <v>5</v>
      </c>
      <c r="D360" s="15">
        <v>62</v>
      </c>
      <c r="F360" s="8">
        <v>44174</v>
      </c>
      <c r="G360" s="8">
        <v>44354</v>
      </c>
      <c r="J360" s="1"/>
      <c r="N360" s="1"/>
      <c r="O360" s="1"/>
    </row>
    <row r="361" spans="1:15" ht="14.25" customHeight="1">
      <c r="A361" s="1" t="s">
        <v>1216</v>
      </c>
      <c r="B361" s="1" t="s">
        <v>51</v>
      </c>
      <c r="C361" s="15">
        <v>5</v>
      </c>
      <c r="D361" s="15">
        <v>63</v>
      </c>
      <c r="F361" s="8">
        <v>44174</v>
      </c>
      <c r="G361" s="8">
        <v>44354</v>
      </c>
      <c r="H361" s="26">
        <v>0.79652777777777772</v>
      </c>
      <c r="J361" s="1"/>
      <c r="K361" s="27">
        <v>3</v>
      </c>
      <c r="L361" s="27">
        <v>11.32</v>
      </c>
      <c r="M361" s="27">
        <v>0.97499999999999998</v>
      </c>
      <c r="N361" s="2" t="s">
        <v>52</v>
      </c>
      <c r="O361" s="1"/>
    </row>
    <row r="362" spans="1:15" ht="14.25" customHeight="1">
      <c r="A362" s="1" t="s">
        <v>1219</v>
      </c>
      <c r="B362" s="1" t="s">
        <v>51</v>
      </c>
      <c r="C362" s="15">
        <v>5</v>
      </c>
      <c r="D362" s="15">
        <v>64</v>
      </c>
      <c r="F362" s="8">
        <v>44174</v>
      </c>
      <c r="G362" s="8">
        <v>44354</v>
      </c>
      <c r="J362" s="1"/>
      <c r="N362" s="1"/>
      <c r="O362" s="1"/>
    </row>
    <row r="363" spans="1:15" ht="14.25" customHeight="1">
      <c r="A363" s="1" t="s">
        <v>1221</v>
      </c>
      <c r="B363" s="1" t="s">
        <v>51</v>
      </c>
      <c r="C363" s="15">
        <v>5</v>
      </c>
      <c r="D363" s="15">
        <v>65</v>
      </c>
      <c r="F363" s="8">
        <v>44174</v>
      </c>
      <c r="G363" s="8">
        <v>44354</v>
      </c>
      <c r="H363" s="26">
        <v>0.8</v>
      </c>
      <c r="J363" s="1"/>
      <c r="L363" s="27">
        <v>6.66</v>
      </c>
      <c r="M363" s="27">
        <v>0.8</v>
      </c>
      <c r="N363" s="2" t="s">
        <v>52</v>
      </c>
      <c r="O363" s="1"/>
    </row>
    <row r="364" spans="1:15" ht="14.25" customHeight="1">
      <c r="A364" s="1" t="s">
        <v>1224</v>
      </c>
      <c r="B364" s="1" t="s">
        <v>51</v>
      </c>
      <c r="C364" s="15">
        <v>5</v>
      </c>
      <c r="D364" s="15">
        <v>66</v>
      </c>
      <c r="F364" s="8">
        <v>44174</v>
      </c>
      <c r="G364" s="8">
        <v>44354</v>
      </c>
      <c r="H364" s="26">
        <v>0.80208333333333337</v>
      </c>
      <c r="J364" s="1"/>
      <c r="K364" s="27">
        <v>3</v>
      </c>
      <c r="L364" s="27">
        <v>5.0199999999999996</v>
      </c>
      <c r="M364" s="27">
        <v>0.85</v>
      </c>
      <c r="N364" s="2" t="s">
        <v>52</v>
      </c>
      <c r="O364" s="1"/>
    </row>
    <row r="365" spans="1:15" ht="14.25" customHeight="1">
      <c r="A365" s="1" t="s">
        <v>1227</v>
      </c>
      <c r="B365" s="1" t="s">
        <v>51</v>
      </c>
      <c r="C365" s="15">
        <v>5</v>
      </c>
      <c r="D365" s="15">
        <v>67</v>
      </c>
      <c r="F365" s="8">
        <v>44174</v>
      </c>
      <c r="G365" s="8">
        <v>44354</v>
      </c>
      <c r="J365" s="1"/>
      <c r="N365" s="1"/>
      <c r="O365" s="1"/>
    </row>
    <row r="366" spans="1:15" ht="14.25" customHeight="1">
      <c r="A366" s="1" t="s">
        <v>1231</v>
      </c>
      <c r="B366" s="1" t="s">
        <v>51</v>
      </c>
      <c r="C366" s="15">
        <v>5</v>
      </c>
      <c r="D366" s="15">
        <v>68</v>
      </c>
      <c r="F366" s="8">
        <v>44174</v>
      </c>
      <c r="G366" s="8">
        <v>44354</v>
      </c>
      <c r="J366" s="1"/>
      <c r="N366" s="1"/>
      <c r="O366" s="1"/>
    </row>
    <row r="367" spans="1:15" ht="14.25" customHeight="1">
      <c r="A367" s="1" t="s">
        <v>1234</v>
      </c>
      <c r="B367" s="1" t="s">
        <v>51</v>
      </c>
      <c r="C367" s="15">
        <v>5</v>
      </c>
      <c r="D367" s="15">
        <v>69</v>
      </c>
      <c r="F367" s="8">
        <v>44174</v>
      </c>
      <c r="G367" s="8">
        <v>44354</v>
      </c>
      <c r="H367" s="26">
        <v>0.80277777777777781</v>
      </c>
      <c r="J367" s="1"/>
      <c r="K367" s="27">
        <v>3</v>
      </c>
      <c r="L367" s="27">
        <v>7.76</v>
      </c>
      <c r="M367" s="27">
        <v>0.85</v>
      </c>
      <c r="N367" s="2" t="s">
        <v>52</v>
      </c>
      <c r="O367" s="2" t="s">
        <v>52</v>
      </c>
    </row>
    <row r="368" spans="1:15" ht="14.25" customHeight="1">
      <c r="A368" s="1" t="s">
        <v>1236</v>
      </c>
      <c r="B368" s="1" t="s">
        <v>51</v>
      </c>
      <c r="C368" s="15">
        <v>5</v>
      </c>
      <c r="D368" s="15">
        <v>70</v>
      </c>
      <c r="F368" s="8">
        <v>44174</v>
      </c>
      <c r="G368" s="8">
        <v>44354</v>
      </c>
      <c r="J368" s="1"/>
      <c r="N368" s="1"/>
      <c r="O368" s="1"/>
    </row>
    <row r="369" spans="1:15" ht="14.25" customHeight="1">
      <c r="A369" s="1" t="s">
        <v>1238</v>
      </c>
      <c r="B369" s="1" t="s">
        <v>51</v>
      </c>
      <c r="C369" s="15">
        <v>5</v>
      </c>
      <c r="D369" s="15">
        <v>71</v>
      </c>
      <c r="F369" s="8">
        <v>44174</v>
      </c>
      <c r="G369" s="8">
        <v>44354</v>
      </c>
      <c r="J369" s="1"/>
      <c r="N369" s="1"/>
      <c r="O369" s="1"/>
    </row>
    <row r="370" spans="1:15" ht="14.25" customHeight="1">
      <c r="A370" s="1" t="s">
        <v>1241</v>
      </c>
      <c r="B370" s="1" t="s">
        <v>51</v>
      </c>
      <c r="C370" s="15">
        <v>5</v>
      </c>
      <c r="D370" s="15">
        <v>72</v>
      </c>
      <c r="F370" s="8">
        <v>44174</v>
      </c>
      <c r="G370" s="8">
        <v>44354</v>
      </c>
      <c r="J370" s="1"/>
      <c r="N370" s="1"/>
      <c r="O370" s="1"/>
    </row>
    <row r="371" spans="1:15" ht="14.25" customHeight="1">
      <c r="A371" s="1" t="s">
        <v>1244</v>
      </c>
      <c r="B371" s="1" t="s">
        <v>51</v>
      </c>
      <c r="C371" s="15">
        <v>5</v>
      </c>
      <c r="D371" s="15">
        <v>73</v>
      </c>
      <c r="F371" s="8">
        <v>44174</v>
      </c>
      <c r="G371" s="8">
        <v>44354</v>
      </c>
      <c r="J371" s="1"/>
      <c r="N371" s="1"/>
      <c r="O371" s="1"/>
    </row>
    <row r="372" spans="1:15" ht="14.25" customHeight="1">
      <c r="A372" s="1" t="s">
        <v>1247</v>
      </c>
      <c r="B372" s="1" t="s">
        <v>51</v>
      </c>
      <c r="C372" s="15">
        <v>5</v>
      </c>
      <c r="D372" s="15">
        <v>74</v>
      </c>
      <c r="F372" s="8">
        <v>44174</v>
      </c>
      <c r="G372" s="8">
        <v>44354</v>
      </c>
      <c r="J372" s="1"/>
      <c r="N372" s="1"/>
      <c r="O372" s="1"/>
    </row>
    <row r="373" spans="1:15" ht="14.25" customHeight="1">
      <c r="A373" s="1" t="s">
        <v>1249</v>
      </c>
      <c r="B373" s="1" t="s">
        <v>1256</v>
      </c>
      <c r="C373" s="15">
        <v>1</v>
      </c>
      <c r="D373" s="15">
        <v>1</v>
      </c>
      <c r="F373" s="28"/>
      <c r="G373" s="28"/>
      <c r="J373" s="1"/>
      <c r="N373" s="1"/>
      <c r="O373" s="1"/>
    </row>
    <row r="374" spans="1:15" ht="14.25" customHeight="1">
      <c r="B374" s="1" t="s">
        <v>1256</v>
      </c>
      <c r="C374" s="15">
        <v>1</v>
      </c>
      <c r="D374" s="15">
        <v>2</v>
      </c>
      <c r="F374" s="28"/>
      <c r="G374" s="28"/>
      <c r="J374" s="1"/>
      <c r="N374" s="1"/>
      <c r="O374" s="1"/>
    </row>
    <row r="375" spans="1:15" ht="14.25" customHeight="1">
      <c r="A375" s="1" t="s">
        <v>1262</v>
      </c>
      <c r="B375" s="1" t="s">
        <v>1256</v>
      </c>
      <c r="C375" s="15">
        <v>1</v>
      </c>
      <c r="D375" s="15">
        <v>3</v>
      </c>
      <c r="F375" s="28"/>
      <c r="G375" s="28"/>
      <c r="J375" s="1"/>
      <c r="N375" s="1"/>
      <c r="O375" s="1"/>
    </row>
    <row r="376" spans="1:15" ht="14.25" customHeight="1">
      <c r="A376" s="1" t="s">
        <v>1269</v>
      </c>
      <c r="B376" s="1" t="s">
        <v>1256</v>
      </c>
      <c r="C376" s="15">
        <v>1</v>
      </c>
      <c r="D376" s="15">
        <v>4</v>
      </c>
      <c r="F376" s="28"/>
      <c r="G376" s="28"/>
      <c r="J376" s="1"/>
      <c r="N376" s="1"/>
      <c r="O376" s="1"/>
    </row>
    <row r="377" spans="1:15" ht="14.25" customHeight="1">
      <c r="A377" s="1" t="s">
        <v>1275</v>
      </c>
      <c r="B377" s="1" t="s">
        <v>1256</v>
      </c>
      <c r="C377" s="15">
        <v>1</v>
      </c>
      <c r="D377" s="15">
        <v>5</v>
      </c>
      <c r="F377" s="28"/>
      <c r="G377" s="28"/>
      <c r="J377" s="1"/>
      <c r="N377" s="1"/>
      <c r="O377" s="1"/>
    </row>
    <row r="378" spans="1:15" ht="14.25" customHeight="1">
      <c r="A378" s="1" t="s">
        <v>1279</v>
      </c>
      <c r="B378" s="1" t="s">
        <v>1256</v>
      </c>
      <c r="C378" s="15">
        <v>1</v>
      </c>
      <c r="D378" s="15">
        <v>6</v>
      </c>
      <c r="F378" s="28"/>
      <c r="G378" s="28"/>
      <c r="J378" s="1"/>
      <c r="N378" s="1"/>
      <c r="O378" s="1"/>
    </row>
    <row r="379" spans="1:15" ht="14.25" customHeight="1">
      <c r="A379" s="1" t="s">
        <v>1283</v>
      </c>
      <c r="B379" s="1" t="s">
        <v>1256</v>
      </c>
      <c r="C379" s="15">
        <v>1</v>
      </c>
      <c r="D379" s="15">
        <v>7</v>
      </c>
      <c r="F379" s="28"/>
      <c r="G379" s="28"/>
      <c r="J379" s="1"/>
      <c r="N379" s="1"/>
      <c r="O379" s="1"/>
    </row>
    <row r="380" spans="1:15" ht="14.25" customHeight="1">
      <c r="B380" s="1" t="s">
        <v>1256</v>
      </c>
      <c r="C380" s="15">
        <v>1</v>
      </c>
      <c r="D380" s="15">
        <v>8</v>
      </c>
      <c r="F380" s="28"/>
      <c r="G380" s="28"/>
      <c r="J380" s="1"/>
      <c r="N380" s="1"/>
      <c r="O380" s="1"/>
    </row>
    <row r="381" spans="1:15" ht="14.25" customHeight="1">
      <c r="A381" s="1" t="s">
        <v>1288</v>
      </c>
      <c r="B381" s="1" t="s">
        <v>1256</v>
      </c>
      <c r="C381" s="15">
        <v>1</v>
      </c>
      <c r="D381" s="15">
        <v>9</v>
      </c>
      <c r="F381" s="28"/>
      <c r="G381" s="28"/>
      <c r="J381" s="1"/>
      <c r="N381" s="1"/>
      <c r="O381" s="1"/>
    </row>
    <row r="382" spans="1:15" ht="14.25" customHeight="1">
      <c r="A382" s="1" t="s">
        <v>1292</v>
      </c>
      <c r="B382" s="1" t="s">
        <v>1256</v>
      </c>
      <c r="C382" s="15">
        <v>1</v>
      </c>
      <c r="D382" s="15">
        <v>10</v>
      </c>
      <c r="F382" s="28"/>
      <c r="G382" s="28"/>
      <c r="J382" s="1"/>
      <c r="N382" s="1"/>
      <c r="O382" s="1"/>
    </row>
    <row r="383" spans="1:15" ht="14.25" customHeight="1">
      <c r="A383" s="1" t="s">
        <v>1296</v>
      </c>
      <c r="B383" s="1" t="s">
        <v>1256</v>
      </c>
      <c r="C383" s="15">
        <v>1</v>
      </c>
      <c r="D383" s="15">
        <v>11</v>
      </c>
      <c r="F383" s="28"/>
      <c r="G383" s="28"/>
      <c r="J383" s="1"/>
      <c r="N383" s="1"/>
      <c r="O383" s="1"/>
    </row>
    <row r="384" spans="1:15" ht="14.25" customHeight="1">
      <c r="A384" s="1" t="s">
        <v>1300</v>
      </c>
      <c r="B384" s="1" t="s">
        <v>1256</v>
      </c>
      <c r="C384" s="15">
        <v>1</v>
      </c>
      <c r="D384" s="15">
        <v>12</v>
      </c>
      <c r="F384" s="28"/>
      <c r="G384" s="28"/>
      <c r="J384" s="1"/>
      <c r="N384" s="1"/>
      <c r="O384" s="1"/>
    </row>
    <row r="385" spans="1:15" ht="14.25" customHeight="1">
      <c r="A385" s="1" t="s">
        <v>1305</v>
      </c>
      <c r="B385" s="1" t="s">
        <v>1256</v>
      </c>
      <c r="C385" s="15">
        <v>1</v>
      </c>
      <c r="D385" s="15">
        <v>13</v>
      </c>
      <c r="F385" s="28"/>
      <c r="G385" s="28"/>
      <c r="H385" s="9"/>
      <c r="J385" s="1"/>
      <c r="N385" s="1"/>
      <c r="O385" s="1"/>
    </row>
    <row r="386" spans="1:15" ht="14.25" customHeight="1">
      <c r="A386" s="1" t="s">
        <v>1309</v>
      </c>
      <c r="B386" s="1" t="s">
        <v>1256</v>
      </c>
      <c r="C386" s="15">
        <v>1</v>
      </c>
      <c r="D386" s="15">
        <v>14</v>
      </c>
      <c r="F386" s="28"/>
      <c r="G386" s="28"/>
      <c r="J386" s="1"/>
      <c r="N386" s="1"/>
      <c r="O386" s="1"/>
    </row>
    <row r="387" spans="1:15" ht="14.25" customHeight="1">
      <c r="A387" s="1" t="s">
        <v>1313</v>
      </c>
      <c r="B387" s="1" t="s">
        <v>1256</v>
      </c>
      <c r="C387" s="15">
        <v>1</v>
      </c>
      <c r="D387" s="15">
        <v>15</v>
      </c>
      <c r="F387" s="28"/>
      <c r="G387" s="28"/>
      <c r="J387" s="1"/>
      <c r="N387" s="1"/>
      <c r="O387" s="1"/>
    </row>
    <row r="388" spans="1:15" ht="14.25" customHeight="1">
      <c r="A388" s="1" t="s">
        <v>1317</v>
      </c>
      <c r="B388" s="1" t="s">
        <v>1256</v>
      </c>
      <c r="C388" s="15">
        <v>1</v>
      </c>
      <c r="D388" s="15">
        <v>16</v>
      </c>
      <c r="F388" s="28"/>
      <c r="G388" s="28"/>
      <c r="J388" s="1"/>
      <c r="N388" s="1"/>
      <c r="O388" s="1"/>
    </row>
    <row r="389" spans="1:15" ht="14.25" customHeight="1">
      <c r="A389" s="1" t="s">
        <v>1321</v>
      </c>
      <c r="B389" s="1" t="s">
        <v>1256</v>
      </c>
      <c r="C389" s="15">
        <v>1</v>
      </c>
      <c r="D389" s="15">
        <v>17</v>
      </c>
      <c r="F389" s="28"/>
      <c r="G389" s="28"/>
      <c r="J389" s="1"/>
      <c r="N389" s="1"/>
      <c r="O389" s="1"/>
    </row>
    <row r="390" spans="1:15" ht="14.25" customHeight="1">
      <c r="A390" s="1" t="s">
        <v>1325</v>
      </c>
      <c r="B390" s="1" t="s">
        <v>1256</v>
      </c>
      <c r="C390" s="15">
        <v>1</v>
      </c>
      <c r="D390" s="15">
        <v>18</v>
      </c>
      <c r="F390" s="28"/>
      <c r="G390" s="28"/>
      <c r="J390" s="1"/>
      <c r="N390" s="1"/>
      <c r="O390" s="1"/>
    </row>
    <row r="391" spans="1:15" ht="14.25" customHeight="1">
      <c r="A391" s="1" t="s">
        <v>1330</v>
      </c>
      <c r="B391" s="1" t="s">
        <v>1256</v>
      </c>
      <c r="C391" s="15">
        <v>1</v>
      </c>
      <c r="D391" s="15">
        <v>19</v>
      </c>
      <c r="F391" s="28"/>
      <c r="G391" s="28"/>
      <c r="J391" s="1"/>
      <c r="N391" s="1"/>
      <c r="O391" s="1"/>
    </row>
    <row r="392" spans="1:15" ht="14.25" customHeight="1">
      <c r="A392" s="1" t="s">
        <v>1335</v>
      </c>
      <c r="B392" s="1" t="s">
        <v>1256</v>
      </c>
      <c r="C392" s="15">
        <v>1</v>
      </c>
      <c r="D392" s="15">
        <v>20</v>
      </c>
      <c r="F392" s="28"/>
      <c r="G392" s="28"/>
      <c r="J392" s="1"/>
      <c r="N392" s="1"/>
      <c r="O392" s="1"/>
    </row>
    <row r="393" spans="1:15" ht="14.25" customHeight="1">
      <c r="A393" s="1" t="s">
        <v>1341</v>
      </c>
      <c r="B393" s="1" t="s">
        <v>1256</v>
      </c>
      <c r="C393" s="15">
        <v>1</v>
      </c>
      <c r="D393" s="15">
        <v>21</v>
      </c>
      <c r="F393" s="28"/>
      <c r="G393" s="28"/>
      <c r="J393" s="1"/>
      <c r="N393" s="1"/>
      <c r="O393" s="1"/>
    </row>
    <row r="394" spans="1:15" ht="14.25" customHeight="1">
      <c r="A394" s="1" t="s">
        <v>1345</v>
      </c>
      <c r="B394" s="1" t="s">
        <v>1256</v>
      </c>
      <c r="C394" s="15">
        <v>1</v>
      </c>
      <c r="D394" s="15">
        <v>22</v>
      </c>
      <c r="F394" s="28"/>
      <c r="G394" s="28"/>
      <c r="J394" s="1"/>
      <c r="N394" s="1"/>
      <c r="O394" s="1"/>
    </row>
    <row r="395" spans="1:15" ht="14.25" customHeight="1">
      <c r="A395" s="1" t="s">
        <v>1350</v>
      </c>
      <c r="B395" s="1" t="s">
        <v>1256</v>
      </c>
      <c r="C395" s="15">
        <v>2</v>
      </c>
      <c r="D395" s="15">
        <v>1</v>
      </c>
      <c r="F395" s="28"/>
      <c r="G395" s="28"/>
      <c r="J395" s="1"/>
      <c r="N395" s="1"/>
      <c r="O395" s="1"/>
    </row>
    <row r="396" spans="1:15" ht="14.25" customHeight="1">
      <c r="A396" s="1" t="s">
        <v>1354</v>
      </c>
      <c r="B396" s="1" t="s">
        <v>1256</v>
      </c>
      <c r="C396" s="15">
        <v>2</v>
      </c>
      <c r="D396" s="15">
        <v>2</v>
      </c>
      <c r="F396" s="28"/>
      <c r="G396" s="28"/>
      <c r="J396" s="1"/>
      <c r="N396" s="1"/>
      <c r="O396" s="1"/>
    </row>
    <row r="397" spans="1:15" ht="14.25" customHeight="1">
      <c r="A397" s="1" t="s">
        <v>1359</v>
      </c>
      <c r="B397" s="1" t="s">
        <v>1256</v>
      </c>
      <c r="C397" s="15">
        <v>2</v>
      </c>
      <c r="D397" s="15">
        <v>3</v>
      </c>
      <c r="F397" s="28"/>
      <c r="G397" s="28"/>
      <c r="J397" s="1"/>
      <c r="N397" s="1"/>
      <c r="O397" s="1"/>
    </row>
    <row r="398" spans="1:15" ht="14.25" customHeight="1">
      <c r="A398" s="1" t="s">
        <v>1364</v>
      </c>
      <c r="B398" s="1" t="s">
        <v>1256</v>
      </c>
      <c r="C398" s="15">
        <v>2</v>
      </c>
      <c r="D398" s="15">
        <v>4</v>
      </c>
      <c r="F398" s="28"/>
      <c r="G398" s="28"/>
      <c r="J398" s="1"/>
      <c r="N398" s="1"/>
      <c r="O398" s="1"/>
    </row>
    <row r="399" spans="1:15" ht="14.25" customHeight="1">
      <c r="A399" s="1" t="s">
        <v>1367</v>
      </c>
      <c r="B399" s="1" t="s">
        <v>1256</v>
      </c>
      <c r="C399" s="15">
        <v>2</v>
      </c>
      <c r="D399" s="15">
        <v>5</v>
      </c>
      <c r="F399" s="28"/>
      <c r="G399" s="28"/>
      <c r="J399" s="1"/>
      <c r="N399" s="1"/>
      <c r="O399" s="1"/>
    </row>
    <row r="400" spans="1:15" ht="14.25" customHeight="1">
      <c r="A400" s="14" t="s">
        <v>1371</v>
      </c>
      <c r="B400" s="1" t="s">
        <v>1256</v>
      </c>
      <c r="C400" s="15">
        <v>2</v>
      </c>
      <c r="D400" s="15">
        <v>6</v>
      </c>
      <c r="F400" s="28"/>
      <c r="G400" s="28"/>
      <c r="J400" s="1"/>
      <c r="N400" s="1"/>
      <c r="O400" s="1"/>
    </row>
    <row r="401" spans="1:15" ht="14.25" customHeight="1">
      <c r="A401" s="14" t="s">
        <v>1375</v>
      </c>
      <c r="B401" s="1" t="s">
        <v>1256</v>
      </c>
      <c r="C401" s="15">
        <v>2</v>
      </c>
      <c r="D401" s="15">
        <v>7</v>
      </c>
      <c r="F401" s="28"/>
      <c r="G401" s="28"/>
      <c r="J401" s="1"/>
      <c r="N401" s="1"/>
      <c r="O401" s="1"/>
    </row>
    <row r="402" spans="1:15" ht="14.25" customHeight="1">
      <c r="A402" s="14" t="s">
        <v>1379</v>
      </c>
      <c r="B402" s="1" t="s">
        <v>1256</v>
      </c>
      <c r="C402" s="15">
        <v>2</v>
      </c>
      <c r="D402" s="15">
        <v>8</v>
      </c>
      <c r="F402" s="28"/>
      <c r="G402" s="28"/>
      <c r="J402" s="1"/>
      <c r="N402" s="1"/>
      <c r="O402" s="1"/>
    </row>
    <row r="403" spans="1:15" ht="14.25" customHeight="1">
      <c r="A403" s="14" t="s">
        <v>1383</v>
      </c>
      <c r="B403" s="1" t="s">
        <v>1256</v>
      </c>
      <c r="C403" s="15">
        <v>2</v>
      </c>
      <c r="D403" s="15">
        <v>9</v>
      </c>
      <c r="F403" s="28"/>
      <c r="G403" s="28"/>
      <c r="J403" s="1"/>
      <c r="N403" s="1"/>
      <c r="O403" s="1"/>
    </row>
    <row r="404" spans="1:15" ht="14.25" customHeight="1">
      <c r="A404" s="14" t="s">
        <v>1387</v>
      </c>
      <c r="B404" s="1" t="s">
        <v>1256</v>
      </c>
      <c r="C404" s="15">
        <v>2</v>
      </c>
      <c r="D404" s="15">
        <v>10</v>
      </c>
      <c r="F404" s="28"/>
      <c r="G404" s="28"/>
      <c r="J404" s="1"/>
      <c r="N404" s="1"/>
      <c r="O404" s="1"/>
    </row>
    <row r="405" spans="1:15" ht="14.25" customHeight="1">
      <c r="A405" s="1" t="s">
        <v>1390</v>
      </c>
      <c r="B405" s="1" t="s">
        <v>1256</v>
      </c>
      <c r="C405" s="15">
        <v>2</v>
      </c>
      <c r="D405" s="15">
        <v>11</v>
      </c>
    </row>
    <row r="406" spans="1:15" ht="14.25" customHeight="1">
      <c r="B406" s="1" t="s">
        <v>1256</v>
      </c>
      <c r="C406" s="15">
        <v>2</v>
      </c>
      <c r="D406" s="15">
        <v>12</v>
      </c>
    </row>
    <row r="407" spans="1:15" ht="14.25" customHeight="1">
      <c r="A407" s="1" t="s">
        <v>1392</v>
      </c>
      <c r="B407" s="1" t="s">
        <v>1256</v>
      </c>
      <c r="C407" s="15">
        <v>2</v>
      </c>
      <c r="D407" s="15">
        <v>13</v>
      </c>
    </row>
    <row r="408" spans="1:15" ht="14.25" customHeight="1">
      <c r="A408" s="1" t="s">
        <v>1396</v>
      </c>
      <c r="B408" s="1" t="s">
        <v>1256</v>
      </c>
      <c r="C408" s="15">
        <v>2</v>
      </c>
      <c r="D408" s="15">
        <v>14</v>
      </c>
    </row>
    <row r="409" spans="1:15" ht="14.25" customHeight="1">
      <c r="A409" s="1" t="s">
        <v>1399</v>
      </c>
      <c r="B409" s="1" t="s">
        <v>1256</v>
      </c>
      <c r="C409" s="15">
        <v>2</v>
      </c>
      <c r="D409" s="15">
        <v>15</v>
      </c>
    </row>
    <row r="410" spans="1:15" ht="14.25" customHeight="1">
      <c r="A410" s="1" t="s">
        <v>1403</v>
      </c>
      <c r="B410" s="1" t="s">
        <v>1256</v>
      </c>
      <c r="C410" s="15">
        <v>2</v>
      </c>
      <c r="D410" s="15">
        <v>16</v>
      </c>
    </row>
    <row r="411" spans="1:15" ht="14.25" customHeight="1">
      <c r="A411" s="1" t="s">
        <v>1406</v>
      </c>
      <c r="B411" s="1" t="s">
        <v>1256</v>
      </c>
      <c r="C411" s="15">
        <v>2</v>
      </c>
      <c r="D411" s="15">
        <v>17</v>
      </c>
    </row>
    <row r="412" spans="1:15" ht="14.25" customHeight="1">
      <c r="A412" s="1" t="s">
        <v>1411</v>
      </c>
      <c r="B412" s="1" t="s">
        <v>1256</v>
      </c>
      <c r="C412" s="15">
        <v>2</v>
      </c>
      <c r="D412" s="15">
        <v>18</v>
      </c>
    </row>
    <row r="413" spans="1:15" ht="14.25" customHeight="1">
      <c r="A413" s="1" t="s">
        <v>1414</v>
      </c>
      <c r="B413" s="1" t="s">
        <v>1256</v>
      </c>
      <c r="C413" s="15">
        <v>2</v>
      </c>
      <c r="D413" s="15">
        <v>19</v>
      </c>
    </row>
    <row r="414" spans="1:15" ht="14.25" customHeight="1">
      <c r="A414" s="1" t="s">
        <v>1417</v>
      </c>
      <c r="B414" s="1" t="s">
        <v>1256</v>
      </c>
      <c r="C414" s="15">
        <v>2</v>
      </c>
      <c r="D414" s="15">
        <v>20</v>
      </c>
    </row>
    <row r="415" spans="1:15" ht="14.25" customHeight="1">
      <c r="A415" s="1" t="s">
        <v>1421</v>
      </c>
      <c r="B415" s="1" t="s">
        <v>1256</v>
      </c>
      <c r="C415" s="15">
        <v>2</v>
      </c>
      <c r="D415" s="15">
        <v>21</v>
      </c>
    </row>
    <row r="416" spans="1:15" ht="14.25" customHeight="1">
      <c r="B416" s="1" t="s">
        <v>1256</v>
      </c>
      <c r="C416" s="15">
        <v>2</v>
      </c>
      <c r="D416" s="15">
        <v>22</v>
      </c>
    </row>
    <row r="417" spans="1:4" ht="14.25" customHeight="1">
      <c r="A417" s="1" t="s">
        <v>1425</v>
      </c>
      <c r="B417" s="1" t="s">
        <v>1256</v>
      </c>
      <c r="C417" s="15">
        <v>3</v>
      </c>
      <c r="D417" s="15">
        <v>1</v>
      </c>
    </row>
    <row r="418" spans="1:4" ht="14.25" customHeight="1">
      <c r="A418" s="1" t="s">
        <v>1430</v>
      </c>
      <c r="B418" s="1" t="s">
        <v>1256</v>
      </c>
      <c r="C418" s="15">
        <v>3</v>
      </c>
      <c r="D418" s="15">
        <v>2</v>
      </c>
    </row>
    <row r="419" spans="1:4" ht="14.25" customHeight="1">
      <c r="A419" s="1" t="s">
        <v>1435</v>
      </c>
      <c r="B419" s="1" t="s">
        <v>1256</v>
      </c>
      <c r="C419" s="15">
        <v>3</v>
      </c>
      <c r="D419" s="15">
        <v>3</v>
      </c>
    </row>
    <row r="420" spans="1:4" ht="14.25" customHeight="1">
      <c r="A420" s="1" t="s">
        <v>1438</v>
      </c>
      <c r="B420" s="1" t="s">
        <v>1256</v>
      </c>
      <c r="C420" s="15">
        <v>3</v>
      </c>
      <c r="D420" s="15">
        <v>4</v>
      </c>
    </row>
    <row r="421" spans="1:4" ht="14.25" customHeight="1">
      <c r="B421" s="1" t="s">
        <v>1256</v>
      </c>
      <c r="C421" s="15">
        <v>3</v>
      </c>
      <c r="D421" s="15">
        <v>5</v>
      </c>
    </row>
    <row r="422" spans="1:4" ht="14.25" customHeight="1">
      <c r="A422" s="1" t="s">
        <v>1442</v>
      </c>
      <c r="B422" s="1" t="s">
        <v>1256</v>
      </c>
      <c r="C422" s="15">
        <v>3</v>
      </c>
      <c r="D422" s="15">
        <v>6</v>
      </c>
    </row>
    <row r="423" spans="1:4" ht="14.25" customHeight="1">
      <c r="A423" s="1" t="s">
        <v>1445</v>
      </c>
      <c r="B423" s="1" t="s">
        <v>1256</v>
      </c>
      <c r="C423" s="15">
        <v>3</v>
      </c>
      <c r="D423" s="15">
        <v>7</v>
      </c>
    </row>
    <row r="424" spans="1:4" ht="14.25" customHeight="1">
      <c r="A424" s="1" t="s">
        <v>1448</v>
      </c>
      <c r="B424" s="1" t="s">
        <v>1256</v>
      </c>
      <c r="C424" s="15">
        <v>3</v>
      </c>
      <c r="D424" s="15">
        <v>8</v>
      </c>
    </row>
    <row r="425" spans="1:4" ht="14.25" customHeight="1">
      <c r="A425" s="1" t="s">
        <v>1451</v>
      </c>
      <c r="B425" s="1" t="s">
        <v>1256</v>
      </c>
      <c r="C425" s="15">
        <v>3</v>
      </c>
      <c r="D425" s="15">
        <v>9</v>
      </c>
    </row>
    <row r="426" spans="1:4" ht="14.25" customHeight="1">
      <c r="A426" s="1" t="s">
        <v>1454</v>
      </c>
      <c r="B426" s="1" t="s">
        <v>1256</v>
      </c>
      <c r="C426" s="15">
        <v>3</v>
      </c>
      <c r="D426" s="15">
        <v>10</v>
      </c>
    </row>
    <row r="427" spans="1:4" ht="14.25" customHeight="1">
      <c r="A427" s="1" t="s">
        <v>1457</v>
      </c>
      <c r="B427" s="1" t="s">
        <v>1256</v>
      </c>
      <c r="C427" s="15">
        <v>3</v>
      </c>
      <c r="D427" s="15">
        <v>11</v>
      </c>
    </row>
    <row r="428" spans="1:4" ht="14.25" customHeight="1">
      <c r="A428" s="1" t="s">
        <v>1460</v>
      </c>
      <c r="B428" s="1" t="s">
        <v>1256</v>
      </c>
      <c r="C428" s="15">
        <v>3</v>
      </c>
      <c r="D428" s="15">
        <v>12</v>
      </c>
    </row>
    <row r="429" spans="1:4" ht="14.25" customHeight="1">
      <c r="A429" s="1" t="s">
        <v>1463</v>
      </c>
      <c r="B429" s="1" t="s">
        <v>1256</v>
      </c>
      <c r="C429" s="15">
        <v>3</v>
      </c>
      <c r="D429" s="15">
        <v>13</v>
      </c>
    </row>
    <row r="430" spans="1:4" ht="14.25" customHeight="1">
      <c r="A430" s="1" t="s">
        <v>1466</v>
      </c>
      <c r="B430" s="1" t="s">
        <v>1256</v>
      </c>
      <c r="C430" s="15">
        <v>3</v>
      </c>
      <c r="D430" s="15">
        <v>14</v>
      </c>
    </row>
    <row r="431" spans="1:4" ht="14.25" customHeight="1">
      <c r="A431" s="1" t="s">
        <v>1470</v>
      </c>
      <c r="B431" s="1" t="s">
        <v>1256</v>
      </c>
      <c r="C431" s="15">
        <v>3</v>
      </c>
      <c r="D431" s="15">
        <v>15</v>
      </c>
    </row>
    <row r="432" spans="1:4" ht="14.25" customHeight="1">
      <c r="A432" s="1" t="s">
        <v>1472</v>
      </c>
      <c r="B432" s="1" t="s">
        <v>1256</v>
      </c>
      <c r="C432" s="15">
        <v>3</v>
      </c>
      <c r="D432" s="15">
        <v>16</v>
      </c>
    </row>
    <row r="433" spans="1:4" ht="14.25" customHeight="1">
      <c r="A433" s="1" t="s">
        <v>1477</v>
      </c>
      <c r="B433" s="1" t="s">
        <v>1256</v>
      </c>
      <c r="C433" s="15">
        <v>3</v>
      </c>
      <c r="D433" s="15">
        <v>17</v>
      </c>
    </row>
    <row r="434" spans="1:4" ht="14.25" customHeight="1">
      <c r="A434" s="1" t="s">
        <v>1480</v>
      </c>
      <c r="B434" s="1" t="s">
        <v>1256</v>
      </c>
      <c r="C434" s="15">
        <v>3</v>
      </c>
      <c r="D434" s="15">
        <v>18</v>
      </c>
    </row>
    <row r="435" spans="1:4" ht="14.25" customHeight="1">
      <c r="B435" s="1" t="s">
        <v>1256</v>
      </c>
      <c r="C435" s="15">
        <v>3</v>
      </c>
      <c r="D435" s="15">
        <v>19</v>
      </c>
    </row>
    <row r="436" spans="1:4" ht="14.25" customHeight="1">
      <c r="A436" s="1" t="s">
        <v>1483</v>
      </c>
      <c r="B436" s="1" t="s">
        <v>1256</v>
      </c>
      <c r="C436" s="15">
        <v>3</v>
      </c>
      <c r="D436" s="15">
        <v>20</v>
      </c>
    </row>
    <row r="437" spans="1:4" ht="14.25" customHeight="1">
      <c r="A437" s="1" t="s">
        <v>1488</v>
      </c>
      <c r="B437" s="1" t="s">
        <v>1256</v>
      </c>
      <c r="C437" s="15">
        <v>3</v>
      </c>
      <c r="D437" s="15">
        <v>21</v>
      </c>
    </row>
    <row r="438" spans="1:4" ht="14.25" customHeight="1">
      <c r="A438" s="1" t="s">
        <v>1491</v>
      </c>
      <c r="B438" s="1" t="s">
        <v>1256</v>
      </c>
      <c r="C438" s="15">
        <v>3</v>
      </c>
      <c r="D438" s="15">
        <v>22</v>
      </c>
    </row>
    <row r="439" spans="1:4" ht="14.25" customHeight="1">
      <c r="A439" s="1" t="s">
        <v>1496</v>
      </c>
      <c r="B439" s="1" t="s">
        <v>1256</v>
      </c>
      <c r="C439" s="15">
        <v>4</v>
      </c>
      <c r="D439" s="15">
        <v>1</v>
      </c>
    </row>
    <row r="440" spans="1:4" ht="14.25" customHeight="1">
      <c r="A440" s="1" t="s">
        <v>1500</v>
      </c>
      <c r="B440" s="1" t="s">
        <v>1256</v>
      </c>
      <c r="C440" s="15">
        <v>4</v>
      </c>
      <c r="D440" s="15">
        <v>2</v>
      </c>
    </row>
    <row r="441" spans="1:4" ht="14.25" customHeight="1">
      <c r="A441" s="1" t="s">
        <v>1503</v>
      </c>
      <c r="B441" s="1" t="s">
        <v>1256</v>
      </c>
      <c r="C441" s="15">
        <v>4</v>
      </c>
      <c r="D441" s="15">
        <v>3</v>
      </c>
    </row>
    <row r="442" spans="1:4" ht="14.25" customHeight="1">
      <c r="A442" s="1" t="s">
        <v>1506</v>
      </c>
      <c r="B442" s="1" t="s">
        <v>1256</v>
      </c>
      <c r="C442" s="15">
        <v>4</v>
      </c>
      <c r="D442" s="15">
        <v>4</v>
      </c>
    </row>
    <row r="443" spans="1:4" ht="14.25" customHeight="1">
      <c r="A443" s="1" t="s">
        <v>1510</v>
      </c>
      <c r="B443" s="1" t="s">
        <v>1256</v>
      </c>
      <c r="C443" s="15">
        <v>4</v>
      </c>
      <c r="D443" s="15">
        <v>5</v>
      </c>
    </row>
    <row r="444" spans="1:4" ht="14.25" customHeight="1">
      <c r="A444" s="1" t="s">
        <v>1513</v>
      </c>
      <c r="B444" s="1" t="s">
        <v>1256</v>
      </c>
      <c r="C444" s="15">
        <v>4</v>
      </c>
      <c r="D444" s="15">
        <v>6</v>
      </c>
    </row>
    <row r="445" spans="1:4" ht="14.25" customHeight="1">
      <c r="A445" s="1" t="s">
        <v>1516</v>
      </c>
      <c r="B445" s="1" t="s">
        <v>1256</v>
      </c>
      <c r="C445" s="15">
        <v>4</v>
      </c>
      <c r="D445" s="15">
        <v>7</v>
      </c>
    </row>
    <row r="446" spans="1:4" ht="14.25" customHeight="1">
      <c r="B446" s="1" t="s">
        <v>1256</v>
      </c>
      <c r="C446" s="15">
        <v>4</v>
      </c>
      <c r="D446" s="15">
        <v>8</v>
      </c>
    </row>
    <row r="447" spans="1:4" ht="14.25" customHeight="1">
      <c r="A447" s="1" t="s">
        <v>1519</v>
      </c>
      <c r="B447" s="1" t="s">
        <v>1256</v>
      </c>
      <c r="C447" s="15">
        <v>4</v>
      </c>
      <c r="D447" s="15">
        <v>9</v>
      </c>
    </row>
    <row r="448" spans="1:4" ht="14.25" customHeight="1">
      <c r="A448" s="1" t="s">
        <v>1522</v>
      </c>
      <c r="B448" s="1" t="s">
        <v>1256</v>
      </c>
      <c r="C448" s="15">
        <v>4</v>
      </c>
      <c r="D448" s="15">
        <v>10</v>
      </c>
    </row>
    <row r="449" spans="1:4" ht="14.25" customHeight="1">
      <c r="A449" s="1" t="s">
        <v>1525</v>
      </c>
      <c r="B449" s="1" t="s">
        <v>1256</v>
      </c>
      <c r="C449" s="15">
        <v>4</v>
      </c>
      <c r="D449" s="15">
        <v>11</v>
      </c>
    </row>
    <row r="450" spans="1:4" ht="14.25" customHeight="1">
      <c r="A450" s="1" t="s">
        <v>1528</v>
      </c>
      <c r="B450" s="1" t="s">
        <v>1256</v>
      </c>
      <c r="C450" s="15">
        <v>4</v>
      </c>
      <c r="D450" s="15">
        <v>12</v>
      </c>
    </row>
    <row r="451" spans="1:4" ht="14.25" customHeight="1">
      <c r="A451" s="1" t="s">
        <v>1531</v>
      </c>
      <c r="B451" s="1" t="s">
        <v>1256</v>
      </c>
      <c r="C451" s="15">
        <v>4</v>
      </c>
      <c r="D451" s="15">
        <v>13</v>
      </c>
    </row>
    <row r="452" spans="1:4" ht="14.25" customHeight="1">
      <c r="B452" s="1" t="s">
        <v>1256</v>
      </c>
      <c r="C452" s="15">
        <v>4</v>
      </c>
      <c r="D452" s="15">
        <v>14</v>
      </c>
    </row>
    <row r="453" spans="1:4" ht="14.25" customHeight="1">
      <c r="A453" s="1" t="s">
        <v>1534</v>
      </c>
      <c r="B453" s="1" t="s">
        <v>1256</v>
      </c>
      <c r="C453" s="15">
        <v>4</v>
      </c>
      <c r="D453" s="15">
        <v>15</v>
      </c>
    </row>
    <row r="454" spans="1:4" ht="14.25" customHeight="1">
      <c r="A454" s="1" t="s">
        <v>1537</v>
      </c>
      <c r="B454" s="1" t="s">
        <v>1256</v>
      </c>
      <c r="C454" s="15">
        <v>4</v>
      </c>
      <c r="D454" s="15">
        <v>16</v>
      </c>
    </row>
    <row r="455" spans="1:4" ht="14.25" customHeight="1">
      <c r="A455" s="1" t="s">
        <v>1540</v>
      </c>
      <c r="B455" s="1" t="s">
        <v>1256</v>
      </c>
      <c r="C455" s="15">
        <v>4</v>
      </c>
      <c r="D455" s="15">
        <v>17</v>
      </c>
    </row>
    <row r="456" spans="1:4" ht="14.25" customHeight="1">
      <c r="A456" s="1" t="s">
        <v>1544</v>
      </c>
      <c r="B456" s="1" t="s">
        <v>1256</v>
      </c>
      <c r="C456" s="15">
        <v>4</v>
      </c>
      <c r="D456" s="15">
        <v>18</v>
      </c>
    </row>
    <row r="457" spans="1:4" ht="14.25" customHeight="1">
      <c r="A457" s="1" t="s">
        <v>1548</v>
      </c>
      <c r="B457" s="1" t="s">
        <v>1256</v>
      </c>
      <c r="C457" s="15">
        <v>4</v>
      </c>
      <c r="D457" s="15">
        <v>19</v>
      </c>
    </row>
    <row r="458" spans="1:4" ht="14.25" customHeight="1">
      <c r="A458" s="1" t="s">
        <v>1551</v>
      </c>
      <c r="B458" s="1" t="s">
        <v>1256</v>
      </c>
      <c r="C458" s="15">
        <v>4</v>
      </c>
      <c r="D458" s="15">
        <v>20</v>
      </c>
    </row>
    <row r="459" spans="1:4" ht="14.25" customHeight="1">
      <c r="A459" s="1" t="s">
        <v>1554</v>
      </c>
      <c r="B459" s="1" t="s">
        <v>1256</v>
      </c>
      <c r="C459" s="15">
        <v>4</v>
      </c>
      <c r="D459" s="15">
        <v>21</v>
      </c>
    </row>
    <row r="460" spans="1:4" ht="14.25" customHeight="1">
      <c r="A460" s="1" t="s">
        <v>1557</v>
      </c>
      <c r="B460" s="1" t="s">
        <v>1256</v>
      </c>
      <c r="C460" s="15">
        <v>5</v>
      </c>
      <c r="D460" s="15">
        <v>1</v>
      </c>
    </row>
    <row r="461" spans="1:4" ht="14.25" customHeight="1">
      <c r="A461" s="1" t="s">
        <v>1561</v>
      </c>
      <c r="B461" s="1" t="s">
        <v>1256</v>
      </c>
      <c r="C461" s="15">
        <v>5</v>
      </c>
      <c r="D461" s="15">
        <v>2</v>
      </c>
    </row>
    <row r="462" spans="1:4" ht="14.25" customHeight="1">
      <c r="A462" s="1" t="s">
        <v>1565</v>
      </c>
      <c r="B462" s="1" t="s">
        <v>1256</v>
      </c>
      <c r="C462" s="15">
        <v>5</v>
      </c>
      <c r="D462" s="15">
        <v>3</v>
      </c>
    </row>
    <row r="463" spans="1:4" ht="14.25" customHeight="1">
      <c r="A463" s="1" t="s">
        <v>1568</v>
      </c>
      <c r="B463" s="1" t="s">
        <v>1256</v>
      </c>
      <c r="C463" s="15">
        <v>5</v>
      </c>
      <c r="D463" s="15">
        <v>4</v>
      </c>
    </row>
    <row r="464" spans="1:4" ht="14.25" customHeight="1">
      <c r="A464" s="1" t="s">
        <v>1571</v>
      </c>
      <c r="B464" s="1" t="s">
        <v>1256</v>
      </c>
      <c r="C464" s="15">
        <v>5</v>
      </c>
      <c r="D464" s="15">
        <v>5</v>
      </c>
    </row>
    <row r="465" spans="1:4" ht="14.25" customHeight="1">
      <c r="A465" s="1" t="s">
        <v>1574</v>
      </c>
      <c r="B465" s="1" t="s">
        <v>1256</v>
      </c>
      <c r="C465" s="15">
        <v>5</v>
      </c>
      <c r="D465" s="15">
        <v>6</v>
      </c>
    </row>
    <row r="466" spans="1:4" ht="14.25" customHeight="1">
      <c r="A466" s="1" t="s">
        <v>1577</v>
      </c>
      <c r="B466" s="1" t="s">
        <v>1256</v>
      </c>
      <c r="C466" s="15">
        <v>5</v>
      </c>
      <c r="D466" s="15">
        <v>7</v>
      </c>
    </row>
    <row r="467" spans="1:4" ht="14.25" customHeight="1">
      <c r="A467" s="1" t="s">
        <v>1581</v>
      </c>
      <c r="B467" s="1" t="s">
        <v>1256</v>
      </c>
      <c r="C467" s="15">
        <v>5</v>
      </c>
      <c r="D467" s="15">
        <v>8</v>
      </c>
    </row>
    <row r="468" spans="1:4" ht="14.25" customHeight="1">
      <c r="A468" s="1" t="s">
        <v>1585</v>
      </c>
      <c r="B468" s="1" t="s">
        <v>1256</v>
      </c>
      <c r="C468" s="15">
        <v>5</v>
      </c>
      <c r="D468" s="15">
        <v>9</v>
      </c>
    </row>
    <row r="469" spans="1:4" ht="14.25" customHeight="1">
      <c r="A469" s="1" t="s">
        <v>1587</v>
      </c>
      <c r="B469" s="1" t="s">
        <v>1256</v>
      </c>
      <c r="C469" s="15">
        <v>5</v>
      </c>
      <c r="D469" s="15">
        <v>10</v>
      </c>
    </row>
    <row r="470" spans="1:4" ht="14.25" customHeight="1">
      <c r="A470" s="1" t="s">
        <v>1591</v>
      </c>
      <c r="B470" s="1" t="s">
        <v>1256</v>
      </c>
      <c r="C470" s="15">
        <v>5</v>
      </c>
      <c r="D470" s="15">
        <v>11</v>
      </c>
    </row>
    <row r="471" spans="1:4" ht="14.25" customHeight="1">
      <c r="B471" s="1" t="s">
        <v>1256</v>
      </c>
      <c r="C471" s="15">
        <v>5</v>
      </c>
      <c r="D471" s="15">
        <v>11</v>
      </c>
    </row>
    <row r="472" spans="1:4" ht="14.25" customHeight="1">
      <c r="A472" s="1" t="s">
        <v>1595</v>
      </c>
      <c r="B472" s="1" t="s">
        <v>1256</v>
      </c>
      <c r="C472" s="15">
        <v>5</v>
      </c>
      <c r="D472" s="15">
        <v>12</v>
      </c>
    </row>
    <row r="473" spans="1:4" ht="14.25" customHeight="1">
      <c r="A473" s="1" t="s">
        <v>1598</v>
      </c>
      <c r="B473" s="1" t="s">
        <v>1256</v>
      </c>
      <c r="C473" s="15">
        <v>5</v>
      </c>
      <c r="D473" s="15">
        <v>13</v>
      </c>
    </row>
    <row r="474" spans="1:4" ht="14.25" customHeight="1">
      <c r="A474" s="1" t="s">
        <v>1601</v>
      </c>
      <c r="B474" s="1" t="s">
        <v>1256</v>
      </c>
      <c r="C474" s="15">
        <v>5</v>
      </c>
      <c r="D474" s="15">
        <v>14</v>
      </c>
    </row>
    <row r="475" spans="1:4" ht="14.25" customHeight="1">
      <c r="A475" s="1" t="s">
        <v>1604</v>
      </c>
      <c r="B475" s="1" t="s">
        <v>1256</v>
      </c>
      <c r="C475" s="15">
        <v>5</v>
      </c>
      <c r="D475" s="15">
        <v>15</v>
      </c>
    </row>
    <row r="476" spans="1:4" ht="14.25" customHeight="1">
      <c r="A476" s="1" t="s">
        <v>1607</v>
      </c>
      <c r="B476" s="1" t="s">
        <v>1256</v>
      </c>
      <c r="C476" s="15">
        <v>5</v>
      </c>
      <c r="D476" s="15">
        <v>16</v>
      </c>
    </row>
    <row r="477" spans="1:4" ht="14.25" customHeight="1">
      <c r="B477" s="1" t="s">
        <v>1256</v>
      </c>
      <c r="C477" s="15">
        <v>5</v>
      </c>
      <c r="D477" s="15">
        <v>17</v>
      </c>
    </row>
    <row r="478" spans="1:4" ht="14.25" customHeight="1">
      <c r="A478" s="1" t="s">
        <v>1611</v>
      </c>
      <c r="B478" s="1" t="s">
        <v>1256</v>
      </c>
      <c r="C478" s="15">
        <v>5</v>
      </c>
      <c r="D478" s="15">
        <v>18</v>
      </c>
    </row>
    <row r="479" spans="1:4" ht="14.25" customHeight="1">
      <c r="A479" s="1" t="s">
        <v>1614</v>
      </c>
      <c r="B479" s="1" t="s">
        <v>1256</v>
      </c>
      <c r="C479" s="15">
        <v>5</v>
      </c>
      <c r="D479" s="15">
        <v>19</v>
      </c>
    </row>
    <row r="480" spans="1:4" ht="14.25" customHeight="1">
      <c r="A480" s="1" t="s">
        <v>1618</v>
      </c>
      <c r="B480" s="1" t="s">
        <v>1256</v>
      </c>
      <c r="C480" s="15">
        <v>5</v>
      </c>
      <c r="D480" s="15">
        <v>20</v>
      </c>
    </row>
    <row r="481" spans="3:4" ht="14.25" customHeight="1">
      <c r="C481" s="1"/>
      <c r="D481" s="1"/>
    </row>
    <row r="482" spans="3:4" ht="14.25" customHeight="1">
      <c r="C482" s="1"/>
      <c r="D482" s="1"/>
    </row>
    <row r="483" spans="3:4" ht="14.25" customHeight="1">
      <c r="C483" s="1"/>
      <c r="D483" s="1"/>
    </row>
    <row r="484" spans="3:4" ht="14.25" customHeight="1">
      <c r="C484" s="1"/>
      <c r="D484" s="1"/>
    </row>
    <row r="485" spans="3:4" ht="14.25" customHeight="1">
      <c r="C485" s="1"/>
      <c r="D485" s="1"/>
    </row>
    <row r="486" spans="3:4" ht="14.25" customHeight="1">
      <c r="C486" s="1"/>
      <c r="D486" s="1"/>
    </row>
    <row r="487" spans="3:4" ht="14.25" customHeight="1">
      <c r="C487" s="1"/>
      <c r="D487" s="1"/>
    </row>
    <row r="488" spans="3:4" ht="14.25" customHeight="1">
      <c r="C488" s="1"/>
      <c r="D488" s="1"/>
    </row>
    <row r="489" spans="3:4" ht="14.25" customHeight="1">
      <c r="C489" s="1"/>
      <c r="D489" s="1"/>
    </row>
    <row r="490" spans="3:4" ht="14.25" customHeight="1">
      <c r="C490" s="1"/>
      <c r="D490" s="1"/>
    </row>
    <row r="491" spans="3:4" ht="14.25" customHeight="1">
      <c r="C491" s="1"/>
      <c r="D491" s="1"/>
    </row>
    <row r="492" spans="3:4" ht="14.25" customHeight="1">
      <c r="C492" s="1"/>
      <c r="D492" s="1"/>
    </row>
    <row r="493" spans="3:4" ht="14.25" customHeight="1">
      <c r="C493" s="1"/>
      <c r="D493" s="1"/>
    </row>
    <row r="494" spans="3:4" ht="14.25" customHeight="1">
      <c r="C494" s="1"/>
      <c r="D494" s="1"/>
    </row>
    <row r="495" spans="3:4" ht="14.25" customHeight="1">
      <c r="C495" s="1"/>
      <c r="D495" s="1"/>
    </row>
    <row r="496" spans="3:4" ht="14.25" customHeight="1">
      <c r="C496" s="1"/>
      <c r="D496" s="1"/>
    </row>
    <row r="497" spans="3:4" ht="14.25" customHeight="1">
      <c r="C497" s="1"/>
      <c r="D497" s="1"/>
    </row>
    <row r="498" spans="3:4" ht="14.25" customHeight="1">
      <c r="C498" s="1"/>
      <c r="D498" s="1"/>
    </row>
    <row r="499" spans="3:4" ht="14.25" customHeight="1">
      <c r="C499" s="1"/>
      <c r="D499" s="1"/>
    </row>
    <row r="500" spans="3:4" ht="14.25" customHeight="1">
      <c r="C500" s="1"/>
      <c r="D500" s="1"/>
    </row>
    <row r="501" spans="3:4" ht="14.25" customHeight="1">
      <c r="C501" s="1"/>
      <c r="D501" s="1"/>
    </row>
    <row r="502" spans="3:4" ht="14.25" customHeight="1">
      <c r="C502" s="1"/>
      <c r="D502" s="1"/>
    </row>
    <row r="503" spans="3:4" ht="14.25" customHeight="1">
      <c r="C503" s="1"/>
      <c r="D503" s="1"/>
    </row>
    <row r="504" spans="3:4" ht="14.25" customHeight="1">
      <c r="C504" s="1"/>
      <c r="D504" s="1"/>
    </row>
    <row r="505" spans="3:4" ht="14.25" customHeight="1">
      <c r="C505" s="1"/>
      <c r="D505" s="1"/>
    </row>
    <row r="506" spans="3:4" ht="14.25" customHeight="1">
      <c r="C506" s="1"/>
      <c r="D506" s="1"/>
    </row>
    <row r="507" spans="3:4" ht="14.25" customHeight="1">
      <c r="C507" s="1"/>
      <c r="D507" s="1"/>
    </row>
    <row r="508" spans="3:4" ht="14.25" customHeight="1">
      <c r="C508" s="1"/>
      <c r="D508" s="1"/>
    </row>
    <row r="509" spans="3:4" ht="14.25" customHeight="1">
      <c r="C509" s="1"/>
      <c r="D509" s="1"/>
    </row>
    <row r="510" spans="3:4" ht="14.25" customHeight="1">
      <c r="C510" s="1"/>
      <c r="D510" s="1"/>
    </row>
    <row r="511" spans="3:4" ht="14.25" customHeight="1">
      <c r="C511" s="1"/>
      <c r="D511" s="1"/>
    </row>
    <row r="512" spans="3:4" ht="14.25" customHeight="1">
      <c r="C512" s="1"/>
      <c r="D512" s="1"/>
    </row>
    <row r="513" spans="3:4" ht="14.25" customHeight="1">
      <c r="C513" s="1"/>
      <c r="D513" s="1"/>
    </row>
    <row r="514" spans="3:4" ht="14.25" customHeight="1">
      <c r="C514" s="1"/>
      <c r="D514" s="1"/>
    </row>
    <row r="515" spans="3:4" ht="14.25" customHeight="1">
      <c r="C515" s="1"/>
      <c r="D515" s="1"/>
    </row>
    <row r="516" spans="3:4" ht="14.25" customHeight="1">
      <c r="C516" s="1"/>
      <c r="D516" s="1"/>
    </row>
    <row r="517" spans="3:4" ht="14.25" customHeight="1">
      <c r="C517" s="1"/>
      <c r="D517" s="1"/>
    </row>
    <row r="518" spans="3:4" ht="14.25" customHeight="1">
      <c r="C518" s="1"/>
      <c r="D518" s="1"/>
    </row>
    <row r="519" spans="3:4" ht="14.25" customHeight="1">
      <c r="C519" s="1"/>
      <c r="D519" s="1"/>
    </row>
    <row r="520" spans="3:4" ht="14.25" customHeight="1">
      <c r="C520" s="1"/>
      <c r="D520" s="1"/>
    </row>
    <row r="521" spans="3:4" ht="14.25" customHeight="1">
      <c r="C521" s="1"/>
      <c r="D521" s="1"/>
    </row>
    <row r="522" spans="3:4" ht="14.25" customHeight="1">
      <c r="C522" s="1"/>
      <c r="D522" s="1"/>
    </row>
    <row r="523" spans="3:4" ht="14.25" customHeight="1">
      <c r="C523" s="1"/>
      <c r="D523" s="1"/>
    </row>
    <row r="524" spans="3:4" ht="14.25" customHeight="1">
      <c r="C524" s="1"/>
      <c r="D524" s="1"/>
    </row>
    <row r="525" spans="3:4" ht="14.25" customHeight="1">
      <c r="C525" s="1"/>
      <c r="D525" s="1"/>
    </row>
    <row r="526" spans="3:4" ht="14.25" customHeight="1">
      <c r="C526" s="1"/>
      <c r="D526" s="1"/>
    </row>
    <row r="527" spans="3:4" ht="14.25" customHeight="1">
      <c r="C527" s="1"/>
      <c r="D527" s="1"/>
    </row>
    <row r="528" spans="3:4" ht="14.25" customHeight="1">
      <c r="C528" s="1"/>
      <c r="D528" s="1"/>
    </row>
    <row r="529" spans="3:4" ht="14.25" customHeight="1">
      <c r="C529" s="1"/>
      <c r="D529" s="1"/>
    </row>
    <row r="530" spans="3:4" ht="14.25" customHeight="1">
      <c r="C530" s="1"/>
      <c r="D530" s="1"/>
    </row>
    <row r="531" spans="3:4" ht="14.25" customHeight="1">
      <c r="C531" s="1"/>
      <c r="D531" s="1"/>
    </row>
    <row r="532" spans="3:4" ht="14.25" customHeight="1">
      <c r="C532" s="1"/>
      <c r="D532" s="1"/>
    </row>
    <row r="533" spans="3:4" ht="14.25" customHeight="1">
      <c r="C533" s="1"/>
      <c r="D533" s="1"/>
    </row>
    <row r="534" spans="3:4" ht="14.25" customHeight="1">
      <c r="C534" s="1"/>
      <c r="D534" s="1"/>
    </row>
    <row r="535" spans="3:4" ht="14.25" customHeight="1">
      <c r="C535" s="1"/>
      <c r="D535" s="1"/>
    </row>
    <row r="536" spans="3:4" ht="14.25" customHeight="1">
      <c r="C536" s="1"/>
      <c r="D536" s="1"/>
    </row>
    <row r="537" spans="3:4" ht="14.25" customHeight="1">
      <c r="C537" s="1"/>
      <c r="D537" s="1"/>
    </row>
    <row r="538" spans="3:4" ht="14.25" customHeight="1">
      <c r="C538" s="1"/>
      <c r="D538" s="1"/>
    </row>
    <row r="539" spans="3:4" ht="14.25" customHeight="1">
      <c r="C539" s="1"/>
      <c r="D539" s="1"/>
    </row>
    <row r="540" spans="3:4" ht="14.25" customHeight="1">
      <c r="C540" s="1"/>
      <c r="D540" s="1"/>
    </row>
    <row r="541" spans="3:4" ht="14.25" customHeight="1">
      <c r="C541" s="1"/>
      <c r="D541" s="1"/>
    </row>
    <row r="542" spans="3:4" ht="14.25" customHeight="1">
      <c r="C542" s="1"/>
      <c r="D542" s="1"/>
    </row>
    <row r="543" spans="3:4" ht="14.25" customHeight="1">
      <c r="C543" s="1"/>
      <c r="D543" s="1"/>
    </row>
    <row r="544" spans="3:4" ht="14.25" customHeight="1">
      <c r="C544" s="1"/>
      <c r="D544" s="1"/>
    </row>
    <row r="545" spans="3:4" ht="14.25" customHeight="1">
      <c r="C545" s="1"/>
      <c r="D545" s="1"/>
    </row>
    <row r="546" spans="3:4" ht="14.25" customHeight="1">
      <c r="C546" s="1"/>
      <c r="D546" s="1"/>
    </row>
    <row r="547" spans="3:4" ht="14.25" customHeight="1">
      <c r="C547" s="1"/>
      <c r="D547" s="1"/>
    </row>
    <row r="548" spans="3:4" ht="14.25" customHeight="1">
      <c r="C548" s="1"/>
      <c r="D548" s="1"/>
    </row>
    <row r="549" spans="3:4" ht="14.25" customHeight="1">
      <c r="C549" s="1"/>
      <c r="D549" s="1"/>
    </row>
    <row r="550" spans="3:4" ht="14.25" customHeight="1">
      <c r="C550" s="1"/>
      <c r="D550" s="1"/>
    </row>
    <row r="551" spans="3:4" ht="14.25" customHeight="1">
      <c r="C551" s="1"/>
      <c r="D551" s="1"/>
    </row>
    <row r="552" spans="3:4" ht="14.25" customHeight="1">
      <c r="C552" s="1"/>
      <c r="D552" s="1"/>
    </row>
    <row r="553" spans="3:4" ht="14.25" customHeight="1">
      <c r="C553" s="1"/>
      <c r="D553" s="1"/>
    </row>
    <row r="554" spans="3:4" ht="14.25" customHeight="1">
      <c r="C554" s="1"/>
      <c r="D554" s="1"/>
    </row>
    <row r="555" spans="3:4" ht="14.25" customHeight="1">
      <c r="C555" s="1"/>
      <c r="D555" s="1"/>
    </row>
    <row r="556" spans="3:4" ht="14.25" customHeight="1">
      <c r="C556" s="1"/>
      <c r="D556" s="1"/>
    </row>
    <row r="557" spans="3:4" ht="14.25" customHeight="1">
      <c r="C557" s="1"/>
      <c r="D557" s="1"/>
    </row>
    <row r="558" spans="3:4" ht="14.25" customHeight="1">
      <c r="C558" s="1"/>
      <c r="D558" s="1"/>
    </row>
    <row r="559" spans="3:4" ht="14.25" customHeight="1">
      <c r="C559" s="1"/>
      <c r="D559" s="1"/>
    </row>
    <row r="560" spans="3:4" ht="14.25" customHeight="1">
      <c r="C560" s="1"/>
      <c r="D560" s="1"/>
    </row>
    <row r="561" spans="3:4" ht="14.25" customHeight="1">
      <c r="C561" s="1"/>
      <c r="D561" s="1"/>
    </row>
    <row r="562" spans="3:4" ht="14.25" customHeight="1">
      <c r="C562" s="1"/>
      <c r="D562" s="1"/>
    </row>
    <row r="563" spans="3:4" ht="14.25" customHeight="1">
      <c r="C563" s="1"/>
      <c r="D563" s="1"/>
    </row>
    <row r="564" spans="3:4" ht="14.25" customHeight="1">
      <c r="C564" s="1"/>
      <c r="D564" s="1"/>
    </row>
    <row r="565" spans="3:4" ht="14.25" customHeight="1">
      <c r="C565" s="1"/>
      <c r="D565" s="1"/>
    </row>
    <row r="566" spans="3:4" ht="14.25" customHeight="1">
      <c r="C566" s="1"/>
      <c r="D566" s="1"/>
    </row>
    <row r="567" spans="3:4" ht="14.25" customHeight="1">
      <c r="C567" s="1"/>
      <c r="D567" s="1"/>
    </row>
    <row r="568" spans="3:4" ht="14.25" customHeight="1">
      <c r="C568" s="1"/>
      <c r="D568" s="1"/>
    </row>
    <row r="569" spans="3:4" ht="14.25" customHeight="1">
      <c r="C569" s="1"/>
      <c r="D569" s="1"/>
    </row>
    <row r="570" spans="3:4" ht="14.25" customHeight="1">
      <c r="C570" s="1"/>
      <c r="D570" s="1"/>
    </row>
    <row r="571" spans="3:4" ht="14.25" customHeight="1">
      <c r="C571" s="1"/>
      <c r="D571" s="1"/>
    </row>
    <row r="572" spans="3:4" ht="14.25" customHeight="1">
      <c r="C572" s="1"/>
      <c r="D572" s="1"/>
    </row>
    <row r="573" spans="3:4" ht="14.25" customHeight="1">
      <c r="C573" s="1"/>
      <c r="D573" s="1"/>
    </row>
    <row r="574" spans="3:4" ht="14.25" customHeight="1">
      <c r="C574" s="1"/>
      <c r="D574" s="1"/>
    </row>
    <row r="575" spans="3:4" ht="14.25" customHeight="1">
      <c r="C575" s="1"/>
      <c r="D575" s="1"/>
    </row>
    <row r="576" spans="3:4" ht="14.25" customHeight="1">
      <c r="C576" s="1"/>
      <c r="D576" s="1"/>
    </row>
    <row r="577" spans="3:4" ht="14.25" customHeight="1">
      <c r="C577" s="1"/>
      <c r="D577" s="1"/>
    </row>
    <row r="578" spans="3:4" ht="14.25" customHeight="1">
      <c r="C578" s="1"/>
      <c r="D578" s="1"/>
    </row>
    <row r="579" spans="3:4" ht="14.25" customHeight="1">
      <c r="C579" s="1"/>
      <c r="D579" s="1"/>
    </row>
    <row r="580" spans="3:4" ht="14.25" customHeight="1">
      <c r="C580" s="1"/>
      <c r="D580" s="1"/>
    </row>
    <row r="581" spans="3:4" ht="14.25" customHeight="1">
      <c r="C581" s="1"/>
      <c r="D581" s="1"/>
    </row>
    <row r="582" spans="3:4" ht="14.25" customHeight="1">
      <c r="C582" s="1"/>
      <c r="D582" s="1"/>
    </row>
    <row r="583" spans="3:4" ht="14.25" customHeight="1">
      <c r="C583" s="1"/>
      <c r="D583" s="1"/>
    </row>
    <row r="584" spans="3:4" ht="14.25" customHeight="1">
      <c r="C584" s="1"/>
      <c r="D584" s="1"/>
    </row>
    <row r="585" spans="3:4" ht="14.25" customHeight="1">
      <c r="C585" s="1"/>
      <c r="D585" s="1"/>
    </row>
    <row r="586" spans="3:4" ht="14.25" customHeight="1">
      <c r="C586" s="1"/>
      <c r="D586" s="1"/>
    </row>
    <row r="587" spans="3:4" ht="14.25" customHeight="1">
      <c r="C587" s="1"/>
      <c r="D587" s="1"/>
    </row>
    <row r="588" spans="3:4" ht="14.25" customHeight="1">
      <c r="C588" s="1"/>
      <c r="D588" s="1"/>
    </row>
    <row r="589" spans="3:4" ht="14.25" customHeight="1">
      <c r="C589" s="1"/>
      <c r="D589" s="1"/>
    </row>
    <row r="590" spans="3:4" ht="14.25" customHeight="1">
      <c r="C590" s="1"/>
      <c r="D590" s="1"/>
    </row>
    <row r="591" spans="3:4" ht="14.25" customHeight="1">
      <c r="C591" s="1"/>
      <c r="D591" s="1"/>
    </row>
    <row r="592" spans="3:4" ht="14.25" customHeight="1">
      <c r="C592" s="1"/>
      <c r="D592" s="1"/>
    </row>
    <row r="593" spans="3:4" ht="14.25" customHeight="1">
      <c r="C593" s="1"/>
      <c r="D593" s="1"/>
    </row>
    <row r="594" spans="3:4" ht="14.25" customHeight="1">
      <c r="C594" s="1"/>
      <c r="D594" s="1"/>
    </row>
    <row r="595" spans="3:4" ht="14.25" customHeight="1">
      <c r="C595" s="1"/>
      <c r="D595" s="1"/>
    </row>
    <row r="596" spans="3:4" ht="14.25" customHeight="1">
      <c r="C596" s="1"/>
      <c r="D596" s="1"/>
    </row>
    <row r="597" spans="3:4" ht="14.25" customHeight="1">
      <c r="C597" s="1"/>
      <c r="D597" s="1"/>
    </row>
    <row r="598" spans="3:4" ht="14.25" customHeight="1">
      <c r="C598" s="1"/>
      <c r="D598" s="1"/>
    </row>
    <row r="599" spans="3:4" ht="14.25" customHeight="1">
      <c r="C599" s="1"/>
      <c r="D599" s="1"/>
    </row>
    <row r="600" spans="3:4" ht="14.25" customHeight="1">
      <c r="C600" s="1"/>
      <c r="D600" s="1"/>
    </row>
    <row r="601" spans="3:4" ht="14.25" customHeight="1">
      <c r="C601" s="1"/>
      <c r="D601" s="1"/>
    </row>
    <row r="602" spans="3:4" ht="14.25" customHeight="1">
      <c r="C602" s="1"/>
      <c r="D602" s="1"/>
    </row>
    <row r="603" spans="3:4" ht="14.25" customHeight="1">
      <c r="C603" s="1"/>
      <c r="D603" s="1"/>
    </row>
    <row r="604" spans="3:4" ht="14.25" customHeight="1">
      <c r="C604" s="1"/>
      <c r="D604" s="1"/>
    </row>
    <row r="605" spans="3:4" ht="14.25" customHeight="1">
      <c r="C605" s="1"/>
      <c r="D605" s="1"/>
    </row>
    <row r="606" spans="3:4" ht="14.25" customHeight="1">
      <c r="C606" s="1"/>
      <c r="D606" s="1"/>
    </row>
    <row r="607" spans="3:4" ht="14.25" customHeight="1">
      <c r="C607" s="1"/>
      <c r="D607" s="1"/>
    </row>
    <row r="608" spans="3:4" ht="14.25" customHeight="1">
      <c r="C608" s="1"/>
      <c r="D608" s="1"/>
    </row>
    <row r="609" spans="3:4" ht="14.25" customHeight="1">
      <c r="C609" s="1"/>
      <c r="D609" s="1"/>
    </row>
    <row r="610" spans="3:4" ht="14.25" customHeight="1">
      <c r="C610" s="1"/>
      <c r="D610" s="1"/>
    </row>
    <row r="611" spans="3:4" ht="14.25" customHeight="1">
      <c r="C611" s="1"/>
      <c r="D611" s="1"/>
    </row>
    <row r="612" spans="3:4" ht="14.25" customHeight="1">
      <c r="C612" s="1"/>
      <c r="D612" s="1"/>
    </row>
    <row r="613" spans="3:4" ht="14.25" customHeight="1">
      <c r="C613" s="1"/>
      <c r="D613" s="1"/>
    </row>
    <row r="614" spans="3:4" ht="14.25" customHeight="1">
      <c r="C614" s="1"/>
      <c r="D614" s="1"/>
    </row>
    <row r="615" spans="3:4" ht="14.25" customHeight="1">
      <c r="C615" s="1"/>
      <c r="D615" s="1"/>
    </row>
    <row r="616" spans="3:4" ht="14.25" customHeight="1">
      <c r="C616" s="1"/>
      <c r="D616" s="1"/>
    </row>
    <row r="617" spans="3:4" ht="14.25" customHeight="1">
      <c r="C617" s="1"/>
      <c r="D617" s="1"/>
    </row>
    <row r="618" spans="3:4" ht="14.25" customHeight="1">
      <c r="C618" s="1"/>
      <c r="D618" s="1"/>
    </row>
    <row r="619" spans="3:4" ht="14.25" customHeight="1">
      <c r="C619" s="1"/>
      <c r="D619" s="1"/>
    </row>
    <row r="620" spans="3:4" ht="14.25" customHeight="1">
      <c r="C620" s="1"/>
      <c r="D620" s="1"/>
    </row>
    <row r="621" spans="3:4" ht="14.25" customHeight="1">
      <c r="C621" s="1"/>
      <c r="D621" s="1"/>
    </row>
    <row r="622" spans="3:4" ht="14.25" customHeight="1">
      <c r="C622" s="1"/>
      <c r="D622" s="1"/>
    </row>
    <row r="623" spans="3:4" ht="14.25" customHeight="1">
      <c r="C623" s="1"/>
      <c r="D623" s="1"/>
    </row>
    <row r="624" spans="3:4" ht="14.25" customHeight="1">
      <c r="C624" s="1"/>
      <c r="D624" s="1"/>
    </row>
    <row r="625" spans="3:4" ht="14.25" customHeight="1">
      <c r="C625" s="1"/>
      <c r="D625" s="1"/>
    </row>
    <row r="626" spans="3:4" ht="14.25" customHeight="1">
      <c r="C626" s="1"/>
      <c r="D626" s="1"/>
    </row>
    <row r="627" spans="3:4" ht="14.25" customHeight="1">
      <c r="C627" s="1"/>
      <c r="D627" s="1"/>
    </row>
    <row r="628" spans="3:4" ht="14.25" customHeight="1">
      <c r="C628" s="1"/>
      <c r="D628" s="1"/>
    </row>
    <row r="629" spans="3:4" ht="14.25" customHeight="1">
      <c r="C629" s="1"/>
      <c r="D629" s="1"/>
    </row>
    <row r="630" spans="3:4" ht="14.25" customHeight="1">
      <c r="C630" s="1"/>
      <c r="D630" s="1"/>
    </row>
    <row r="631" spans="3:4" ht="14.25" customHeight="1">
      <c r="C631" s="1"/>
      <c r="D631" s="1"/>
    </row>
    <row r="632" spans="3:4" ht="14.25" customHeight="1">
      <c r="C632" s="1"/>
      <c r="D632" s="1"/>
    </row>
    <row r="633" spans="3:4" ht="14.25" customHeight="1">
      <c r="C633" s="1"/>
      <c r="D633" s="1"/>
    </row>
    <row r="634" spans="3:4" ht="14.25" customHeight="1">
      <c r="C634" s="1"/>
      <c r="D634" s="1"/>
    </row>
    <row r="635" spans="3:4" ht="14.25" customHeight="1">
      <c r="C635" s="1"/>
      <c r="D635" s="1"/>
    </row>
    <row r="636" spans="3:4" ht="14.25" customHeight="1">
      <c r="C636" s="1"/>
      <c r="D636" s="1"/>
    </row>
    <row r="637" spans="3:4" ht="14.25" customHeight="1">
      <c r="C637" s="1"/>
      <c r="D637" s="1"/>
    </row>
    <row r="638" spans="3:4" ht="14.25" customHeight="1">
      <c r="C638" s="1"/>
      <c r="D638" s="1"/>
    </row>
    <row r="639" spans="3:4" ht="14.25" customHeight="1">
      <c r="C639" s="1"/>
      <c r="D639" s="1"/>
    </row>
    <row r="640" spans="3:4" ht="14.25" customHeight="1">
      <c r="C640" s="1"/>
      <c r="D640" s="1"/>
    </row>
    <row r="641" spans="3:4" ht="14.25" customHeight="1">
      <c r="C641" s="1"/>
      <c r="D641" s="1"/>
    </row>
    <row r="642" spans="3:4" ht="14.25" customHeight="1">
      <c r="C642" s="1"/>
      <c r="D642" s="1"/>
    </row>
    <row r="643" spans="3:4" ht="14.25" customHeight="1">
      <c r="C643" s="1"/>
      <c r="D643" s="1"/>
    </row>
    <row r="644" spans="3:4" ht="14.25" customHeight="1">
      <c r="C644" s="1"/>
      <c r="D644" s="1"/>
    </row>
    <row r="645" spans="3:4" ht="14.25" customHeight="1">
      <c r="C645" s="1"/>
      <c r="D645" s="1"/>
    </row>
    <row r="646" spans="3:4" ht="14.25" customHeight="1">
      <c r="C646" s="1"/>
      <c r="D646" s="1"/>
    </row>
    <row r="647" spans="3:4" ht="14.25" customHeight="1">
      <c r="C647" s="1"/>
      <c r="D647" s="1"/>
    </row>
    <row r="648" spans="3:4" ht="14.25" customHeight="1">
      <c r="C648" s="1"/>
      <c r="D648" s="1"/>
    </row>
    <row r="649" spans="3:4" ht="14.25" customHeight="1">
      <c r="C649" s="1"/>
      <c r="D649" s="1"/>
    </row>
    <row r="650" spans="3:4" ht="14.25" customHeight="1">
      <c r="C650" s="1"/>
      <c r="D650" s="1"/>
    </row>
    <row r="651" spans="3:4" ht="14.25" customHeight="1">
      <c r="C651" s="1"/>
      <c r="D651" s="1"/>
    </row>
    <row r="652" spans="3:4" ht="14.25" customHeight="1">
      <c r="C652" s="1"/>
      <c r="D652" s="1"/>
    </row>
    <row r="653" spans="3:4" ht="14.25" customHeight="1">
      <c r="C653" s="1"/>
      <c r="D653" s="1"/>
    </row>
    <row r="654" spans="3:4" ht="14.25" customHeight="1">
      <c r="C654" s="1"/>
      <c r="D654" s="1"/>
    </row>
    <row r="655" spans="3:4" ht="14.25" customHeight="1">
      <c r="C655" s="1"/>
      <c r="D655" s="1"/>
    </row>
    <row r="656" spans="3:4" ht="14.25" customHeight="1">
      <c r="C656" s="1"/>
      <c r="D656" s="1"/>
    </row>
    <row r="657" spans="3:4" ht="14.25" customHeight="1">
      <c r="C657" s="1"/>
      <c r="D657" s="1"/>
    </row>
    <row r="658" spans="3:4" ht="14.25" customHeight="1">
      <c r="C658" s="1"/>
      <c r="D658" s="1"/>
    </row>
    <row r="659" spans="3:4" ht="14.25" customHeight="1">
      <c r="C659" s="1"/>
      <c r="D659" s="1"/>
    </row>
    <row r="660" spans="3:4" ht="14.25" customHeight="1">
      <c r="C660" s="1"/>
      <c r="D660" s="1"/>
    </row>
    <row r="661" spans="3:4" ht="14.25" customHeight="1">
      <c r="C661" s="1"/>
      <c r="D661" s="1"/>
    </row>
    <row r="662" spans="3:4" ht="14.25" customHeight="1">
      <c r="C662" s="1"/>
      <c r="D662" s="1"/>
    </row>
    <row r="663" spans="3:4" ht="14.25" customHeight="1">
      <c r="C663" s="1"/>
      <c r="D663" s="1"/>
    </row>
    <row r="664" spans="3:4" ht="14.25" customHeight="1">
      <c r="C664" s="1"/>
      <c r="D664" s="1"/>
    </row>
    <row r="665" spans="3:4" ht="14.25" customHeight="1">
      <c r="C665" s="1"/>
      <c r="D665" s="1"/>
    </row>
    <row r="666" spans="3:4" ht="14.25" customHeight="1">
      <c r="C666" s="1"/>
      <c r="D666" s="1"/>
    </row>
    <row r="667" spans="3:4" ht="14.25" customHeight="1">
      <c r="C667" s="1"/>
      <c r="D667" s="1"/>
    </row>
    <row r="668" spans="3:4" ht="14.25" customHeight="1">
      <c r="C668" s="1"/>
      <c r="D668" s="1"/>
    </row>
    <row r="669" spans="3:4" ht="14.25" customHeight="1">
      <c r="C669" s="1"/>
      <c r="D669" s="1"/>
    </row>
    <row r="670" spans="3:4" ht="14.25" customHeight="1">
      <c r="C670" s="1"/>
      <c r="D670" s="1"/>
    </row>
    <row r="671" spans="3:4" ht="14.25" customHeight="1">
      <c r="C671" s="1"/>
      <c r="D671" s="1"/>
    </row>
    <row r="672" spans="3:4" ht="14.25" customHeight="1">
      <c r="C672" s="1"/>
      <c r="D672" s="1"/>
    </row>
    <row r="673" spans="3:4" ht="14.25" customHeight="1">
      <c r="C673" s="1"/>
      <c r="D673" s="1"/>
    </row>
    <row r="674" spans="3:4" ht="14.25" customHeight="1">
      <c r="C674" s="1"/>
      <c r="D674" s="1"/>
    </row>
    <row r="675" spans="3:4" ht="14.25" customHeight="1">
      <c r="C675" s="1"/>
      <c r="D675" s="1"/>
    </row>
    <row r="676" spans="3:4" ht="14.25" customHeight="1">
      <c r="C676" s="1"/>
      <c r="D676" s="1"/>
    </row>
    <row r="677" spans="3:4" ht="14.25" customHeight="1">
      <c r="C677" s="1"/>
      <c r="D677" s="1"/>
    </row>
    <row r="678" spans="3:4" ht="14.25" customHeight="1">
      <c r="C678" s="1"/>
      <c r="D678" s="1"/>
    </row>
    <row r="679" spans="3:4" ht="14.25" customHeight="1">
      <c r="C679" s="1"/>
      <c r="D679" s="1"/>
    </row>
    <row r="680" spans="3:4" ht="14.25" customHeight="1">
      <c r="C680" s="1"/>
      <c r="D680" s="1"/>
    </row>
    <row r="681" spans="3:4" ht="15.75" customHeight="1"/>
    <row r="682" spans="3:4" ht="15.75" customHeight="1"/>
    <row r="683" spans="3:4" ht="15.75" customHeight="1"/>
    <row r="684" spans="3:4" ht="15.75" customHeight="1"/>
    <row r="685" spans="3:4" ht="15.75" customHeight="1"/>
    <row r="686" spans="3:4" ht="15.75" customHeight="1"/>
    <row r="687" spans="3:4" ht="15.75" customHeight="1"/>
    <row r="688" spans="3:4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M2 M4:M82 M84:M165 M167:M187 M189:M399">
    <cfRule type="cellIs" dxfId="1883" priority="1" operator="notBetween">
      <formula>0</formula>
      <formula>1.2</formula>
    </cfRule>
  </conditionalFormatting>
  <conditionalFormatting sqref="K2:L2 L4:L82 K5:K82 K84:L165 K167:L187 K189:K248 L189:L399 K250:K399">
    <cfRule type="cellIs" dxfId="1882" priority="2" operator="notBetween">
      <formula>0.07</formula>
      <formula>18</formula>
    </cfRule>
  </conditionalFormatting>
  <conditionalFormatting sqref="J2:J165 J167:J187 J189:J404">
    <cfRule type="containsText" dxfId="1881" priority="3" operator="containsText" text="No">
      <formula>NOT(ISERROR(SEARCH(("No"),(J2))))</formula>
    </cfRule>
  </conditionalFormatting>
  <conditionalFormatting sqref="N2:N165 O2:O301 N167:N187 N189:N404 O303:O404">
    <cfRule type="containsText" dxfId="1880" priority="4" operator="containsText" text="No">
      <formula>NOT(ISERROR(SEARCH(("No"),(N2))))</formula>
    </cfRule>
  </conditionalFormatting>
  <dataValidations count="1">
    <dataValidation type="list" allowBlank="1" showErrorMessage="1" sqref="J2:J165 N2:O165 O166 J167:J187 N167:O187 O188 N189:O301 N302 J189:J404 N303:O404">
      <formula1>"Yes,No"</formula1>
    </dataValidation>
  </dataValidation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 x14ac:dyDescent="0"/>
  <cols>
    <col min="1" max="2" width="15.42578125" customWidth="1"/>
    <col min="3" max="4" width="16.42578125" customWidth="1"/>
    <col min="5" max="8" width="15.7109375" customWidth="1"/>
    <col min="9" max="11" width="14.5703125" customWidth="1"/>
    <col min="12" max="17" width="15.7109375" customWidth="1"/>
    <col min="18" max="19" width="14.5703125" customWidth="1"/>
    <col min="20" max="20" width="15.7109375" customWidth="1"/>
    <col min="21" max="21" width="11" customWidth="1"/>
    <col min="22" max="22" width="14.5703125" customWidth="1"/>
    <col min="23" max="24" width="17.5703125" customWidth="1"/>
    <col min="25" max="25" width="19" customWidth="1"/>
  </cols>
  <sheetData>
    <row r="1" spans="1:32" ht="14.25" customHeight="1">
      <c r="A1" s="29" t="s">
        <v>0</v>
      </c>
      <c r="B1" s="2" t="s">
        <v>1630</v>
      </c>
      <c r="C1" s="2" t="s">
        <v>1631</v>
      </c>
      <c r="D1" s="1" t="s">
        <v>1632</v>
      </c>
      <c r="E1" s="1" t="s">
        <v>1633</v>
      </c>
      <c r="F1" s="1" t="s">
        <v>1634</v>
      </c>
      <c r="G1" s="1" t="s">
        <v>1635</v>
      </c>
      <c r="H1" s="1" t="s">
        <v>1636</v>
      </c>
      <c r="I1" s="1" t="s">
        <v>1637</v>
      </c>
      <c r="J1" s="1" t="s">
        <v>1638</v>
      </c>
      <c r="K1" s="1" t="s">
        <v>1639</v>
      </c>
      <c r="L1" s="30" t="s">
        <v>1640</v>
      </c>
      <c r="M1" s="30" t="s">
        <v>1641</v>
      </c>
      <c r="N1" s="31" t="s">
        <v>1642</v>
      </c>
      <c r="O1" s="30" t="s">
        <v>1643</v>
      </c>
      <c r="P1" s="30" t="s">
        <v>1644</v>
      </c>
      <c r="Q1" s="30" t="s">
        <v>1645</v>
      </c>
      <c r="R1" s="30" t="s">
        <v>1646</v>
      </c>
      <c r="S1" s="32" t="s">
        <v>1647</v>
      </c>
      <c r="T1" s="33" t="s">
        <v>1648</v>
      </c>
      <c r="U1" s="2" t="s">
        <v>27</v>
      </c>
      <c r="V1" s="1" t="s">
        <v>1649</v>
      </c>
      <c r="W1" s="1" t="s">
        <v>1650</v>
      </c>
      <c r="X1" s="2" t="s">
        <v>1651</v>
      </c>
      <c r="Y1" s="2" t="s">
        <v>1652</v>
      </c>
      <c r="Z1" s="2" t="s">
        <v>1653</v>
      </c>
      <c r="AA1" s="29"/>
      <c r="AB1" s="29"/>
      <c r="AC1" s="29"/>
      <c r="AD1" s="29"/>
      <c r="AE1" s="29"/>
      <c r="AF1" s="29"/>
    </row>
    <row r="2" spans="1:32" ht="14.25" customHeight="1">
      <c r="A2" s="34" t="s">
        <v>43</v>
      </c>
      <c r="B2" s="35">
        <v>1</v>
      </c>
      <c r="C2" s="2">
        <v>60821</v>
      </c>
      <c r="D2" s="2">
        <v>2</v>
      </c>
      <c r="E2" s="2">
        <v>1</v>
      </c>
      <c r="F2" s="2">
        <v>4</v>
      </c>
      <c r="G2" s="2">
        <v>0</v>
      </c>
      <c r="H2" s="2">
        <v>7</v>
      </c>
      <c r="I2" s="2">
        <v>1</v>
      </c>
      <c r="J2" s="2">
        <v>0</v>
      </c>
      <c r="K2" s="2">
        <v>0</v>
      </c>
      <c r="L2" s="2">
        <v>39.5</v>
      </c>
      <c r="M2" s="2">
        <v>4.38</v>
      </c>
      <c r="N2" s="3">
        <f t="shared" ref="N2:N470" si="0">IF(L2,((M2/L2)*100),"")</f>
        <v>11.088607594936709</v>
      </c>
      <c r="O2" s="29"/>
      <c r="P2" s="29"/>
      <c r="Q2" s="36" t="str">
        <f t="shared" ref="Q2:Q470" si="1">IF(O2,((P2/O2)*100),"")</f>
        <v/>
      </c>
      <c r="R2" s="2">
        <v>34.75</v>
      </c>
      <c r="S2" s="2">
        <v>3.87</v>
      </c>
      <c r="T2" s="37">
        <f t="shared" ref="T2:T469" si="2">IF(R2,(S2/R2)*100,"")</f>
        <v>11.136690647482014</v>
      </c>
      <c r="U2" s="3">
        <f>AVERAGE(N2,Q2,T2)</f>
        <v>11.112649121209362</v>
      </c>
      <c r="V2" s="1">
        <f t="shared" ref="V2:V470" si="3">SUM(D2,F2,H2,J2,K2)</f>
        <v>13</v>
      </c>
      <c r="W2" s="1">
        <f t="shared" ref="W2:W470" si="4">SUM(D2:K2)</f>
        <v>15</v>
      </c>
      <c r="X2" s="1"/>
      <c r="Y2" s="29">
        <f t="shared" ref="Y2:Y480" si="5">IF(V2&gt;0,(V2*10),X2)</f>
        <v>130</v>
      </c>
      <c r="Z2" s="36">
        <f t="shared" ref="Z2:Z480" si="6">IF(W2&gt;0,(W2*6.25),X2)</f>
        <v>93.75</v>
      </c>
      <c r="AA2" s="29"/>
      <c r="AB2" s="29"/>
      <c r="AC2" s="29"/>
      <c r="AD2" s="29"/>
      <c r="AE2" s="29"/>
      <c r="AF2" s="29"/>
    </row>
    <row r="3" spans="1:32" ht="14.25" customHeight="1">
      <c r="A3" s="34" t="s">
        <v>53</v>
      </c>
      <c r="B3" s="35">
        <v>2</v>
      </c>
      <c r="C3" s="2"/>
      <c r="D3" s="29"/>
      <c r="E3" s="29"/>
      <c r="F3" s="29"/>
      <c r="G3" s="29"/>
      <c r="H3" s="29"/>
      <c r="I3" s="29"/>
      <c r="J3" s="29"/>
      <c r="K3" s="29"/>
      <c r="L3" s="29"/>
      <c r="M3" s="29"/>
      <c r="N3" s="3" t="str">
        <f t="shared" si="0"/>
        <v/>
      </c>
      <c r="O3" s="29"/>
      <c r="P3" s="29"/>
      <c r="Q3" s="36" t="str">
        <f t="shared" si="1"/>
        <v/>
      </c>
      <c r="R3" s="29"/>
      <c r="S3" s="29"/>
      <c r="T3" s="37" t="str">
        <f t="shared" si="2"/>
        <v/>
      </c>
      <c r="U3" s="1"/>
      <c r="V3" s="1">
        <f t="shared" si="3"/>
        <v>0</v>
      </c>
      <c r="W3" s="1">
        <f t="shared" si="4"/>
        <v>0</v>
      </c>
      <c r="X3" s="1"/>
      <c r="Y3" s="29">
        <f t="shared" si="5"/>
        <v>0</v>
      </c>
      <c r="Z3" s="36">
        <f t="shared" si="6"/>
        <v>0</v>
      </c>
      <c r="AA3" s="2"/>
      <c r="AB3" s="29"/>
      <c r="AC3" s="29"/>
      <c r="AD3" s="29"/>
      <c r="AE3" s="29"/>
      <c r="AF3" s="29"/>
    </row>
    <row r="4" spans="1:32" ht="14.25" customHeight="1">
      <c r="A4" s="34" t="s">
        <v>59</v>
      </c>
      <c r="B4" s="35">
        <v>3</v>
      </c>
      <c r="C4" s="2">
        <v>60821</v>
      </c>
      <c r="D4" s="2">
        <v>2</v>
      </c>
      <c r="E4" s="2">
        <v>2</v>
      </c>
      <c r="F4" s="2">
        <v>0</v>
      </c>
      <c r="G4" s="2">
        <v>7</v>
      </c>
      <c r="H4" s="2">
        <v>7</v>
      </c>
      <c r="I4" s="2">
        <v>7</v>
      </c>
      <c r="J4" s="2">
        <v>3</v>
      </c>
      <c r="K4" s="2">
        <v>0</v>
      </c>
      <c r="L4" s="2">
        <v>178.41</v>
      </c>
      <c r="M4" s="2">
        <v>17.38</v>
      </c>
      <c r="N4" s="3">
        <f t="shared" si="0"/>
        <v>9.7416064121966262</v>
      </c>
      <c r="O4" s="2">
        <v>372.16</v>
      </c>
      <c r="P4" s="2">
        <v>117.08</v>
      </c>
      <c r="Q4" s="36">
        <f t="shared" si="1"/>
        <v>31.459587274290623</v>
      </c>
      <c r="R4" s="2">
        <v>988.65</v>
      </c>
      <c r="S4" s="2">
        <v>43.17</v>
      </c>
      <c r="T4" s="37">
        <f t="shared" si="2"/>
        <v>4.3665604612350171</v>
      </c>
      <c r="U4" s="3">
        <f t="shared" ref="U4:U5" si="7">AVERAGE(N4,Q4,T4)</f>
        <v>15.18925138257409</v>
      </c>
      <c r="V4" s="1">
        <f t="shared" si="3"/>
        <v>12</v>
      </c>
      <c r="W4" s="1">
        <f t="shared" si="4"/>
        <v>28</v>
      </c>
      <c r="X4" s="1"/>
      <c r="Y4" s="29">
        <f t="shared" si="5"/>
        <v>120</v>
      </c>
      <c r="Z4" s="36">
        <f t="shared" si="6"/>
        <v>175</v>
      </c>
      <c r="AA4" s="29"/>
      <c r="AB4" s="29"/>
      <c r="AC4" s="29"/>
      <c r="AD4" s="29"/>
      <c r="AE4" s="29"/>
      <c r="AF4" s="29"/>
    </row>
    <row r="5" spans="1:32" ht="14.25" customHeight="1">
      <c r="A5" s="34" t="s">
        <v>67</v>
      </c>
      <c r="B5" s="35">
        <v>4</v>
      </c>
      <c r="C5" s="2">
        <v>60821</v>
      </c>
      <c r="D5" s="2">
        <v>10</v>
      </c>
      <c r="E5" s="2">
        <v>18</v>
      </c>
      <c r="F5" s="2">
        <v>0</v>
      </c>
      <c r="G5" s="2">
        <v>0</v>
      </c>
      <c r="H5" s="2">
        <v>0</v>
      </c>
      <c r="I5" s="2">
        <v>0</v>
      </c>
      <c r="J5" s="2">
        <v>7</v>
      </c>
      <c r="K5" s="2">
        <v>3</v>
      </c>
      <c r="L5" s="2">
        <v>1354.62</v>
      </c>
      <c r="M5" s="2">
        <v>145.53</v>
      </c>
      <c r="N5" s="3">
        <f t="shared" si="0"/>
        <v>10.743234264959915</v>
      </c>
      <c r="O5" s="29"/>
      <c r="P5" s="29"/>
      <c r="Q5" s="36" t="str">
        <f t="shared" si="1"/>
        <v/>
      </c>
      <c r="R5" s="29"/>
      <c r="S5" s="29"/>
      <c r="T5" s="37" t="str">
        <f t="shared" si="2"/>
        <v/>
      </c>
      <c r="U5" s="3">
        <f t="shared" si="7"/>
        <v>10.743234264959915</v>
      </c>
      <c r="V5" s="1">
        <f t="shared" si="3"/>
        <v>20</v>
      </c>
      <c r="W5" s="1">
        <f t="shared" si="4"/>
        <v>38</v>
      </c>
      <c r="X5" s="1"/>
      <c r="Y5" s="29">
        <f t="shared" si="5"/>
        <v>200</v>
      </c>
      <c r="Z5" s="36">
        <f t="shared" si="6"/>
        <v>237.5</v>
      </c>
      <c r="AA5" s="29"/>
      <c r="AB5" s="29"/>
      <c r="AC5" s="29"/>
      <c r="AD5" s="29"/>
      <c r="AE5" s="29"/>
      <c r="AF5" s="29"/>
    </row>
    <row r="6" spans="1:32" ht="14.25" customHeight="1">
      <c r="A6" s="34" t="s">
        <v>73</v>
      </c>
      <c r="B6" s="35">
        <v>5</v>
      </c>
      <c r="C6" s="2"/>
      <c r="D6" s="29"/>
      <c r="E6" s="29"/>
      <c r="F6" s="29"/>
      <c r="G6" s="29"/>
      <c r="H6" s="29"/>
      <c r="I6" s="29"/>
      <c r="J6" s="29"/>
      <c r="K6" s="29"/>
      <c r="L6" s="29"/>
      <c r="M6" s="29"/>
      <c r="N6" s="3" t="str">
        <f t="shared" si="0"/>
        <v/>
      </c>
      <c r="O6" s="29"/>
      <c r="P6" s="29"/>
      <c r="Q6" s="36" t="str">
        <f t="shared" si="1"/>
        <v/>
      </c>
      <c r="R6" s="29"/>
      <c r="S6" s="29"/>
      <c r="T6" s="37" t="str">
        <f t="shared" si="2"/>
        <v/>
      </c>
      <c r="U6" s="1"/>
      <c r="V6" s="1">
        <f t="shared" si="3"/>
        <v>0</v>
      </c>
      <c r="W6" s="1">
        <f t="shared" si="4"/>
        <v>0</v>
      </c>
      <c r="X6" s="1"/>
      <c r="Y6" s="29">
        <f t="shared" si="5"/>
        <v>0</v>
      </c>
      <c r="Z6" s="36">
        <f t="shared" si="6"/>
        <v>0</v>
      </c>
      <c r="AA6" s="29"/>
      <c r="AB6" s="29"/>
      <c r="AC6" s="29"/>
      <c r="AD6" s="29"/>
      <c r="AE6" s="29"/>
      <c r="AF6" s="29"/>
    </row>
    <row r="7" spans="1:32" ht="14.25" customHeight="1">
      <c r="A7" s="1" t="s">
        <v>80</v>
      </c>
      <c r="B7" s="2">
        <v>6</v>
      </c>
      <c r="C7" s="2">
        <v>60821</v>
      </c>
      <c r="D7" s="2">
        <v>4</v>
      </c>
      <c r="E7" s="2">
        <v>3</v>
      </c>
      <c r="F7" s="2">
        <v>6</v>
      </c>
      <c r="G7" s="2">
        <v>4</v>
      </c>
      <c r="H7" s="2">
        <v>1</v>
      </c>
      <c r="I7" s="2">
        <v>0</v>
      </c>
      <c r="J7" s="2">
        <v>3</v>
      </c>
      <c r="K7" s="2">
        <v>0</v>
      </c>
      <c r="L7" s="2">
        <v>337.88</v>
      </c>
      <c r="M7" s="2">
        <v>39.700000000000003</v>
      </c>
      <c r="N7" s="3">
        <f t="shared" si="0"/>
        <v>11.749733633242572</v>
      </c>
      <c r="O7" s="2">
        <v>840.78</v>
      </c>
      <c r="P7" s="2">
        <v>99.31</v>
      </c>
      <c r="Q7" s="36">
        <f t="shared" si="1"/>
        <v>11.811651085896429</v>
      </c>
      <c r="R7" s="29"/>
      <c r="S7" s="29"/>
      <c r="T7" s="37" t="str">
        <f t="shared" si="2"/>
        <v/>
      </c>
      <c r="U7" s="3">
        <f>AVERAGE(N7,Q7,T7)</f>
        <v>11.7806923595695</v>
      </c>
      <c r="V7" s="1">
        <f t="shared" si="3"/>
        <v>14</v>
      </c>
      <c r="W7" s="1">
        <f t="shared" si="4"/>
        <v>21</v>
      </c>
      <c r="X7" s="1"/>
      <c r="Y7" s="29">
        <f t="shared" si="5"/>
        <v>140</v>
      </c>
      <c r="Z7" s="36">
        <f t="shared" si="6"/>
        <v>131.25</v>
      </c>
      <c r="AA7" s="29"/>
      <c r="AB7" s="29"/>
      <c r="AC7" s="29"/>
      <c r="AD7" s="29"/>
      <c r="AE7" s="29"/>
      <c r="AF7" s="29"/>
    </row>
    <row r="8" spans="1:32" ht="14.25" customHeight="1">
      <c r="A8" s="1" t="s">
        <v>85</v>
      </c>
      <c r="B8" s="2">
        <v>7</v>
      </c>
      <c r="C8" s="2"/>
      <c r="D8" s="29"/>
      <c r="E8" s="29"/>
      <c r="F8" s="29"/>
      <c r="G8" s="29"/>
      <c r="H8" s="29"/>
      <c r="I8" s="29"/>
      <c r="J8" s="29"/>
      <c r="K8" s="29"/>
      <c r="L8" s="29"/>
      <c r="M8" s="29"/>
      <c r="N8" s="3" t="str">
        <f t="shared" si="0"/>
        <v/>
      </c>
      <c r="O8" s="29"/>
      <c r="P8" s="29"/>
      <c r="Q8" s="36" t="str">
        <f t="shared" si="1"/>
        <v/>
      </c>
      <c r="R8" s="29"/>
      <c r="S8" s="29"/>
      <c r="T8" s="37" t="str">
        <f t="shared" si="2"/>
        <v/>
      </c>
      <c r="U8" s="1"/>
      <c r="V8" s="1">
        <f t="shared" si="3"/>
        <v>0</v>
      </c>
      <c r="W8" s="1">
        <f t="shared" si="4"/>
        <v>0</v>
      </c>
      <c r="X8" s="1"/>
      <c r="Y8" s="29">
        <f t="shared" si="5"/>
        <v>0</v>
      </c>
      <c r="Z8" s="36">
        <f t="shared" si="6"/>
        <v>0</v>
      </c>
      <c r="AA8" s="29"/>
      <c r="AB8" s="29"/>
      <c r="AC8" s="29"/>
      <c r="AD8" s="29"/>
      <c r="AE8" s="29"/>
      <c r="AF8" s="29"/>
    </row>
    <row r="9" spans="1:32" ht="14.25" customHeight="1">
      <c r="A9" s="1" t="s">
        <v>89</v>
      </c>
      <c r="B9" s="2">
        <v>8</v>
      </c>
      <c r="C9" s="2">
        <v>60821</v>
      </c>
      <c r="D9" s="2">
        <v>0</v>
      </c>
      <c r="E9" s="2">
        <v>2</v>
      </c>
      <c r="F9" s="2">
        <v>3</v>
      </c>
      <c r="G9" s="2">
        <v>0</v>
      </c>
      <c r="H9" s="2">
        <v>0</v>
      </c>
      <c r="I9" s="2">
        <v>5</v>
      </c>
      <c r="J9" s="2">
        <v>0</v>
      </c>
      <c r="K9" s="2">
        <v>1</v>
      </c>
      <c r="L9" s="2">
        <v>118.51</v>
      </c>
      <c r="M9" s="2">
        <v>14.87</v>
      </c>
      <c r="N9" s="3">
        <f t="shared" si="0"/>
        <v>12.547464349000084</v>
      </c>
      <c r="O9" s="29"/>
      <c r="P9" s="29"/>
      <c r="Q9" s="36" t="str">
        <f t="shared" si="1"/>
        <v/>
      </c>
      <c r="R9" s="2">
        <v>384.9</v>
      </c>
      <c r="S9" s="2">
        <v>43.02</v>
      </c>
      <c r="T9" s="37">
        <f t="shared" si="2"/>
        <v>11.176929072486361</v>
      </c>
      <c r="U9" s="3">
        <f t="shared" ref="U9:U12" si="8">AVERAGE(N9,Q9,T9)</f>
        <v>11.862196710743223</v>
      </c>
      <c r="V9" s="1">
        <f t="shared" si="3"/>
        <v>4</v>
      </c>
      <c r="W9" s="1">
        <f t="shared" si="4"/>
        <v>11</v>
      </c>
      <c r="X9" s="1"/>
      <c r="Y9" s="29">
        <f t="shared" si="5"/>
        <v>40</v>
      </c>
      <c r="Z9" s="36">
        <f t="shared" si="6"/>
        <v>68.75</v>
      </c>
      <c r="AA9" s="29"/>
      <c r="AB9" s="29"/>
      <c r="AC9" s="29"/>
      <c r="AD9" s="29"/>
      <c r="AE9" s="29"/>
      <c r="AF9" s="29"/>
    </row>
    <row r="10" spans="1:32" ht="14.25" customHeight="1">
      <c r="A10" s="1" t="s">
        <v>95</v>
      </c>
      <c r="B10" s="2">
        <v>9</v>
      </c>
      <c r="C10" s="2">
        <v>60821</v>
      </c>
      <c r="D10" s="2">
        <v>1</v>
      </c>
      <c r="E10" s="2">
        <v>1</v>
      </c>
      <c r="F10" s="2">
        <v>5</v>
      </c>
      <c r="G10" s="2">
        <v>8</v>
      </c>
      <c r="H10" s="2">
        <v>12</v>
      </c>
      <c r="I10" s="2">
        <v>17</v>
      </c>
      <c r="J10" s="2">
        <v>2</v>
      </c>
      <c r="K10" s="2">
        <v>0</v>
      </c>
      <c r="L10" s="2">
        <v>16.16</v>
      </c>
      <c r="M10" s="2">
        <v>1.76</v>
      </c>
      <c r="N10" s="3">
        <f t="shared" si="0"/>
        <v>10.891089108910892</v>
      </c>
      <c r="O10" s="2">
        <v>349.02</v>
      </c>
      <c r="P10" s="2">
        <v>36.76</v>
      </c>
      <c r="Q10" s="36">
        <f t="shared" si="1"/>
        <v>10.53234771646324</v>
      </c>
      <c r="R10" s="2">
        <v>848.21</v>
      </c>
      <c r="S10" s="2">
        <v>82.53</v>
      </c>
      <c r="T10" s="37">
        <f t="shared" si="2"/>
        <v>9.7299017931880076</v>
      </c>
      <c r="U10" s="3">
        <f t="shared" si="8"/>
        <v>10.384446206187379</v>
      </c>
      <c r="V10" s="1">
        <f t="shared" si="3"/>
        <v>20</v>
      </c>
      <c r="W10" s="1">
        <f t="shared" si="4"/>
        <v>46</v>
      </c>
      <c r="X10" s="1"/>
      <c r="Y10" s="29">
        <f t="shared" si="5"/>
        <v>200</v>
      </c>
      <c r="Z10" s="36">
        <f t="shared" si="6"/>
        <v>287.5</v>
      </c>
      <c r="AA10" s="29"/>
      <c r="AB10" s="29"/>
      <c r="AC10" s="29"/>
      <c r="AD10" s="29"/>
      <c r="AE10" s="29"/>
      <c r="AF10" s="29"/>
    </row>
    <row r="11" spans="1:32" ht="14.25" customHeight="1">
      <c r="A11" s="1" t="s">
        <v>100</v>
      </c>
      <c r="B11" s="2">
        <v>10</v>
      </c>
      <c r="C11" s="2">
        <v>60821</v>
      </c>
      <c r="D11" s="2">
        <v>4</v>
      </c>
      <c r="E11" s="2">
        <v>1</v>
      </c>
      <c r="F11" s="2">
        <v>4</v>
      </c>
      <c r="G11" s="2">
        <v>2</v>
      </c>
      <c r="H11" s="2">
        <v>0</v>
      </c>
      <c r="I11" s="2">
        <v>3</v>
      </c>
      <c r="J11" s="2">
        <v>3</v>
      </c>
      <c r="K11" s="2">
        <v>0</v>
      </c>
      <c r="L11" s="2">
        <v>99.79</v>
      </c>
      <c r="M11" s="2">
        <v>10.44</v>
      </c>
      <c r="N11" s="3">
        <f t="shared" si="0"/>
        <v>10.461970137288304</v>
      </c>
      <c r="O11" s="2">
        <v>290.94</v>
      </c>
      <c r="P11" s="2">
        <v>31.98</v>
      </c>
      <c r="Q11" s="36">
        <f t="shared" si="1"/>
        <v>10.991957104557642</v>
      </c>
      <c r="R11" s="2">
        <v>578.85</v>
      </c>
      <c r="S11" s="2">
        <v>58.35</v>
      </c>
      <c r="T11" s="37">
        <f t="shared" si="2"/>
        <v>10.080331692148224</v>
      </c>
      <c r="U11" s="3">
        <f t="shared" si="8"/>
        <v>10.511419644664723</v>
      </c>
      <c r="V11" s="1">
        <f t="shared" si="3"/>
        <v>11</v>
      </c>
      <c r="W11" s="1">
        <f t="shared" si="4"/>
        <v>17</v>
      </c>
      <c r="X11" s="1"/>
      <c r="Y11" s="29">
        <f t="shared" si="5"/>
        <v>110</v>
      </c>
      <c r="Z11" s="36">
        <f t="shared" si="6"/>
        <v>106.25</v>
      </c>
      <c r="AA11" s="29"/>
      <c r="AB11" s="29"/>
      <c r="AC11" s="29"/>
      <c r="AD11" s="29"/>
      <c r="AE11" s="29"/>
      <c r="AF11" s="29"/>
    </row>
    <row r="12" spans="1:32" ht="14.25" customHeight="1">
      <c r="A12" s="1" t="s">
        <v>105</v>
      </c>
      <c r="B12" s="2">
        <v>11</v>
      </c>
      <c r="C12" s="2">
        <v>60821</v>
      </c>
      <c r="D12" s="2">
        <v>4</v>
      </c>
      <c r="E12" s="2">
        <v>6</v>
      </c>
      <c r="F12" s="2">
        <v>8</v>
      </c>
      <c r="G12" s="2">
        <v>5</v>
      </c>
      <c r="H12" s="2">
        <v>2</v>
      </c>
      <c r="I12" s="2">
        <v>0</v>
      </c>
      <c r="J12" s="2">
        <v>3</v>
      </c>
      <c r="K12" s="2">
        <v>1</v>
      </c>
      <c r="L12" s="2">
        <v>500.74</v>
      </c>
      <c r="M12" s="2">
        <v>51.66</v>
      </c>
      <c r="N12" s="3">
        <f t="shared" si="0"/>
        <v>10.316731237768103</v>
      </c>
      <c r="O12" s="2">
        <v>358.76</v>
      </c>
      <c r="P12" s="2">
        <v>38.700000000000003</v>
      </c>
      <c r="Q12" s="36">
        <f t="shared" si="1"/>
        <v>10.787155758724497</v>
      </c>
      <c r="R12" s="29"/>
      <c r="S12" s="29"/>
      <c r="T12" s="37" t="str">
        <f t="shared" si="2"/>
        <v/>
      </c>
      <c r="U12" s="3">
        <f t="shared" si="8"/>
        <v>10.551943498246299</v>
      </c>
      <c r="V12" s="1">
        <f t="shared" si="3"/>
        <v>18</v>
      </c>
      <c r="W12" s="1">
        <f t="shared" si="4"/>
        <v>29</v>
      </c>
      <c r="X12" s="1"/>
      <c r="Y12" s="29">
        <f t="shared" si="5"/>
        <v>180</v>
      </c>
      <c r="Z12" s="36">
        <f t="shared" si="6"/>
        <v>181.25</v>
      </c>
      <c r="AA12" s="29"/>
      <c r="AB12" s="29"/>
      <c r="AC12" s="29"/>
      <c r="AD12" s="29"/>
      <c r="AE12" s="29"/>
      <c r="AF12" s="29"/>
    </row>
    <row r="13" spans="1:32" ht="14.25" customHeight="1">
      <c r="A13" s="1" t="s">
        <v>111</v>
      </c>
      <c r="B13" s="2">
        <v>12</v>
      </c>
      <c r="C13" s="2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" t="str">
        <f t="shared" si="0"/>
        <v/>
      </c>
      <c r="O13" s="29"/>
      <c r="P13" s="29"/>
      <c r="Q13" s="36" t="str">
        <f t="shared" si="1"/>
        <v/>
      </c>
      <c r="R13" s="29"/>
      <c r="S13" s="29"/>
      <c r="T13" s="37" t="str">
        <f t="shared" si="2"/>
        <v/>
      </c>
      <c r="U13" s="1"/>
      <c r="V13" s="1">
        <f t="shared" si="3"/>
        <v>0</v>
      </c>
      <c r="W13" s="1">
        <f t="shared" si="4"/>
        <v>0</v>
      </c>
      <c r="X13" s="1"/>
      <c r="Y13" s="29">
        <f t="shared" si="5"/>
        <v>0</v>
      </c>
      <c r="Z13" s="36">
        <f t="shared" si="6"/>
        <v>0</v>
      </c>
      <c r="AA13" s="29"/>
      <c r="AB13" s="29"/>
      <c r="AC13" s="29"/>
      <c r="AD13" s="29"/>
      <c r="AE13" s="29"/>
      <c r="AF13" s="29"/>
    </row>
    <row r="14" spans="1:32" ht="14.25" customHeight="1">
      <c r="A14" s="1" t="s">
        <v>114</v>
      </c>
      <c r="B14" s="2">
        <v>13</v>
      </c>
      <c r="C14" s="2">
        <v>60821</v>
      </c>
      <c r="D14" s="2">
        <v>0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2</v>
      </c>
      <c r="L14" s="2">
        <v>144.4</v>
      </c>
      <c r="M14" s="2">
        <v>19.420000000000002</v>
      </c>
      <c r="N14" s="3">
        <f t="shared" si="0"/>
        <v>13.448753462603879</v>
      </c>
      <c r="O14" s="2">
        <v>5.17</v>
      </c>
      <c r="P14" s="2">
        <v>1.65</v>
      </c>
      <c r="Q14" s="36">
        <f t="shared" si="1"/>
        <v>31.914893617021274</v>
      </c>
      <c r="R14" s="29"/>
      <c r="S14" s="2">
        <v>64.58</v>
      </c>
      <c r="T14" s="37" t="str">
        <f t="shared" si="2"/>
        <v/>
      </c>
      <c r="U14" s="3">
        <f>AVERAGE(N14,Q14,T14)</f>
        <v>22.681823539812576</v>
      </c>
      <c r="V14" s="1">
        <f t="shared" si="3"/>
        <v>3</v>
      </c>
      <c r="W14" s="1">
        <f t="shared" si="4"/>
        <v>5</v>
      </c>
      <c r="X14" s="1"/>
      <c r="Y14" s="29">
        <f t="shared" si="5"/>
        <v>30</v>
      </c>
      <c r="Z14" s="36">
        <f t="shared" si="6"/>
        <v>31.25</v>
      </c>
      <c r="AA14" s="29"/>
      <c r="AB14" s="29"/>
      <c r="AC14" s="29"/>
      <c r="AD14" s="29"/>
      <c r="AE14" s="29"/>
      <c r="AF14" s="29"/>
    </row>
    <row r="15" spans="1:32" ht="14.25" customHeight="1">
      <c r="A15" s="1" t="s">
        <v>119</v>
      </c>
      <c r="B15" s="2">
        <v>14</v>
      </c>
      <c r="C15" s="2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" t="str">
        <f t="shared" si="0"/>
        <v/>
      </c>
      <c r="O15" s="29"/>
      <c r="P15" s="29"/>
      <c r="Q15" s="36" t="str">
        <f t="shared" si="1"/>
        <v/>
      </c>
      <c r="R15" s="29"/>
      <c r="S15" s="29"/>
      <c r="T15" s="37" t="str">
        <f t="shared" si="2"/>
        <v/>
      </c>
      <c r="U15" s="1"/>
      <c r="V15" s="1">
        <f t="shared" si="3"/>
        <v>0</v>
      </c>
      <c r="W15" s="1">
        <f t="shared" si="4"/>
        <v>0</v>
      </c>
      <c r="X15" s="1"/>
      <c r="Y15" s="29">
        <f t="shared" si="5"/>
        <v>0</v>
      </c>
      <c r="Z15" s="36">
        <f t="shared" si="6"/>
        <v>0</v>
      </c>
      <c r="AA15" s="29"/>
      <c r="AB15" s="29"/>
      <c r="AC15" s="29"/>
      <c r="AD15" s="29"/>
      <c r="AE15" s="29"/>
      <c r="AF15" s="29"/>
    </row>
    <row r="16" spans="1:32" ht="14.25" customHeight="1">
      <c r="A16" s="1" t="s">
        <v>127</v>
      </c>
      <c r="B16" s="2">
        <v>15</v>
      </c>
      <c r="C16" s="2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" t="str">
        <f t="shared" si="0"/>
        <v/>
      </c>
      <c r="O16" s="29"/>
      <c r="P16" s="29"/>
      <c r="Q16" s="36" t="str">
        <f t="shared" si="1"/>
        <v/>
      </c>
      <c r="R16" s="29"/>
      <c r="S16" s="29"/>
      <c r="T16" s="37" t="str">
        <f t="shared" si="2"/>
        <v/>
      </c>
      <c r="U16" s="1"/>
      <c r="V16" s="1">
        <f t="shared" si="3"/>
        <v>0</v>
      </c>
      <c r="W16" s="1">
        <f t="shared" si="4"/>
        <v>0</v>
      </c>
      <c r="X16" s="1"/>
      <c r="Y16" s="29">
        <f t="shared" si="5"/>
        <v>0</v>
      </c>
      <c r="Z16" s="36">
        <f t="shared" si="6"/>
        <v>0</v>
      </c>
      <c r="AA16" s="29"/>
      <c r="AB16" s="29"/>
      <c r="AC16" s="29"/>
      <c r="AD16" s="29"/>
      <c r="AE16" s="29"/>
      <c r="AF16" s="29"/>
    </row>
    <row r="17" spans="1:32" ht="14.25" customHeight="1">
      <c r="A17" s="1" t="s">
        <v>132</v>
      </c>
      <c r="B17" s="2">
        <v>16</v>
      </c>
      <c r="C17" s="2">
        <v>60821</v>
      </c>
      <c r="D17" s="2">
        <v>0</v>
      </c>
      <c r="E17" s="2">
        <v>2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3.09</v>
      </c>
      <c r="M17" s="2"/>
      <c r="N17" s="3">
        <f t="shared" si="0"/>
        <v>0</v>
      </c>
      <c r="O17" s="2">
        <v>2.5</v>
      </c>
      <c r="P17" s="2"/>
      <c r="Q17" s="36">
        <f t="shared" si="1"/>
        <v>0</v>
      </c>
      <c r="R17" s="2">
        <v>273.60000000000002</v>
      </c>
      <c r="S17" s="2">
        <v>41.64</v>
      </c>
      <c r="T17" s="37">
        <f t="shared" si="2"/>
        <v>15.219298245614036</v>
      </c>
      <c r="U17" s="3">
        <f>AVERAGE(N17,Q17,T17)</f>
        <v>5.0730994152046787</v>
      </c>
      <c r="V17" s="1">
        <f t="shared" si="3"/>
        <v>0</v>
      </c>
      <c r="W17" s="1">
        <f t="shared" si="4"/>
        <v>3</v>
      </c>
      <c r="X17" s="1"/>
      <c r="Y17" s="29">
        <f t="shared" si="5"/>
        <v>0</v>
      </c>
      <c r="Z17" s="36">
        <f t="shared" si="6"/>
        <v>18.75</v>
      </c>
      <c r="AA17" s="29"/>
      <c r="AB17" s="29"/>
      <c r="AC17" s="29"/>
      <c r="AD17" s="29"/>
      <c r="AE17" s="29"/>
      <c r="AF17" s="29"/>
    </row>
    <row r="18" spans="1:32" ht="14.25" customHeight="1">
      <c r="A18" s="1" t="s">
        <v>137</v>
      </c>
      <c r="B18" s="2">
        <v>17</v>
      </c>
      <c r="C18" s="2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" t="str">
        <f t="shared" si="0"/>
        <v/>
      </c>
      <c r="O18" s="29"/>
      <c r="P18" s="29"/>
      <c r="Q18" s="36" t="str">
        <f t="shared" si="1"/>
        <v/>
      </c>
      <c r="R18" s="29"/>
      <c r="S18" s="29"/>
      <c r="T18" s="37" t="str">
        <f t="shared" si="2"/>
        <v/>
      </c>
      <c r="U18" s="1"/>
      <c r="V18" s="1">
        <f t="shared" si="3"/>
        <v>0</v>
      </c>
      <c r="W18" s="1">
        <f t="shared" si="4"/>
        <v>0</v>
      </c>
      <c r="X18" s="1"/>
      <c r="Y18" s="29">
        <f t="shared" si="5"/>
        <v>0</v>
      </c>
      <c r="Z18" s="36">
        <f t="shared" si="6"/>
        <v>0</v>
      </c>
      <c r="AA18" s="29"/>
      <c r="AB18" s="29"/>
      <c r="AC18" s="29"/>
      <c r="AD18" s="29"/>
      <c r="AE18" s="29"/>
      <c r="AF18" s="29"/>
    </row>
    <row r="19" spans="1:32" ht="14.25" customHeight="1">
      <c r="A19" s="1" t="s">
        <v>141</v>
      </c>
      <c r="B19" s="2">
        <v>18</v>
      </c>
      <c r="C19" s="2">
        <v>60821</v>
      </c>
      <c r="D19" s="2">
        <v>16</v>
      </c>
      <c r="E19" s="2">
        <v>13</v>
      </c>
      <c r="F19" s="2">
        <v>8</v>
      </c>
      <c r="G19" s="2">
        <v>8</v>
      </c>
      <c r="H19" s="2">
        <v>5</v>
      </c>
      <c r="I19" s="2">
        <v>15</v>
      </c>
      <c r="J19" s="2">
        <v>8</v>
      </c>
      <c r="K19" s="2">
        <v>17</v>
      </c>
      <c r="L19" s="2">
        <v>459.91</v>
      </c>
      <c r="M19" s="2">
        <v>50.34</v>
      </c>
      <c r="N19" s="3">
        <f t="shared" si="0"/>
        <v>10.945619795177318</v>
      </c>
      <c r="O19" s="2">
        <v>465.56</v>
      </c>
      <c r="P19" s="2">
        <v>50.83</v>
      </c>
      <c r="Q19" s="36">
        <f t="shared" si="1"/>
        <v>10.91803419537761</v>
      </c>
      <c r="R19" s="2">
        <v>482.15</v>
      </c>
      <c r="S19" s="2">
        <v>51.65</v>
      </c>
      <c r="T19" s="37">
        <f t="shared" si="2"/>
        <v>10.712433889868299</v>
      </c>
      <c r="U19" s="3">
        <f>AVERAGE(N19,Q19,T19)</f>
        <v>10.858695960141077</v>
      </c>
      <c r="V19" s="1">
        <f t="shared" si="3"/>
        <v>54</v>
      </c>
      <c r="W19" s="1">
        <f t="shared" si="4"/>
        <v>90</v>
      </c>
      <c r="X19" s="1"/>
      <c r="Y19" s="29">
        <f t="shared" si="5"/>
        <v>540</v>
      </c>
      <c r="Z19" s="36">
        <f t="shared" si="6"/>
        <v>562.5</v>
      </c>
      <c r="AA19" s="29"/>
      <c r="AB19" s="29"/>
      <c r="AC19" s="29"/>
      <c r="AD19" s="29"/>
      <c r="AE19" s="29"/>
      <c r="AF19" s="29"/>
    </row>
    <row r="20" spans="1:32" ht="14.25" customHeight="1">
      <c r="A20" s="1" t="s">
        <v>147</v>
      </c>
      <c r="B20" s="2">
        <v>19</v>
      </c>
      <c r="C20" s="2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" t="str">
        <f t="shared" si="0"/>
        <v/>
      </c>
      <c r="O20" s="29"/>
      <c r="P20" s="29"/>
      <c r="Q20" s="36" t="str">
        <f t="shared" si="1"/>
        <v/>
      </c>
      <c r="R20" s="29"/>
      <c r="S20" s="29"/>
      <c r="T20" s="37" t="str">
        <f t="shared" si="2"/>
        <v/>
      </c>
      <c r="U20" s="1"/>
      <c r="V20" s="1">
        <f t="shared" si="3"/>
        <v>0</v>
      </c>
      <c r="W20" s="1">
        <f t="shared" si="4"/>
        <v>0</v>
      </c>
      <c r="X20" s="1"/>
      <c r="Y20" s="29">
        <f t="shared" si="5"/>
        <v>0</v>
      </c>
      <c r="Z20" s="36">
        <f t="shared" si="6"/>
        <v>0</v>
      </c>
      <c r="AA20" s="29"/>
      <c r="AB20" s="29"/>
      <c r="AC20" s="29"/>
      <c r="AD20" s="29"/>
      <c r="AE20" s="29"/>
      <c r="AF20" s="29"/>
    </row>
    <row r="21" spans="1:32" ht="14.25" customHeight="1">
      <c r="A21" s="1" t="s">
        <v>158</v>
      </c>
      <c r="B21" s="2">
        <v>20</v>
      </c>
      <c r="C21" s="2">
        <v>60821</v>
      </c>
      <c r="D21" s="2">
        <v>5</v>
      </c>
      <c r="E21" s="2">
        <v>3</v>
      </c>
      <c r="F21" s="2">
        <v>1</v>
      </c>
      <c r="G21" s="2">
        <v>6</v>
      </c>
      <c r="H21" s="2">
        <v>4</v>
      </c>
      <c r="I21" s="2">
        <v>1</v>
      </c>
      <c r="J21" s="2">
        <v>4</v>
      </c>
      <c r="K21" s="2">
        <v>5</v>
      </c>
      <c r="L21" s="2">
        <v>178.22</v>
      </c>
      <c r="M21" s="2">
        <v>19.04</v>
      </c>
      <c r="N21" s="3">
        <f t="shared" si="0"/>
        <v>10.68342498036135</v>
      </c>
      <c r="O21" s="2">
        <v>432.74</v>
      </c>
      <c r="P21" s="2">
        <v>43.84</v>
      </c>
      <c r="Q21" s="36">
        <f t="shared" si="1"/>
        <v>10.130794472431484</v>
      </c>
      <c r="R21" s="2">
        <v>122.53</v>
      </c>
      <c r="S21" s="2">
        <v>13.03</v>
      </c>
      <c r="T21" s="37">
        <f t="shared" si="2"/>
        <v>10.634130417040724</v>
      </c>
      <c r="U21" s="3">
        <f t="shared" ref="U21:U22" si="9">AVERAGE(N21,Q21,T21)</f>
        <v>10.482783289944519</v>
      </c>
      <c r="V21" s="1">
        <f t="shared" si="3"/>
        <v>19</v>
      </c>
      <c r="W21" s="1">
        <f t="shared" si="4"/>
        <v>29</v>
      </c>
      <c r="X21" s="1"/>
      <c r="Y21" s="29">
        <f t="shared" si="5"/>
        <v>190</v>
      </c>
      <c r="Z21" s="36">
        <f t="shared" si="6"/>
        <v>181.25</v>
      </c>
      <c r="AA21" s="29"/>
      <c r="AB21" s="29"/>
      <c r="AC21" s="29"/>
      <c r="AD21" s="29"/>
      <c r="AE21" s="29"/>
      <c r="AF21" s="29"/>
    </row>
    <row r="22" spans="1:32" ht="14.25" customHeight="1">
      <c r="A22" s="1" t="s">
        <v>162</v>
      </c>
      <c r="B22" s="2">
        <v>21</v>
      </c>
      <c r="C22" s="2">
        <v>60821</v>
      </c>
      <c r="D22" s="2">
        <v>10</v>
      </c>
      <c r="E22" s="2">
        <v>3</v>
      </c>
      <c r="F22" s="2">
        <v>3</v>
      </c>
      <c r="G22" s="2">
        <v>8</v>
      </c>
      <c r="H22" s="2">
        <v>10</v>
      </c>
      <c r="I22" s="2">
        <v>5</v>
      </c>
      <c r="J22" s="2">
        <v>10</v>
      </c>
      <c r="K22" s="2">
        <v>4</v>
      </c>
      <c r="L22" s="2">
        <v>126.23</v>
      </c>
      <c r="M22" s="2">
        <v>13.5</v>
      </c>
      <c r="N22" s="3">
        <f t="shared" si="0"/>
        <v>10.69476352689535</v>
      </c>
      <c r="O22" s="2">
        <v>244.72</v>
      </c>
      <c r="P22" s="2">
        <v>25.57</v>
      </c>
      <c r="Q22" s="36">
        <f t="shared" si="1"/>
        <v>10.44867603792089</v>
      </c>
      <c r="R22" s="2">
        <v>213.45</v>
      </c>
      <c r="S22" s="2">
        <v>23.43</v>
      </c>
      <c r="T22" s="37">
        <f t="shared" si="2"/>
        <v>10.976809557273366</v>
      </c>
      <c r="U22" s="3">
        <f t="shared" si="9"/>
        <v>10.706749707363201</v>
      </c>
      <c r="V22" s="1">
        <f t="shared" si="3"/>
        <v>37</v>
      </c>
      <c r="W22" s="1">
        <f t="shared" si="4"/>
        <v>53</v>
      </c>
      <c r="X22" s="1"/>
      <c r="Y22" s="29">
        <f t="shared" si="5"/>
        <v>370</v>
      </c>
      <c r="Z22" s="36">
        <f t="shared" si="6"/>
        <v>331.25</v>
      </c>
      <c r="AA22" s="29"/>
      <c r="AB22" s="29"/>
      <c r="AC22" s="29"/>
      <c r="AD22" s="29"/>
      <c r="AE22" s="29"/>
      <c r="AF22" s="29"/>
    </row>
    <row r="23" spans="1:32" ht="14.25" customHeight="1">
      <c r="A23" s="1" t="s">
        <v>167</v>
      </c>
      <c r="B23" s="2">
        <v>22</v>
      </c>
      <c r="C23" s="2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" t="str">
        <f t="shared" si="0"/>
        <v/>
      </c>
      <c r="O23" s="29"/>
      <c r="P23" s="29"/>
      <c r="Q23" s="36" t="str">
        <f t="shared" si="1"/>
        <v/>
      </c>
      <c r="R23" s="29"/>
      <c r="S23" s="29"/>
      <c r="T23" s="37" t="str">
        <f t="shared" si="2"/>
        <v/>
      </c>
      <c r="U23" s="1"/>
      <c r="V23" s="1">
        <f t="shared" si="3"/>
        <v>0</v>
      </c>
      <c r="W23" s="1">
        <f t="shared" si="4"/>
        <v>0</v>
      </c>
      <c r="X23" s="1"/>
      <c r="Y23" s="29">
        <f t="shared" si="5"/>
        <v>0</v>
      </c>
      <c r="Z23" s="36">
        <f t="shared" si="6"/>
        <v>0</v>
      </c>
      <c r="AA23" s="29"/>
      <c r="AB23" s="29"/>
      <c r="AC23" s="29"/>
      <c r="AD23" s="29"/>
      <c r="AE23" s="29"/>
      <c r="AF23" s="29"/>
    </row>
    <row r="24" spans="1:32" ht="14.25" customHeight="1">
      <c r="A24" s="1" t="s">
        <v>172</v>
      </c>
      <c r="B24" s="2">
        <v>23</v>
      </c>
      <c r="C24" s="2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" t="str">
        <f t="shared" si="0"/>
        <v/>
      </c>
      <c r="O24" s="29"/>
      <c r="P24" s="29"/>
      <c r="Q24" s="36" t="str">
        <f t="shared" si="1"/>
        <v/>
      </c>
      <c r="R24" s="29"/>
      <c r="S24" s="29"/>
      <c r="T24" s="37" t="str">
        <f t="shared" si="2"/>
        <v/>
      </c>
      <c r="U24" s="1"/>
      <c r="V24" s="1">
        <f t="shared" si="3"/>
        <v>0</v>
      </c>
      <c r="W24" s="1">
        <f t="shared" si="4"/>
        <v>0</v>
      </c>
      <c r="X24" s="1"/>
      <c r="Y24" s="29">
        <f t="shared" si="5"/>
        <v>0</v>
      </c>
      <c r="Z24" s="36">
        <f t="shared" si="6"/>
        <v>0</v>
      </c>
      <c r="AA24" s="29"/>
      <c r="AB24" s="29"/>
      <c r="AC24" s="29"/>
      <c r="AD24" s="29"/>
      <c r="AE24" s="29"/>
      <c r="AF24" s="29"/>
    </row>
    <row r="25" spans="1:32" ht="14.25" customHeight="1">
      <c r="A25" s="1" t="s">
        <v>176</v>
      </c>
      <c r="B25" s="2">
        <v>24</v>
      </c>
      <c r="C25" s="2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" t="str">
        <f t="shared" si="0"/>
        <v/>
      </c>
      <c r="O25" s="29"/>
      <c r="P25" s="29"/>
      <c r="Q25" s="36" t="str">
        <f t="shared" si="1"/>
        <v/>
      </c>
      <c r="R25" s="29"/>
      <c r="S25" s="29"/>
      <c r="T25" s="37" t="str">
        <f t="shared" si="2"/>
        <v/>
      </c>
      <c r="U25" s="1"/>
      <c r="V25" s="1">
        <f t="shared" si="3"/>
        <v>0</v>
      </c>
      <c r="W25" s="1">
        <f t="shared" si="4"/>
        <v>0</v>
      </c>
      <c r="X25" s="1"/>
      <c r="Y25" s="29">
        <f t="shared" si="5"/>
        <v>0</v>
      </c>
      <c r="Z25" s="36">
        <f t="shared" si="6"/>
        <v>0</v>
      </c>
      <c r="AA25" s="29"/>
      <c r="AB25" s="29"/>
      <c r="AC25" s="29"/>
      <c r="AD25" s="29"/>
      <c r="AE25" s="29"/>
      <c r="AF25" s="29"/>
    </row>
    <row r="26" spans="1:32" ht="14.25" customHeight="1">
      <c r="A26" s="1" t="s">
        <v>180</v>
      </c>
      <c r="B26" s="2">
        <v>25</v>
      </c>
      <c r="C26" s="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3" t="str">
        <f t="shared" si="0"/>
        <v/>
      </c>
      <c r="O26" s="29"/>
      <c r="P26" s="29"/>
      <c r="Q26" s="36" t="str">
        <f t="shared" si="1"/>
        <v/>
      </c>
      <c r="R26" s="29"/>
      <c r="S26" s="29"/>
      <c r="T26" s="37" t="str">
        <f t="shared" si="2"/>
        <v/>
      </c>
      <c r="U26" s="1"/>
      <c r="V26" s="1">
        <f t="shared" si="3"/>
        <v>0</v>
      </c>
      <c r="W26" s="1">
        <f t="shared" si="4"/>
        <v>0</v>
      </c>
      <c r="X26" s="1"/>
      <c r="Y26" s="29">
        <f t="shared" si="5"/>
        <v>0</v>
      </c>
      <c r="Z26" s="36">
        <f t="shared" si="6"/>
        <v>0</v>
      </c>
      <c r="AA26" s="29"/>
      <c r="AB26" s="29"/>
      <c r="AC26" s="29"/>
      <c r="AD26" s="29"/>
      <c r="AE26" s="29"/>
      <c r="AF26" s="29"/>
    </row>
    <row r="27" spans="1:32" ht="14.25" customHeight="1">
      <c r="A27" s="1" t="s">
        <v>185</v>
      </c>
      <c r="B27" s="2">
        <v>26</v>
      </c>
      <c r="C27" s="2">
        <v>60821</v>
      </c>
      <c r="D27" s="2">
        <v>3</v>
      </c>
      <c r="E27" s="2">
        <v>2</v>
      </c>
      <c r="F27" s="2">
        <v>12</v>
      </c>
      <c r="G27" s="2">
        <v>5</v>
      </c>
      <c r="H27" s="2">
        <v>4</v>
      </c>
      <c r="I27" s="2">
        <v>3</v>
      </c>
      <c r="J27" s="2">
        <v>3</v>
      </c>
      <c r="K27" s="2">
        <v>0</v>
      </c>
      <c r="L27" s="2">
        <v>30.23</v>
      </c>
      <c r="M27" s="2">
        <v>3.3</v>
      </c>
      <c r="N27" s="3">
        <f t="shared" si="0"/>
        <v>10.916308303010254</v>
      </c>
      <c r="O27" s="2">
        <v>419.58</v>
      </c>
      <c r="P27" s="2">
        <v>42.76</v>
      </c>
      <c r="Q27" s="36">
        <f t="shared" si="1"/>
        <v>10.191143524476857</v>
      </c>
      <c r="R27" s="2">
        <v>145.47999999999999</v>
      </c>
      <c r="S27" s="2">
        <v>14.99</v>
      </c>
      <c r="T27" s="37">
        <f t="shared" si="2"/>
        <v>10.303821831179546</v>
      </c>
      <c r="U27" s="3">
        <f>AVERAGE(N27,Q27,T27)</f>
        <v>10.470424552888886</v>
      </c>
      <c r="V27" s="1">
        <f t="shared" si="3"/>
        <v>22</v>
      </c>
      <c r="W27" s="1">
        <f t="shared" si="4"/>
        <v>32</v>
      </c>
      <c r="X27" s="1"/>
      <c r="Y27" s="29">
        <f t="shared" si="5"/>
        <v>220</v>
      </c>
      <c r="Z27" s="36">
        <f t="shared" si="6"/>
        <v>200</v>
      </c>
      <c r="AA27" s="29"/>
      <c r="AB27" s="29"/>
      <c r="AC27" s="29"/>
      <c r="AD27" s="29"/>
      <c r="AE27" s="29"/>
      <c r="AF27" s="29"/>
    </row>
    <row r="28" spans="1:32" ht="14.25" customHeight="1">
      <c r="A28" s="1" t="s">
        <v>189</v>
      </c>
      <c r="B28" s="2">
        <v>27</v>
      </c>
      <c r="C28" s="2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3" t="str">
        <f t="shared" si="0"/>
        <v/>
      </c>
      <c r="O28" s="29"/>
      <c r="P28" s="29"/>
      <c r="Q28" s="36" t="str">
        <f t="shared" si="1"/>
        <v/>
      </c>
      <c r="R28" s="29"/>
      <c r="S28" s="29"/>
      <c r="T28" s="37" t="str">
        <f t="shared" si="2"/>
        <v/>
      </c>
      <c r="U28" s="1"/>
      <c r="V28" s="1">
        <f t="shared" si="3"/>
        <v>0</v>
      </c>
      <c r="W28" s="1">
        <f t="shared" si="4"/>
        <v>0</v>
      </c>
      <c r="X28" s="1"/>
      <c r="Y28" s="29">
        <f t="shared" si="5"/>
        <v>0</v>
      </c>
      <c r="Z28" s="36">
        <f t="shared" si="6"/>
        <v>0</v>
      </c>
      <c r="AA28" s="29"/>
      <c r="AB28" s="29"/>
      <c r="AC28" s="29"/>
      <c r="AD28" s="29"/>
      <c r="AE28" s="29"/>
      <c r="AF28" s="29"/>
    </row>
    <row r="29" spans="1:32" ht="14.25" customHeight="1">
      <c r="A29" s="1" t="s">
        <v>193</v>
      </c>
      <c r="B29" s="2">
        <v>28</v>
      </c>
      <c r="C29" s="2">
        <v>60821</v>
      </c>
      <c r="D29" s="2">
        <v>0</v>
      </c>
      <c r="E29" s="2">
        <v>7</v>
      </c>
      <c r="F29" s="2">
        <v>3</v>
      </c>
      <c r="G29" s="2">
        <v>9</v>
      </c>
      <c r="H29" s="2">
        <v>11</v>
      </c>
      <c r="I29" s="2">
        <v>8</v>
      </c>
      <c r="J29" s="2">
        <v>3</v>
      </c>
      <c r="K29" s="2">
        <v>15</v>
      </c>
      <c r="L29" s="2">
        <v>615.91999999999996</v>
      </c>
      <c r="M29" s="2">
        <v>64.03</v>
      </c>
      <c r="N29" s="3">
        <f t="shared" si="0"/>
        <v>10.395830627354202</v>
      </c>
      <c r="O29" s="2">
        <v>369.47</v>
      </c>
      <c r="P29" s="2">
        <v>39.24</v>
      </c>
      <c r="Q29" s="36">
        <f t="shared" si="1"/>
        <v>10.620618724118332</v>
      </c>
      <c r="R29" s="2">
        <v>221.67</v>
      </c>
      <c r="S29" s="2">
        <v>23.27</v>
      </c>
      <c r="T29" s="37">
        <f t="shared" si="2"/>
        <v>10.49758650245861</v>
      </c>
      <c r="U29" s="3">
        <f>AVERAGE(N29,Q29,T29)</f>
        <v>10.504678617977047</v>
      </c>
      <c r="V29" s="1">
        <f t="shared" si="3"/>
        <v>32</v>
      </c>
      <c r="W29" s="1">
        <f t="shared" si="4"/>
        <v>56</v>
      </c>
      <c r="X29" s="1"/>
      <c r="Y29" s="29">
        <f t="shared" si="5"/>
        <v>320</v>
      </c>
      <c r="Z29" s="36">
        <f t="shared" si="6"/>
        <v>350</v>
      </c>
      <c r="AA29" s="29"/>
      <c r="AB29" s="29"/>
      <c r="AC29" s="29"/>
      <c r="AD29" s="29"/>
      <c r="AE29" s="29"/>
      <c r="AF29" s="29"/>
    </row>
    <row r="30" spans="1:32" ht="14.25" customHeight="1">
      <c r="A30" s="1" t="s">
        <v>198</v>
      </c>
      <c r="B30" s="2">
        <v>29</v>
      </c>
      <c r="C30" s="2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3" t="str">
        <f t="shared" si="0"/>
        <v/>
      </c>
      <c r="O30" s="29"/>
      <c r="P30" s="29"/>
      <c r="Q30" s="36" t="str">
        <f t="shared" si="1"/>
        <v/>
      </c>
      <c r="R30" s="29"/>
      <c r="S30" s="29"/>
      <c r="T30" s="37" t="str">
        <f t="shared" si="2"/>
        <v/>
      </c>
      <c r="U30" s="1"/>
      <c r="V30" s="1">
        <f t="shared" si="3"/>
        <v>0</v>
      </c>
      <c r="W30" s="1">
        <f t="shared" si="4"/>
        <v>0</v>
      </c>
      <c r="X30" s="1"/>
      <c r="Y30" s="29">
        <f t="shared" si="5"/>
        <v>0</v>
      </c>
      <c r="Z30" s="36">
        <f t="shared" si="6"/>
        <v>0</v>
      </c>
      <c r="AA30" s="29"/>
      <c r="AB30" s="29"/>
      <c r="AC30" s="29"/>
      <c r="AD30" s="29"/>
      <c r="AE30" s="29"/>
      <c r="AF30" s="29"/>
    </row>
    <row r="31" spans="1:32" ht="14.25" customHeight="1">
      <c r="A31" s="1" t="s">
        <v>200</v>
      </c>
      <c r="B31" s="2">
        <v>30</v>
      </c>
      <c r="C31" s="2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" t="str">
        <f t="shared" si="0"/>
        <v/>
      </c>
      <c r="O31" s="29"/>
      <c r="P31" s="29"/>
      <c r="Q31" s="36" t="str">
        <f t="shared" si="1"/>
        <v/>
      </c>
      <c r="R31" s="29"/>
      <c r="S31" s="29"/>
      <c r="T31" s="37" t="str">
        <f t="shared" si="2"/>
        <v/>
      </c>
      <c r="U31" s="1"/>
      <c r="V31" s="1">
        <f t="shared" si="3"/>
        <v>0</v>
      </c>
      <c r="W31" s="1">
        <f t="shared" si="4"/>
        <v>0</v>
      </c>
      <c r="X31" s="1"/>
      <c r="Y31" s="29">
        <f t="shared" si="5"/>
        <v>0</v>
      </c>
      <c r="Z31" s="36">
        <f t="shared" si="6"/>
        <v>0</v>
      </c>
      <c r="AA31" s="29"/>
      <c r="AB31" s="29"/>
      <c r="AC31" s="29"/>
      <c r="AD31" s="29"/>
      <c r="AE31" s="29"/>
      <c r="AF31" s="29"/>
    </row>
    <row r="32" spans="1:32" ht="14.25" customHeight="1">
      <c r="A32" s="1" t="s">
        <v>205</v>
      </c>
      <c r="B32" s="2">
        <v>31</v>
      </c>
      <c r="C32" s="2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" t="str">
        <f t="shared" si="0"/>
        <v/>
      </c>
      <c r="O32" s="29"/>
      <c r="P32" s="29"/>
      <c r="Q32" s="36" t="str">
        <f t="shared" si="1"/>
        <v/>
      </c>
      <c r="R32" s="29"/>
      <c r="S32" s="29"/>
      <c r="T32" s="37" t="str">
        <f t="shared" si="2"/>
        <v/>
      </c>
      <c r="U32" s="1"/>
      <c r="V32" s="1">
        <f t="shared" si="3"/>
        <v>0</v>
      </c>
      <c r="W32" s="1">
        <f t="shared" si="4"/>
        <v>0</v>
      </c>
      <c r="X32" s="1"/>
      <c r="Y32" s="29">
        <f t="shared" si="5"/>
        <v>0</v>
      </c>
      <c r="Z32" s="36">
        <f t="shared" si="6"/>
        <v>0</v>
      </c>
      <c r="AA32" s="29"/>
      <c r="AB32" s="29"/>
      <c r="AC32" s="29"/>
      <c r="AD32" s="29"/>
      <c r="AE32" s="29"/>
      <c r="AF32" s="29"/>
    </row>
    <row r="33" spans="1:32" ht="14.25" customHeight="1">
      <c r="A33" s="1" t="s">
        <v>209</v>
      </c>
      <c r="B33" s="2">
        <v>32</v>
      </c>
      <c r="C33" s="2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3" t="str">
        <f t="shared" si="0"/>
        <v/>
      </c>
      <c r="O33" s="29"/>
      <c r="P33" s="29"/>
      <c r="Q33" s="36" t="str">
        <f t="shared" si="1"/>
        <v/>
      </c>
      <c r="R33" s="29"/>
      <c r="S33" s="29"/>
      <c r="T33" s="37" t="str">
        <f t="shared" si="2"/>
        <v/>
      </c>
      <c r="U33" s="1"/>
      <c r="V33" s="1">
        <f t="shared" si="3"/>
        <v>0</v>
      </c>
      <c r="W33" s="1">
        <f t="shared" si="4"/>
        <v>0</v>
      </c>
      <c r="X33" s="1"/>
      <c r="Y33" s="29">
        <f t="shared" si="5"/>
        <v>0</v>
      </c>
      <c r="Z33" s="36">
        <f t="shared" si="6"/>
        <v>0</v>
      </c>
      <c r="AA33" s="29"/>
      <c r="AB33" s="29"/>
      <c r="AC33" s="29"/>
      <c r="AD33" s="29"/>
      <c r="AE33" s="29"/>
      <c r="AF33" s="29"/>
    </row>
    <row r="34" spans="1:32" ht="14.25" customHeight="1">
      <c r="A34" s="1" t="s">
        <v>213</v>
      </c>
      <c r="B34" s="2">
        <v>33</v>
      </c>
      <c r="C34" s="2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3" t="str">
        <f t="shared" si="0"/>
        <v/>
      </c>
      <c r="O34" s="29"/>
      <c r="P34" s="29"/>
      <c r="Q34" s="36" t="str">
        <f t="shared" si="1"/>
        <v/>
      </c>
      <c r="R34" s="29"/>
      <c r="S34" s="29"/>
      <c r="T34" s="37" t="str">
        <f t="shared" si="2"/>
        <v/>
      </c>
      <c r="U34" s="1"/>
      <c r="V34" s="1">
        <f t="shared" si="3"/>
        <v>0</v>
      </c>
      <c r="W34" s="1">
        <f t="shared" si="4"/>
        <v>0</v>
      </c>
      <c r="X34" s="1"/>
      <c r="Y34" s="29">
        <f t="shared" si="5"/>
        <v>0</v>
      </c>
      <c r="Z34" s="36">
        <f t="shared" si="6"/>
        <v>0</v>
      </c>
      <c r="AA34" s="29"/>
      <c r="AB34" s="29"/>
      <c r="AC34" s="29"/>
      <c r="AD34" s="29"/>
      <c r="AE34" s="29"/>
      <c r="AF34" s="29"/>
    </row>
    <row r="35" spans="1:32" ht="14.25" customHeight="1">
      <c r="A35" s="1" t="s">
        <v>223</v>
      </c>
      <c r="B35" s="2">
        <v>34</v>
      </c>
      <c r="C35" s="2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3" t="str">
        <f t="shared" si="0"/>
        <v/>
      </c>
      <c r="O35" s="29"/>
      <c r="P35" s="29"/>
      <c r="Q35" s="36" t="str">
        <f t="shared" si="1"/>
        <v/>
      </c>
      <c r="R35" s="29"/>
      <c r="S35" s="29"/>
      <c r="T35" s="37" t="str">
        <f t="shared" si="2"/>
        <v/>
      </c>
      <c r="U35" s="1"/>
      <c r="V35" s="1">
        <f t="shared" si="3"/>
        <v>0</v>
      </c>
      <c r="W35" s="1">
        <f t="shared" si="4"/>
        <v>0</v>
      </c>
      <c r="X35" s="1"/>
      <c r="Y35" s="29">
        <f t="shared" si="5"/>
        <v>0</v>
      </c>
      <c r="Z35" s="36">
        <f t="shared" si="6"/>
        <v>0</v>
      </c>
      <c r="AA35" s="29"/>
      <c r="AB35" s="29"/>
      <c r="AC35" s="29"/>
      <c r="AD35" s="29"/>
      <c r="AE35" s="29"/>
      <c r="AF35" s="29"/>
    </row>
    <row r="36" spans="1:32" ht="14.25" customHeight="1">
      <c r="A36" s="1" t="s">
        <v>225</v>
      </c>
      <c r="B36" s="2">
        <v>35</v>
      </c>
      <c r="C36" s="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" t="str">
        <f t="shared" si="0"/>
        <v/>
      </c>
      <c r="O36" s="29"/>
      <c r="P36" s="29"/>
      <c r="Q36" s="36" t="str">
        <f t="shared" si="1"/>
        <v/>
      </c>
      <c r="R36" s="29"/>
      <c r="S36" s="29"/>
      <c r="T36" s="37" t="str">
        <f t="shared" si="2"/>
        <v/>
      </c>
      <c r="U36" s="1"/>
      <c r="V36" s="1">
        <f t="shared" si="3"/>
        <v>0</v>
      </c>
      <c r="W36" s="1">
        <f t="shared" si="4"/>
        <v>0</v>
      </c>
      <c r="X36" s="1"/>
      <c r="Y36" s="29">
        <f t="shared" si="5"/>
        <v>0</v>
      </c>
      <c r="Z36" s="36">
        <f t="shared" si="6"/>
        <v>0</v>
      </c>
      <c r="AA36" s="29"/>
      <c r="AB36" s="29"/>
      <c r="AC36" s="29"/>
      <c r="AD36" s="29"/>
      <c r="AE36" s="29"/>
      <c r="AF36" s="29"/>
    </row>
    <row r="37" spans="1:32" ht="14.25" customHeight="1">
      <c r="A37" s="1" t="s">
        <v>229</v>
      </c>
      <c r="B37" s="2">
        <v>36</v>
      </c>
      <c r="C37" s="2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" t="str">
        <f t="shared" si="0"/>
        <v/>
      </c>
      <c r="O37" s="29"/>
      <c r="P37" s="29"/>
      <c r="Q37" s="36" t="str">
        <f t="shared" si="1"/>
        <v/>
      </c>
      <c r="R37" s="29"/>
      <c r="S37" s="29"/>
      <c r="T37" s="37" t="str">
        <f t="shared" si="2"/>
        <v/>
      </c>
      <c r="U37" s="1"/>
      <c r="V37" s="1">
        <f t="shared" si="3"/>
        <v>0</v>
      </c>
      <c r="W37" s="1">
        <f t="shared" si="4"/>
        <v>0</v>
      </c>
      <c r="X37" s="1"/>
      <c r="Y37" s="29">
        <f t="shared" si="5"/>
        <v>0</v>
      </c>
      <c r="Z37" s="36">
        <f t="shared" si="6"/>
        <v>0</v>
      </c>
      <c r="AA37" s="29"/>
      <c r="AB37" s="29"/>
      <c r="AC37" s="29"/>
      <c r="AD37" s="29"/>
      <c r="AE37" s="29"/>
      <c r="AF37" s="29"/>
    </row>
    <row r="38" spans="1:32" ht="14.25" customHeight="1">
      <c r="A38" s="1" t="s">
        <v>235</v>
      </c>
      <c r="B38" s="2">
        <v>37</v>
      </c>
      <c r="C38" s="2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" t="str">
        <f t="shared" si="0"/>
        <v/>
      </c>
      <c r="O38" s="29"/>
      <c r="P38" s="29"/>
      <c r="Q38" s="36" t="str">
        <f t="shared" si="1"/>
        <v/>
      </c>
      <c r="R38" s="29"/>
      <c r="S38" s="29"/>
      <c r="T38" s="37" t="str">
        <f t="shared" si="2"/>
        <v/>
      </c>
      <c r="U38" s="1"/>
      <c r="V38" s="1">
        <f t="shared" si="3"/>
        <v>0</v>
      </c>
      <c r="W38" s="1">
        <f t="shared" si="4"/>
        <v>0</v>
      </c>
      <c r="X38" s="1"/>
      <c r="Y38" s="29">
        <f t="shared" si="5"/>
        <v>0</v>
      </c>
      <c r="Z38" s="36">
        <f t="shared" si="6"/>
        <v>0</v>
      </c>
      <c r="AA38" s="29"/>
      <c r="AB38" s="29"/>
      <c r="AC38" s="29"/>
      <c r="AD38" s="29"/>
      <c r="AE38" s="29"/>
      <c r="AF38" s="29"/>
    </row>
    <row r="39" spans="1:32" ht="14.25" customHeight="1">
      <c r="A39" s="1" t="s">
        <v>240</v>
      </c>
      <c r="B39" s="2">
        <v>38</v>
      </c>
      <c r="C39" s="2">
        <v>60821</v>
      </c>
      <c r="D39" s="2">
        <v>4</v>
      </c>
      <c r="E39" s="2">
        <v>4</v>
      </c>
      <c r="F39" s="2">
        <v>2</v>
      </c>
      <c r="G39" s="2">
        <v>7</v>
      </c>
      <c r="H39" s="2">
        <v>5</v>
      </c>
      <c r="I39" s="2">
        <v>5</v>
      </c>
      <c r="J39" s="2">
        <v>4</v>
      </c>
      <c r="K39" s="2">
        <v>3</v>
      </c>
      <c r="L39" s="2">
        <v>61.58</v>
      </c>
      <c r="M39" s="2">
        <v>6.12</v>
      </c>
      <c r="N39" s="3">
        <f t="shared" si="0"/>
        <v>9.9382916531341348</v>
      </c>
      <c r="O39" s="2">
        <v>447.84</v>
      </c>
      <c r="P39" s="2">
        <v>42.79</v>
      </c>
      <c r="Q39" s="36">
        <f t="shared" si="1"/>
        <v>9.5547516970346553</v>
      </c>
      <c r="R39" s="2">
        <v>52.6</v>
      </c>
      <c r="S39" s="2">
        <v>5.16</v>
      </c>
      <c r="T39" s="37">
        <f t="shared" si="2"/>
        <v>9.8098859315589362</v>
      </c>
      <c r="U39" s="3">
        <f>AVERAGE(N39,Q39,T39)</f>
        <v>9.7676430939092427</v>
      </c>
      <c r="V39" s="1">
        <f t="shared" si="3"/>
        <v>18</v>
      </c>
      <c r="W39" s="1">
        <f t="shared" si="4"/>
        <v>34</v>
      </c>
      <c r="X39" s="1"/>
      <c r="Y39" s="29">
        <f t="shared" si="5"/>
        <v>180</v>
      </c>
      <c r="Z39" s="36">
        <f t="shared" si="6"/>
        <v>212.5</v>
      </c>
      <c r="AA39" s="29"/>
      <c r="AB39" s="29"/>
      <c r="AC39" s="29"/>
      <c r="AD39" s="29"/>
      <c r="AE39" s="29"/>
      <c r="AF39" s="29"/>
    </row>
    <row r="40" spans="1:32" ht="14.25" customHeight="1">
      <c r="A40" s="1" t="s">
        <v>245</v>
      </c>
      <c r="B40" s="2">
        <v>39</v>
      </c>
      <c r="C40" s="2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3" t="str">
        <f t="shared" si="0"/>
        <v/>
      </c>
      <c r="O40" s="29"/>
      <c r="P40" s="29"/>
      <c r="Q40" s="36" t="str">
        <f t="shared" si="1"/>
        <v/>
      </c>
      <c r="R40" s="29"/>
      <c r="S40" s="29"/>
      <c r="T40" s="37" t="str">
        <f t="shared" si="2"/>
        <v/>
      </c>
      <c r="U40" s="1"/>
      <c r="V40" s="1">
        <f t="shared" si="3"/>
        <v>0</v>
      </c>
      <c r="W40" s="1">
        <f t="shared" si="4"/>
        <v>0</v>
      </c>
      <c r="X40" s="1"/>
      <c r="Y40" s="29">
        <f t="shared" si="5"/>
        <v>0</v>
      </c>
      <c r="Z40" s="36">
        <f t="shared" si="6"/>
        <v>0</v>
      </c>
      <c r="AA40" s="29"/>
      <c r="AB40" s="29"/>
      <c r="AC40" s="29"/>
      <c r="AD40" s="29"/>
      <c r="AE40" s="29"/>
      <c r="AF40" s="29"/>
    </row>
    <row r="41" spans="1:32" ht="14.25" customHeight="1">
      <c r="A41" s="1" t="s">
        <v>249</v>
      </c>
      <c r="B41" s="2">
        <v>40</v>
      </c>
      <c r="C41" s="2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" t="str">
        <f t="shared" si="0"/>
        <v/>
      </c>
      <c r="O41" s="29"/>
      <c r="P41" s="29"/>
      <c r="Q41" s="36" t="str">
        <f t="shared" si="1"/>
        <v/>
      </c>
      <c r="R41" s="29"/>
      <c r="S41" s="29"/>
      <c r="T41" s="37" t="str">
        <f t="shared" si="2"/>
        <v/>
      </c>
      <c r="U41" s="1"/>
      <c r="V41" s="1">
        <f t="shared" si="3"/>
        <v>0</v>
      </c>
      <c r="W41" s="1">
        <f t="shared" si="4"/>
        <v>0</v>
      </c>
      <c r="X41" s="1"/>
      <c r="Y41" s="29">
        <f t="shared" si="5"/>
        <v>0</v>
      </c>
      <c r="Z41" s="36">
        <f t="shared" si="6"/>
        <v>0</v>
      </c>
      <c r="AA41" s="29"/>
      <c r="AB41" s="29"/>
      <c r="AC41" s="29"/>
      <c r="AD41" s="29"/>
      <c r="AE41" s="29"/>
      <c r="AF41" s="29"/>
    </row>
    <row r="42" spans="1:32" ht="14.25" customHeight="1">
      <c r="A42" s="1" t="s">
        <v>253</v>
      </c>
      <c r="B42" s="2">
        <v>41</v>
      </c>
      <c r="C42" s="2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" t="str">
        <f t="shared" si="0"/>
        <v/>
      </c>
      <c r="O42" s="29"/>
      <c r="P42" s="29"/>
      <c r="Q42" s="36" t="str">
        <f t="shared" si="1"/>
        <v/>
      </c>
      <c r="R42" s="29"/>
      <c r="S42" s="29"/>
      <c r="T42" s="37" t="str">
        <f t="shared" si="2"/>
        <v/>
      </c>
      <c r="U42" s="1"/>
      <c r="V42" s="1">
        <f t="shared" si="3"/>
        <v>0</v>
      </c>
      <c r="W42" s="1">
        <f t="shared" si="4"/>
        <v>0</v>
      </c>
      <c r="X42" s="1"/>
      <c r="Y42" s="29">
        <f t="shared" si="5"/>
        <v>0</v>
      </c>
      <c r="Z42" s="36">
        <f t="shared" si="6"/>
        <v>0</v>
      </c>
      <c r="AA42" s="29"/>
      <c r="AB42" s="29"/>
      <c r="AC42" s="29"/>
      <c r="AD42" s="29"/>
      <c r="AE42" s="29"/>
      <c r="AF42" s="29"/>
    </row>
    <row r="43" spans="1:32" ht="14.25" customHeight="1">
      <c r="A43" s="1" t="s">
        <v>258</v>
      </c>
      <c r="B43" s="2">
        <v>42</v>
      </c>
      <c r="C43" s="2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" t="str">
        <f t="shared" si="0"/>
        <v/>
      </c>
      <c r="O43" s="29"/>
      <c r="P43" s="29"/>
      <c r="Q43" s="36" t="str">
        <f t="shared" si="1"/>
        <v/>
      </c>
      <c r="R43" s="29"/>
      <c r="S43" s="29"/>
      <c r="T43" s="37" t="str">
        <f t="shared" si="2"/>
        <v/>
      </c>
      <c r="U43" s="1"/>
      <c r="V43" s="1">
        <f t="shared" si="3"/>
        <v>0</v>
      </c>
      <c r="W43" s="1">
        <f t="shared" si="4"/>
        <v>0</v>
      </c>
      <c r="X43" s="1"/>
      <c r="Y43" s="29">
        <f t="shared" si="5"/>
        <v>0</v>
      </c>
      <c r="Z43" s="36">
        <f t="shared" si="6"/>
        <v>0</v>
      </c>
      <c r="AA43" s="29"/>
      <c r="AB43" s="29"/>
      <c r="AC43" s="29"/>
      <c r="AD43" s="29"/>
      <c r="AE43" s="29"/>
      <c r="AF43" s="29"/>
    </row>
    <row r="44" spans="1:32" ht="14.25" customHeight="1">
      <c r="A44" s="1" t="s">
        <v>262</v>
      </c>
      <c r="B44" s="2">
        <v>43</v>
      </c>
      <c r="C44" s="2">
        <v>60821</v>
      </c>
      <c r="D44" s="2">
        <v>9</v>
      </c>
      <c r="E44" s="2">
        <v>3</v>
      </c>
      <c r="F44" s="2">
        <v>9</v>
      </c>
      <c r="G44" s="2">
        <v>15</v>
      </c>
      <c r="H44" s="2">
        <v>14</v>
      </c>
      <c r="I44" s="2">
        <v>0</v>
      </c>
      <c r="J44" s="2">
        <v>6</v>
      </c>
      <c r="K44" s="2">
        <v>0</v>
      </c>
      <c r="L44" s="2">
        <v>361.97</v>
      </c>
      <c r="M44" s="2">
        <v>38.54</v>
      </c>
      <c r="N44" s="3">
        <f t="shared" si="0"/>
        <v>10.647291211978892</v>
      </c>
      <c r="O44" s="2">
        <v>585.38</v>
      </c>
      <c r="P44" s="2">
        <v>66.150000000000006</v>
      </c>
      <c r="Q44" s="36">
        <f t="shared" si="1"/>
        <v>11.30035190816222</v>
      </c>
      <c r="R44" s="29"/>
      <c r="S44" s="29"/>
      <c r="T44" s="37" t="str">
        <f t="shared" si="2"/>
        <v/>
      </c>
      <c r="U44" s="3">
        <f t="shared" ref="U44:U45" si="10">AVERAGE(N44,Q44,T44)</f>
        <v>10.973821560070556</v>
      </c>
      <c r="V44" s="1">
        <f t="shared" si="3"/>
        <v>38</v>
      </c>
      <c r="W44" s="1">
        <f t="shared" si="4"/>
        <v>56</v>
      </c>
      <c r="X44" s="1"/>
      <c r="Y44" s="29">
        <f t="shared" si="5"/>
        <v>380</v>
      </c>
      <c r="Z44" s="36">
        <f t="shared" si="6"/>
        <v>350</v>
      </c>
      <c r="AA44" s="29"/>
      <c r="AB44" s="29"/>
      <c r="AC44" s="29"/>
      <c r="AD44" s="29"/>
      <c r="AE44" s="29"/>
      <c r="AF44" s="29"/>
    </row>
    <row r="45" spans="1:32" ht="14.25" customHeight="1">
      <c r="A45" s="1" t="s">
        <v>266</v>
      </c>
      <c r="B45" s="2">
        <v>44</v>
      </c>
      <c r="C45" s="2">
        <v>60821</v>
      </c>
      <c r="D45" s="2">
        <v>0</v>
      </c>
      <c r="E45" s="2">
        <v>2</v>
      </c>
      <c r="F45" s="2">
        <v>2</v>
      </c>
      <c r="G45" s="2">
        <v>5</v>
      </c>
      <c r="H45" s="2">
        <v>3</v>
      </c>
      <c r="I45" s="2">
        <v>2</v>
      </c>
      <c r="J45" s="2">
        <v>4</v>
      </c>
      <c r="K45" s="2">
        <v>0</v>
      </c>
      <c r="L45" s="2">
        <v>102.11</v>
      </c>
      <c r="M45" s="2">
        <v>11.39</v>
      </c>
      <c r="N45" s="3">
        <f t="shared" si="0"/>
        <v>11.154637156008226</v>
      </c>
      <c r="O45" s="2">
        <v>319.45</v>
      </c>
      <c r="P45" s="2">
        <v>38.92</v>
      </c>
      <c r="Q45" s="36">
        <f t="shared" si="1"/>
        <v>12.183440287994992</v>
      </c>
      <c r="R45" s="2">
        <v>179.06</v>
      </c>
      <c r="S45" s="2">
        <v>19.440000000000001</v>
      </c>
      <c r="T45" s="37">
        <f t="shared" si="2"/>
        <v>10.856696079526417</v>
      </c>
      <c r="U45" s="3">
        <f t="shared" si="10"/>
        <v>11.398257841176545</v>
      </c>
      <c r="V45" s="1">
        <f t="shared" si="3"/>
        <v>9</v>
      </c>
      <c r="W45" s="1">
        <f t="shared" si="4"/>
        <v>18</v>
      </c>
      <c r="X45" s="1"/>
      <c r="Y45" s="29">
        <f t="shared" si="5"/>
        <v>90</v>
      </c>
      <c r="Z45" s="36">
        <f t="shared" si="6"/>
        <v>112.5</v>
      </c>
      <c r="AA45" s="29"/>
      <c r="AB45" s="29"/>
      <c r="AC45" s="29"/>
      <c r="AD45" s="29"/>
      <c r="AE45" s="29"/>
      <c r="AF45" s="29"/>
    </row>
    <row r="46" spans="1:32" ht="14.25" customHeight="1">
      <c r="A46" s="1" t="s">
        <v>270</v>
      </c>
      <c r="B46" s="2">
        <v>45</v>
      </c>
      <c r="C46" s="2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" t="str">
        <f t="shared" si="0"/>
        <v/>
      </c>
      <c r="O46" s="29"/>
      <c r="P46" s="29"/>
      <c r="Q46" s="36" t="str">
        <f t="shared" si="1"/>
        <v/>
      </c>
      <c r="R46" s="29"/>
      <c r="S46" s="29"/>
      <c r="T46" s="37" t="str">
        <f t="shared" si="2"/>
        <v/>
      </c>
      <c r="U46" s="1"/>
      <c r="V46" s="1">
        <f t="shared" si="3"/>
        <v>0</v>
      </c>
      <c r="W46" s="1">
        <f t="shared" si="4"/>
        <v>0</v>
      </c>
      <c r="X46" s="1"/>
      <c r="Y46" s="29">
        <f t="shared" si="5"/>
        <v>0</v>
      </c>
      <c r="Z46" s="36">
        <f t="shared" si="6"/>
        <v>0</v>
      </c>
      <c r="AA46" s="29"/>
      <c r="AB46" s="29"/>
      <c r="AC46" s="29"/>
      <c r="AD46" s="29"/>
      <c r="AE46" s="29"/>
      <c r="AF46" s="29"/>
    </row>
    <row r="47" spans="1:32" ht="14.25" customHeight="1">
      <c r="A47" s="1" t="s">
        <v>276</v>
      </c>
      <c r="B47" s="2">
        <v>46</v>
      </c>
      <c r="C47" s="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" t="str">
        <f t="shared" si="0"/>
        <v/>
      </c>
      <c r="O47" s="29"/>
      <c r="P47" s="29"/>
      <c r="Q47" s="36" t="str">
        <f t="shared" si="1"/>
        <v/>
      </c>
      <c r="R47" s="29"/>
      <c r="S47" s="29"/>
      <c r="T47" s="37" t="str">
        <f t="shared" si="2"/>
        <v/>
      </c>
      <c r="U47" s="1"/>
      <c r="V47" s="1">
        <f t="shared" si="3"/>
        <v>0</v>
      </c>
      <c r="W47" s="1">
        <f t="shared" si="4"/>
        <v>0</v>
      </c>
      <c r="X47" s="1"/>
      <c r="Y47" s="29">
        <f t="shared" si="5"/>
        <v>0</v>
      </c>
      <c r="Z47" s="36">
        <f t="shared" si="6"/>
        <v>0</v>
      </c>
      <c r="AA47" s="29"/>
      <c r="AB47" s="29"/>
      <c r="AC47" s="29"/>
      <c r="AD47" s="29"/>
      <c r="AE47" s="29"/>
      <c r="AF47" s="29"/>
    </row>
    <row r="48" spans="1:32" ht="14.25" customHeight="1">
      <c r="A48" s="1" t="s">
        <v>280</v>
      </c>
      <c r="B48" s="2">
        <v>47</v>
      </c>
      <c r="C48" s="2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3" t="str">
        <f t="shared" si="0"/>
        <v/>
      </c>
      <c r="O48" s="29"/>
      <c r="P48" s="29"/>
      <c r="Q48" s="36" t="str">
        <f t="shared" si="1"/>
        <v/>
      </c>
      <c r="R48" s="29"/>
      <c r="S48" s="29"/>
      <c r="T48" s="37" t="str">
        <f t="shared" si="2"/>
        <v/>
      </c>
      <c r="U48" s="1"/>
      <c r="V48" s="1">
        <f t="shared" si="3"/>
        <v>0</v>
      </c>
      <c r="W48" s="1">
        <f t="shared" si="4"/>
        <v>0</v>
      </c>
      <c r="X48" s="1"/>
      <c r="Y48" s="29">
        <f t="shared" si="5"/>
        <v>0</v>
      </c>
      <c r="Z48" s="36">
        <f t="shared" si="6"/>
        <v>0</v>
      </c>
      <c r="AA48" s="29"/>
      <c r="AB48" s="29"/>
      <c r="AC48" s="29"/>
      <c r="AD48" s="29"/>
      <c r="AE48" s="29"/>
      <c r="AF48" s="29"/>
    </row>
    <row r="49" spans="1:32" ht="14.25" customHeight="1">
      <c r="A49" s="1" t="s">
        <v>283</v>
      </c>
      <c r="B49" s="2">
        <v>48</v>
      </c>
      <c r="C49" s="2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" t="str">
        <f t="shared" si="0"/>
        <v/>
      </c>
      <c r="O49" s="29"/>
      <c r="P49" s="29"/>
      <c r="Q49" s="36" t="str">
        <f t="shared" si="1"/>
        <v/>
      </c>
      <c r="R49" s="29"/>
      <c r="S49" s="29"/>
      <c r="T49" s="37" t="str">
        <f t="shared" si="2"/>
        <v/>
      </c>
      <c r="U49" s="1"/>
      <c r="V49" s="1">
        <f t="shared" si="3"/>
        <v>0</v>
      </c>
      <c r="W49" s="1">
        <f t="shared" si="4"/>
        <v>0</v>
      </c>
      <c r="X49" s="1"/>
      <c r="Y49" s="29">
        <f t="shared" si="5"/>
        <v>0</v>
      </c>
      <c r="Z49" s="36">
        <f t="shared" si="6"/>
        <v>0</v>
      </c>
      <c r="AA49" s="29"/>
      <c r="AB49" s="29"/>
      <c r="AC49" s="29"/>
      <c r="AD49" s="29"/>
      <c r="AE49" s="29"/>
      <c r="AF49" s="29"/>
    </row>
    <row r="50" spans="1:32" ht="14.25" customHeight="1">
      <c r="A50" s="1" t="s">
        <v>286</v>
      </c>
      <c r="B50" s="2">
        <v>49</v>
      </c>
      <c r="C50" s="2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" t="str">
        <f t="shared" si="0"/>
        <v/>
      </c>
      <c r="O50" s="29"/>
      <c r="P50" s="29"/>
      <c r="Q50" s="36" t="str">
        <f t="shared" si="1"/>
        <v/>
      </c>
      <c r="R50" s="29"/>
      <c r="S50" s="29"/>
      <c r="T50" s="37" t="str">
        <f t="shared" si="2"/>
        <v/>
      </c>
      <c r="U50" s="1"/>
      <c r="V50" s="1">
        <f t="shared" si="3"/>
        <v>0</v>
      </c>
      <c r="W50" s="1">
        <f t="shared" si="4"/>
        <v>0</v>
      </c>
      <c r="X50" s="1"/>
      <c r="Y50" s="29">
        <f t="shared" si="5"/>
        <v>0</v>
      </c>
      <c r="Z50" s="36">
        <f t="shared" si="6"/>
        <v>0</v>
      </c>
      <c r="AA50" s="29"/>
      <c r="AB50" s="29"/>
      <c r="AC50" s="29"/>
      <c r="AD50" s="29"/>
      <c r="AE50" s="29"/>
      <c r="AF50" s="29"/>
    </row>
    <row r="51" spans="1:32" ht="14.25" customHeight="1">
      <c r="A51" s="1" t="s">
        <v>288</v>
      </c>
      <c r="B51" s="2">
        <v>50</v>
      </c>
      <c r="C51" s="2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" t="str">
        <f t="shared" si="0"/>
        <v/>
      </c>
      <c r="O51" s="29"/>
      <c r="P51" s="29"/>
      <c r="Q51" s="36" t="str">
        <f t="shared" si="1"/>
        <v/>
      </c>
      <c r="R51" s="29"/>
      <c r="S51" s="29"/>
      <c r="T51" s="37" t="str">
        <f t="shared" si="2"/>
        <v/>
      </c>
      <c r="U51" s="1"/>
      <c r="V51" s="1">
        <f t="shared" si="3"/>
        <v>0</v>
      </c>
      <c r="W51" s="1">
        <f t="shared" si="4"/>
        <v>0</v>
      </c>
      <c r="X51" s="1"/>
      <c r="Y51" s="29">
        <f t="shared" si="5"/>
        <v>0</v>
      </c>
      <c r="Z51" s="36">
        <f t="shared" si="6"/>
        <v>0</v>
      </c>
      <c r="AA51" s="29"/>
      <c r="AB51" s="29"/>
      <c r="AC51" s="29"/>
      <c r="AD51" s="29"/>
      <c r="AE51" s="29"/>
      <c r="AF51" s="29"/>
    </row>
    <row r="52" spans="1:32" ht="14.25" customHeight="1">
      <c r="A52" s="1" t="s">
        <v>292</v>
      </c>
      <c r="B52" s="2">
        <v>51</v>
      </c>
      <c r="C52" s="2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" t="str">
        <f t="shared" si="0"/>
        <v/>
      </c>
      <c r="O52" s="29"/>
      <c r="P52" s="29"/>
      <c r="Q52" s="36" t="str">
        <f t="shared" si="1"/>
        <v/>
      </c>
      <c r="R52" s="29"/>
      <c r="S52" s="29"/>
      <c r="T52" s="37" t="str">
        <f t="shared" si="2"/>
        <v/>
      </c>
      <c r="U52" s="1"/>
      <c r="V52" s="1">
        <f t="shared" si="3"/>
        <v>0</v>
      </c>
      <c r="W52" s="1">
        <f t="shared" si="4"/>
        <v>0</v>
      </c>
      <c r="X52" s="1"/>
      <c r="Y52" s="29">
        <f t="shared" si="5"/>
        <v>0</v>
      </c>
      <c r="Z52" s="36">
        <f t="shared" si="6"/>
        <v>0</v>
      </c>
      <c r="AA52" s="29"/>
      <c r="AB52" s="29"/>
      <c r="AC52" s="29"/>
      <c r="AD52" s="29"/>
      <c r="AE52" s="29"/>
      <c r="AF52" s="29"/>
    </row>
    <row r="53" spans="1:32" ht="14.25" customHeight="1">
      <c r="A53" s="1" t="s">
        <v>294</v>
      </c>
      <c r="B53" s="2">
        <v>52</v>
      </c>
      <c r="C53" s="2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3" t="str">
        <f t="shared" si="0"/>
        <v/>
      </c>
      <c r="O53" s="29"/>
      <c r="P53" s="29"/>
      <c r="Q53" s="36" t="str">
        <f t="shared" si="1"/>
        <v/>
      </c>
      <c r="R53" s="29"/>
      <c r="S53" s="29"/>
      <c r="T53" s="37" t="str">
        <f t="shared" si="2"/>
        <v/>
      </c>
      <c r="U53" s="1"/>
      <c r="V53" s="1">
        <f t="shared" si="3"/>
        <v>0</v>
      </c>
      <c r="W53" s="1">
        <f t="shared" si="4"/>
        <v>0</v>
      </c>
      <c r="X53" s="1"/>
      <c r="Y53" s="29">
        <f t="shared" si="5"/>
        <v>0</v>
      </c>
      <c r="Z53" s="36">
        <f t="shared" si="6"/>
        <v>0</v>
      </c>
      <c r="AA53" s="29"/>
      <c r="AB53" s="29"/>
      <c r="AC53" s="29"/>
      <c r="AD53" s="29"/>
      <c r="AE53" s="29"/>
      <c r="AF53" s="29"/>
    </row>
    <row r="54" spans="1:32" ht="14.25" customHeight="1">
      <c r="A54" s="1" t="s">
        <v>299</v>
      </c>
      <c r="B54" s="2">
        <v>53</v>
      </c>
      <c r="C54" s="2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" t="str">
        <f t="shared" si="0"/>
        <v/>
      </c>
      <c r="O54" s="29"/>
      <c r="P54" s="29"/>
      <c r="Q54" s="36" t="str">
        <f t="shared" si="1"/>
        <v/>
      </c>
      <c r="R54" s="29"/>
      <c r="S54" s="29"/>
      <c r="T54" s="37" t="str">
        <f t="shared" si="2"/>
        <v/>
      </c>
      <c r="U54" s="1"/>
      <c r="V54" s="1">
        <f t="shared" si="3"/>
        <v>0</v>
      </c>
      <c r="W54" s="1">
        <f t="shared" si="4"/>
        <v>0</v>
      </c>
      <c r="X54" s="1"/>
      <c r="Y54" s="29">
        <f t="shared" si="5"/>
        <v>0</v>
      </c>
      <c r="Z54" s="36">
        <f t="shared" si="6"/>
        <v>0</v>
      </c>
      <c r="AA54" s="29"/>
      <c r="AB54" s="29"/>
      <c r="AC54" s="29"/>
      <c r="AD54" s="29"/>
      <c r="AE54" s="29"/>
      <c r="AF54" s="29"/>
    </row>
    <row r="55" spans="1:32" ht="14.25" customHeight="1">
      <c r="A55" s="1" t="s">
        <v>303</v>
      </c>
      <c r="B55" s="2">
        <v>54</v>
      </c>
      <c r="C55" s="2">
        <v>60821</v>
      </c>
      <c r="D55" s="2">
        <v>9</v>
      </c>
      <c r="E55" s="2">
        <v>4</v>
      </c>
      <c r="F55" s="2">
        <v>2</v>
      </c>
      <c r="G55" s="2">
        <v>6</v>
      </c>
      <c r="H55" s="2">
        <v>10</v>
      </c>
      <c r="I55" s="2">
        <v>3</v>
      </c>
      <c r="J55" s="2">
        <v>5</v>
      </c>
      <c r="K55" s="2">
        <v>2</v>
      </c>
      <c r="L55" s="2">
        <v>209.12</v>
      </c>
      <c r="M55" s="2">
        <v>21.17</v>
      </c>
      <c r="N55" s="3">
        <f t="shared" si="0"/>
        <v>10.123374139250192</v>
      </c>
      <c r="O55" s="2">
        <v>457.57</v>
      </c>
      <c r="P55" s="2">
        <v>48.34</v>
      </c>
      <c r="Q55" s="36">
        <f t="shared" si="1"/>
        <v>10.564503791769567</v>
      </c>
      <c r="R55" s="2">
        <v>801.75</v>
      </c>
      <c r="S55" s="2">
        <v>96.12</v>
      </c>
      <c r="T55" s="37">
        <f t="shared" si="2"/>
        <v>11.988774555659495</v>
      </c>
      <c r="U55" s="3">
        <f>AVERAGE(N55,Q55,T55)</f>
        <v>10.89221749555975</v>
      </c>
      <c r="V55" s="1">
        <f t="shared" si="3"/>
        <v>28</v>
      </c>
      <c r="W55" s="1">
        <f t="shared" si="4"/>
        <v>41</v>
      </c>
      <c r="X55" s="1"/>
      <c r="Y55" s="29">
        <f t="shared" si="5"/>
        <v>280</v>
      </c>
      <c r="Z55" s="36">
        <f t="shared" si="6"/>
        <v>256.25</v>
      </c>
      <c r="AA55" s="29"/>
      <c r="AB55" s="29"/>
      <c r="AC55" s="29"/>
      <c r="AD55" s="29"/>
      <c r="AE55" s="29"/>
      <c r="AF55" s="29"/>
    </row>
    <row r="56" spans="1:32" ht="14.25" customHeight="1">
      <c r="A56" s="1" t="s">
        <v>307</v>
      </c>
      <c r="B56" s="2">
        <v>55</v>
      </c>
      <c r="C56" s="2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" t="str">
        <f t="shared" si="0"/>
        <v/>
      </c>
      <c r="O56" s="29"/>
      <c r="P56" s="29"/>
      <c r="Q56" s="36" t="str">
        <f t="shared" si="1"/>
        <v/>
      </c>
      <c r="R56" s="29"/>
      <c r="S56" s="29"/>
      <c r="T56" s="37" t="str">
        <f t="shared" si="2"/>
        <v/>
      </c>
      <c r="U56" s="1"/>
      <c r="V56" s="1">
        <f t="shared" si="3"/>
        <v>0</v>
      </c>
      <c r="W56" s="1">
        <f t="shared" si="4"/>
        <v>0</v>
      </c>
      <c r="X56" s="1"/>
      <c r="Y56" s="29">
        <f t="shared" si="5"/>
        <v>0</v>
      </c>
      <c r="Z56" s="36">
        <f t="shared" si="6"/>
        <v>0</v>
      </c>
      <c r="AA56" s="29"/>
      <c r="AB56" s="29"/>
      <c r="AC56" s="29"/>
      <c r="AD56" s="29"/>
      <c r="AE56" s="29"/>
      <c r="AF56" s="29"/>
    </row>
    <row r="57" spans="1:32" ht="14.25" customHeight="1">
      <c r="A57" s="1" t="s">
        <v>313</v>
      </c>
      <c r="B57" s="2">
        <v>56</v>
      </c>
      <c r="C57" s="2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3" t="str">
        <f t="shared" si="0"/>
        <v/>
      </c>
      <c r="O57" s="29"/>
      <c r="P57" s="29"/>
      <c r="Q57" s="36" t="str">
        <f t="shared" si="1"/>
        <v/>
      </c>
      <c r="R57" s="29"/>
      <c r="S57" s="29"/>
      <c r="T57" s="37" t="str">
        <f t="shared" si="2"/>
        <v/>
      </c>
      <c r="U57" s="1"/>
      <c r="V57" s="1">
        <f t="shared" si="3"/>
        <v>0</v>
      </c>
      <c r="W57" s="1">
        <f t="shared" si="4"/>
        <v>0</v>
      </c>
      <c r="X57" s="1"/>
      <c r="Y57" s="29">
        <f t="shared" si="5"/>
        <v>0</v>
      </c>
      <c r="Z57" s="36">
        <f t="shared" si="6"/>
        <v>0</v>
      </c>
      <c r="AA57" s="29"/>
      <c r="AB57" s="29"/>
      <c r="AC57" s="29"/>
      <c r="AD57" s="29"/>
      <c r="AE57" s="29"/>
      <c r="AF57" s="29"/>
    </row>
    <row r="58" spans="1:32" ht="14.25" customHeight="1">
      <c r="A58" s="1" t="s">
        <v>318</v>
      </c>
      <c r="B58" s="2">
        <v>57</v>
      </c>
      <c r="C58" s="2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3" t="str">
        <f t="shared" si="0"/>
        <v/>
      </c>
      <c r="O58" s="29"/>
      <c r="P58" s="29"/>
      <c r="Q58" s="36" t="str">
        <f t="shared" si="1"/>
        <v/>
      </c>
      <c r="R58" s="29"/>
      <c r="S58" s="29"/>
      <c r="T58" s="37" t="str">
        <f t="shared" si="2"/>
        <v/>
      </c>
      <c r="U58" s="1"/>
      <c r="V58" s="1">
        <f t="shared" si="3"/>
        <v>0</v>
      </c>
      <c r="W58" s="1">
        <f t="shared" si="4"/>
        <v>0</v>
      </c>
      <c r="X58" s="1"/>
      <c r="Y58" s="29">
        <f t="shared" si="5"/>
        <v>0</v>
      </c>
      <c r="Z58" s="36">
        <f t="shared" si="6"/>
        <v>0</v>
      </c>
      <c r="AA58" s="29"/>
      <c r="AB58" s="29"/>
      <c r="AC58" s="29"/>
      <c r="AD58" s="29"/>
      <c r="AE58" s="29"/>
      <c r="AF58" s="29"/>
    </row>
    <row r="59" spans="1:32" ht="14.25" customHeight="1">
      <c r="A59" s="1" t="s">
        <v>322</v>
      </c>
      <c r="B59" s="2">
        <v>58</v>
      </c>
      <c r="C59" s="2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3" t="str">
        <f t="shared" si="0"/>
        <v/>
      </c>
      <c r="O59" s="29"/>
      <c r="P59" s="29"/>
      <c r="Q59" s="36" t="str">
        <f t="shared" si="1"/>
        <v/>
      </c>
      <c r="R59" s="29"/>
      <c r="S59" s="29"/>
      <c r="T59" s="37" t="str">
        <f t="shared" si="2"/>
        <v/>
      </c>
      <c r="U59" s="1"/>
      <c r="V59" s="1">
        <f t="shared" si="3"/>
        <v>0</v>
      </c>
      <c r="W59" s="1">
        <f t="shared" si="4"/>
        <v>0</v>
      </c>
      <c r="X59" s="1"/>
      <c r="Y59" s="29">
        <f t="shared" si="5"/>
        <v>0</v>
      </c>
      <c r="Z59" s="36">
        <f t="shared" si="6"/>
        <v>0</v>
      </c>
      <c r="AA59" s="29"/>
      <c r="AB59" s="29"/>
      <c r="AC59" s="29"/>
      <c r="AD59" s="29"/>
      <c r="AE59" s="29"/>
      <c r="AF59" s="29"/>
    </row>
    <row r="60" spans="1:32" ht="14.25" customHeight="1">
      <c r="A60" s="1" t="s">
        <v>325</v>
      </c>
      <c r="B60" s="2">
        <v>59</v>
      </c>
      <c r="C60" s="2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" t="str">
        <f t="shared" si="0"/>
        <v/>
      </c>
      <c r="O60" s="29"/>
      <c r="P60" s="29"/>
      <c r="Q60" s="36" t="str">
        <f t="shared" si="1"/>
        <v/>
      </c>
      <c r="R60" s="29"/>
      <c r="S60" s="29"/>
      <c r="T60" s="37" t="str">
        <f t="shared" si="2"/>
        <v/>
      </c>
      <c r="U60" s="1"/>
      <c r="V60" s="1">
        <f t="shared" si="3"/>
        <v>0</v>
      </c>
      <c r="W60" s="1">
        <f t="shared" si="4"/>
        <v>0</v>
      </c>
      <c r="X60" s="1"/>
      <c r="Y60" s="29">
        <f t="shared" si="5"/>
        <v>0</v>
      </c>
      <c r="Z60" s="36">
        <f t="shared" si="6"/>
        <v>0</v>
      </c>
      <c r="AA60" s="29"/>
      <c r="AB60" s="29"/>
      <c r="AC60" s="29"/>
      <c r="AD60" s="29"/>
      <c r="AE60" s="29"/>
      <c r="AF60" s="29"/>
    </row>
    <row r="61" spans="1:32" ht="14.25" customHeight="1">
      <c r="A61" s="1" t="s">
        <v>328</v>
      </c>
      <c r="B61" s="2">
        <v>60</v>
      </c>
      <c r="C61" s="2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3" t="str">
        <f t="shared" si="0"/>
        <v/>
      </c>
      <c r="O61" s="29"/>
      <c r="P61" s="29"/>
      <c r="Q61" s="36" t="str">
        <f t="shared" si="1"/>
        <v/>
      </c>
      <c r="R61" s="29"/>
      <c r="S61" s="29"/>
      <c r="T61" s="37" t="str">
        <f t="shared" si="2"/>
        <v/>
      </c>
      <c r="U61" s="1"/>
      <c r="V61" s="1">
        <f t="shared" si="3"/>
        <v>0</v>
      </c>
      <c r="W61" s="1">
        <f t="shared" si="4"/>
        <v>0</v>
      </c>
      <c r="X61" s="1"/>
      <c r="Y61" s="29">
        <f t="shared" si="5"/>
        <v>0</v>
      </c>
      <c r="Z61" s="36">
        <f t="shared" si="6"/>
        <v>0</v>
      </c>
      <c r="AA61" s="29"/>
      <c r="AB61" s="29"/>
      <c r="AC61" s="29"/>
      <c r="AD61" s="29"/>
      <c r="AE61" s="29"/>
      <c r="AF61" s="29"/>
    </row>
    <row r="62" spans="1:32" ht="14.25" customHeight="1">
      <c r="A62" s="1" t="s">
        <v>334</v>
      </c>
      <c r="B62" s="2">
        <v>61</v>
      </c>
      <c r="C62" s="2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" t="str">
        <f t="shared" si="0"/>
        <v/>
      </c>
      <c r="O62" s="29"/>
      <c r="P62" s="29"/>
      <c r="Q62" s="36" t="str">
        <f t="shared" si="1"/>
        <v/>
      </c>
      <c r="R62" s="29"/>
      <c r="S62" s="29"/>
      <c r="T62" s="37" t="str">
        <f t="shared" si="2"/>
        <v/>
      </c>
      <c r="U62" s="1"/>
      <c r="V62" s="1">
        <f t="shared" si="3"/>
        <v>0</v>
      </c>
      <c r="W62" s="1">
        <f t="shared" si="4"/>
        <v>0</v>
      </c>
      <c r="X62" s="1"/>
      <c r="Y62" s="29">
        <f t="shared" si="5"/>
        <v>0</v>
      </c>
      <c r="Z62" s="36">
        <f t="shared" si="6"/>
        <v>0</v>
      </c>
      <c r="AA62" s="29"/>
      <c r="AB62" s="29"/>
      <c r="AC62" s="29"/>
      <c r="AD62" s="29"/>
      <c r="AE62" s="29"/>
      <c r="AF62" s="29"/>
    </row>
    <row r="63" spans="1:32" ht="14.25" customHeight="1">
      <c r="A63" s="1" t="s">
        <v>338</v>
      </c>
      <c r="B63" s="2">
        <v>62</v>
      </c>
      <c r="C63" s="2">
        <v>60821</v>
      </c>
      <c r="D63" s="2">
        <v>2</v>
      </c>
      <c r="E63" s="2">
        <v>9</v>
      </c>
      <c r="F63" s="2">
        <v>0</v>
      </c>
      <c r="G63" s="2">
        <v>0</v>
      </c>
      <c r="H63" s="2">
        <v>0</v>
      </c>
      <c r="I63" s="2">
        <v>0</v>
      </c>
      <c r="J63" s="2">
        <v>2</v>
      </c>
      <c r="K63" s="2">
        <v>2</v>
      </c>
      <c r="L63" s="2">
        <v>47.61</v>
      </c>
      <c r="M63" s="2">
        <v>5.35</v>
      </c>
      <c r="N63" s="3">
        <f t="shared" si="0"/>
        <v>11.237135055660573</v>
      </c>
      <c r="O63" s="29"/>
      <c r="P63" s="29"/>
      <c r="Q63" s="36" t="str">
        <f t="shared" si="1"/>
        <v/>
      </c>
      <c r="R63" s="29"/>
      <c r="S63" s="29"/>
      <c r="T63" s="37" t="str">
        <f t="shared" si="2"/>
        <v/>
      </c>
      <c r="U63" s="3">
        <f t="shared" ref="U63:U64" si="11">AVERAGE(N63,Q63,T63)</f>
        <v>11.237135055660573</v>
      </c>
      <c r="V63" s="1">
        <f t="shared" si="3"/>
        <v>6</v>
      </c>
      <c r="W63" s="1">
        <f t="shared" si="4"/>
        <v>15</v>
      </c>
      <c r="X63" s="1"/>
      <c r="Y63" s="29">
        <f t="shared" si="5"/>
        <v>60</v>
      </c>
      <c r="Z63" s="36">
        <f t="shared" si="6"/>
        <v>93.75</v>
      </c>
      <c r="AA63" s="29"/>
      <c r="AB63" s="29"/>
      <c r="AC63" s="29"/>
      <c r="AD63" s="29"/>
      <c r="AE63" s="29"/>
      <c r="AF63" s="29"/>
    </row>
    <row r="64" spans="1:32" ht="14.25" customHeight="1">
      <c r="A64" s="1" t="s">
        <v>343</v>
      </c>
      <c r="B64" s="2">
        <v>63</v>
      </c>
      <c r="C64" s="2">
        <v>60821</v>
      </c>
      <c r="D64" s="2">
        <v>11</v>
      </c>
      <c r="E64" s="2">
        <v>4</v>
      </c>
      <c r="F64" s="2">
        <v>11</v>
      </c>
      <c r="G64" s="2">
        <v>6</v>
      </c>
      <c r="H64" s="2">
        <v>10</v>
      </c>
      <c r="I64" s="2">
        <v>5</v>
      </c>
      <c r="J64" s="2">
        <v>0</v>
      </c>
      <c r="K64" s="2">
        <v>0</v>
      </c>
      <c r="L64" s="2">
        <v>68.099999999999994</v>
      </c>
      <c r="M64" s="2">
        <v>7.32</v>
      </c>
      <c r="N64" s="3">
        <f t="shared" si="0"/>
        <v>10.748898678414099</v>
      </c>
      <c r="O64" s="2">
        <v>129.91999999999999</v>
      </c>
      <c r="P64" s="2">
        <v>14.58</v>
      </c>
      <c r="Q64" s="36">
        <f t="shared" si="1"/>
        <v>11.222290640394089</v>
      </c>
      <c r="R64" s="2">
        <v>78.44</v>
      </c>
      <c r="S64" s="2">
        <v>9.0299999999999994</v>
      </c>
      <c r="T64" s="37">
        <f t="shared" si="2"/>
        <v>11.511983681795002</v>
      </c>
      <c r="U64" s="3">
        <f t="shared" si="11"/>
        <v>11.161057666867729</v>
      </c>
      <c r="V64" s="1">
        <f t="shared" si="3"/>
        <v>32</v>
      </c>
      <c r="W64" s="1">
        <f t="shared" si="4"/>
        <v>47</v>
      </c>
      <c r="X64" s="1"/>
      <c r="Y64" s="29">
        <f t="shared" si="5"/>
        <v>320</v>
      </c>
      <c r="Z64" s="36">
        <f t="shared" si="6"/>
        <v>293.75</v>
      </c>
      <c r="AA64" s="29"/>
      <c r="AB64" s="29"/>
      <c r="AC64" s="29"/>
      <c r="AD64" s="29"/>
      <c r="AE64" s="29"/>
      <c r="AF64" s="29"/>
    </row>
    <row r="65" spans="1:32" ht="14.25" customHeight="1">
      <c r="A65" s="1" t="s">
        <v>349</v>
      </c>
      <c r="B65" s="2">
        <v>64</v>
      </c>
      <c r="C65" s="2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" t="str">
        <f t="shared" si="0"/>
        <v/>
      </c>
      <c r="O65" s="29"/>
      <c r="P65" s="29"/>
      <c r="Q65" s="36" t="str">
        <f t="shared" si="1"/>
        <v/>
      </c>
      <c r="R65" s="29"/>
      <c r="S65" s="29"/>
      <c r="T65" s="37" t="str">
        <f t="shared" si="2"/>
        <v/>
      </c>
      <c r="U65" s="1"/>
      <c r="V65" s="1">
        <f t="shared" si="3"/>
        <v>0</v>
      </c>
      <c r="W65" s="1">
        <f t="shared" si="4"/>
        <v>0</v>
      </c>
      <c r="X65" s="1"/>
      <c r="Y65" s="29">
        <f t="shared" si="5"/>
        <v>0</v>
      </c>
      <c r="Z65" s="36">
        <f t="shared" si="6"/>
        <v>0</v>
      </c>
      <c r="AA65" s="29"/>
      <c r="AB65" s="29"/>
      <c r="AC65" s="29"/>
      <c r="AD65" s="29"/>
      <c r="AE65" s="29"/>
      <c r="AF65" s="29"/>
    </row>
    <row r="66" spans="1:32" ht="14.25" customHeight="1">
      <c r="A66" s="1" t="s">
        <v>353</v>
      </c>
      <c r="B66" s="2">
        <v>65</v>
      </c>
      <c r="C66" s="2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3" t="str">
        <f t="shared" si="0"/>
        <v/>
      </c>
      <c r="O66" s="29"/>
      <c r="P66" s="29"/>
      <c r="Q66" s="36" t="str">
        <f t="shared" si="1"/>
        <v/>
      </c>
      <c r="R66" s="29"/>
      <c r="S66" s="29"/>
      <c r="T66" s="37" t="str">
        <f t="shared" si="2"/>
        <v/>
      </c>
      <c r="U66" s="1"/>
      <c r="V66" s="1">
        <f t="shared" si="3"/>
        <v>0</v>
      </c>
      <c r="W66" s="1">
        <f t="shared" si="4"/>
        <v>0</v>
      </c>
      <c r="X66" s="1"/>
      <c r="Y66" s="29">
        <f t="shared" si="5"/>
        <v>0</v>
      </c>
      <c r="Z66" s="36">
        <f t="shared" si="6"/>
        <v>0</v>
      </c>
      <c r="AA66" s="29"/>
      <c r="AB66" s="29"/>
      <c r="AC66" s="29"/>
      <c r="AD66" s="29"/>
      <c r="AE66" s="29"/>
      <c r="AF66" s="29"/>
    </row>
    <row r="67" spans="1:32" ht="14.25" customHeight="1">
      <c r="A67" s="1" t="s">
        <v>356</v>
      </c>
      <c r="B67" s="2">
        <v>66</v>
      </c>
      <c r="C67" s="2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3" t="str">
        <f t="shared" si="0"/>
        <v/>
      </c>
      <c r="O67" s="29"/>
      <c r="P67" s="29"/>
      <c r="Q67" s="36" t="str">
        <f t="shared" si="1"/>
        <v/>
      </c>
      <c r="R67" s="29"/>
      <c r="S67" s="29"/>
      <c r="T67" s="37" t="str">
        <f t="shared" si="2"/>
        <v/>
      </c>
      <c r="U67" s="1"/>
      <c r="V67" s="1">
        <f t="shared" si="3"/>
        <v>0</v>
      </c>
      <c r="W67" s="1">
        <f t="shared" si="4"/>
        <v>0</v>
      </c>
      <c r="X67" s="1"/>
      <c r="Y67" s="29">
        <f t="shared" si="5"/>
        <v>0</v>
      </c>
      <c r="Z67" s="36">
        <f t="shared" si="6"/>
        <v>0</v>
      </c>
      <c r="AA67" s="29"/>
      <c r="AB67" s="29"/>
      <c r="AC67" s="29"/>
      <c r="AD67" s="29"/>
      <c r="AE67" s="29"/>
      <c r="AF67" s="29"/>
    </row>
    <row r="68" spans="1:32" ht="14.25" customHeight="1">
      <c r="A68" s="1" t="s">
        <v>361</v>
      </c>
      <c r="B68" s="2">
        <v>67</v>
      </c>
      <c r="C68" s="2">
        <v>60821</v>
      </c>
      <c r="D68" s="2">
        <v>8</v>
      </c>
      <c r="E68" s="2">
        <v>3</v>
      </c>
      <c r="F68" s="2">
        <v>0</v>
      </c>
      <c r="G68" s="2">
        <v>0</v>
      </c>
      <c r="H68" s="2">
        <v>0</v>
      </c>
      <c r="I68" s="2">
        <v>0</v>
      </c>
      <c r="J68" s="2">
        <v>3</v>
      </c>
      <c r="K68" s="2">
        <v>8</v>
      </c>
      <c r="L68" s="2">
        <v>201.96</v>
      </c>
      <c r="M68" s="2">
        <v>17.48</v>
      </c>
      <c r="N68" s="3">
        <f t="shared" si="0"/>
        <v>8.6551792434145369</v>
      </c>
      <c r="O68" s="29"/>
      <c r="P68" s="29"/>
      <c r="Q68" s="36" t="str">
        <f t="shared" si="1"/>
        <v/>
      </c>
      <c r="R68" s="29"/>
      <c r="S68" s="29"/>
      <c r="T68" s="37" t="str">
        <f t="shared" si="2"/>
        <v/>
      </c>
      <c r="U68" s="3">
        <f t="shared" ref="U68:U71" si="12">AVERAGE(N68,Q68,T68)</f>
        <v>8.6551792434145369</v>
      </c>
      <c r="V68" s="1">
        <f t="shared" si="3"/>
        <v>19</v>
      </c>
      <c r="W68" s="1">
        <f t="shared" si="4"/>
        <v>22</v>
      </c>
      <c r="X68" s="1"/>
      <c r="Y68" s="29">
        <f t="shared" si="5"/>
        <v>190</v>
      </c>
      <c r="Z68" s="36">
        <f t="shared" si="6"/>
        <v>137.5</v>
      </c>
      <c r="AA68" s="29"/>
      <c r="AB68" s="29"/>
      <c r="AC68" s="29"/>
      <c r="AD68" s="29"/>
      <c r="AE68" s="29"/>
      <c r="AF68" s="29"/>
    </row>
    <row r="69" spans="1:32" ht="14.25" customHeight="1">
      <c r="A69" s="1" t="s">
        <v>365</v>
      </c>
      <c r="B69" s="2">
        <v>68</v>
      </c>
      <c r="C69" s="2">
        <v>60821</v>
      </c>
      <c r="D69" s="2">
        <v>5</v>
      </c>
      <c r="E69" s="2">
        <v>5</v>
      </c>
      <c r="F69" s="2">
        <v>5</v>
      </c>
      <c r="G69" s="2">
        <v>0</v>
      </c>
      <c r="H69" s="2">
        <v>0</v>
      </c>
      <c r="I69" s="2">
        <v>5</v>
      </c>
      <c r="J69" s="2">
        <v>0</v>
      </c>
      <c r="K69" s="2">
        <v>0</v>
      </c>
      <c r="L69" s="2">
        <v>398.12</v>
      </c>
      <c r="M69" s="2">
        <v>45.87</v>
      </c>
      <c r="N69" s="3">
        <f t="shared" si="0"/>
        <v>11.521651763287451</v>
      </c>
      <c r="O69" s="29"/>
      <c r="P69" s="29"/>
      <c r="Q69" s="36" t="str">
        <f t="shared" si="1"/>
        <v/>
      </c>
      <c r="R69" s="2">
        <v>208.33</v>
      </c>
      <c r="S69" s="2">
        <v>22.43</v>
      </c>
      <c r="T69" s="37">
        <f t="shared" si="2"/>
        <v>10.766572265156242</v>
      </c>
      <c r="U69" s="3">
        <f t="shared" si="12"/>
        <v>11.144112014221847</v>
      </c>
      <c r="V69" s="1">
        <f t="shared" si="3"/>
        <v>10</v>
      </c>
      <c r="W69" s="1">
        <f t="shared" si="4"/>
        <v>20</v>
      </c>
      <c r="X69" s="1"/>
      <c r="Y69" s="29">
        <f t="shared" si="5"/>
        <v>100</v>
      </c>
      <c r="Z69" s="36">
        <f t="shared" si="6"/>
        <v>125</v>
      </c>
      <c r="AA69" s="29"/>
      <c r="AB69" s="29"/>
      <c r="AC69" s="29"/>
      <c r="AD69" s="29"/>
      <c r="AE69" s="29"/>
      <c r="AF69" s="29"/>
    </row>
    <row r="70" spans="1:32" ht="14.25" customHeight="1">
      <c r="A70" s="1" t="s">
        <v>369</v>
      </c>
      <c r="B70" s="2">
        <v>69</v>
      </c>
      <c r="C70" s="2">
        <v>60821</v>
      </c>
      <c r="D70" s="2">
        <v>7</v>
      </c>
      <c r="E70" s="2">
        <v>4</v>
      </c>
      <c r="F70" s="2">
        <v>3</v>
      </c>
      <c r="G70" s="2">
        <v>10</v>
      </c>
      <c r="H70" s="2">
        <v>8</v>
      </c>
      <c r="I70" s="2">
        <v>5</v>
      </c>
      <c r="J70" s="2">
        <v>1</v>
      </c>
      <c r="K70" s="2">
        <v>0</v>
      </c>
      <c r="L70" s="2">
        <v>448.09</v>
      </c>
      <c r="M70" s="2">
        <v>49.67</v>
      </c>
      <c r="N70" s="3">
        <f t="shared" si="0"/>
        <v>11.084826708920085</v>
      </c>
      <c r="O70" s="2">
        <v>351.32</v>
      </c>
      <c r="P70" s="2">
        <v>36.03</v>
      </c>
      <c r="Q70" s="36">
        <f t="shared" si="1"/>
        <v>10.255607423431631</v>
      </c>
      <c r="R70" s="2">
        <v>218.45</v>
      </c>
      <c r="S70" s="2">
        <v>20.99</v>
      </c>
      <c r="T70" s="37">
        <f t="shared" si="2"/>
        <v>9.6086060883497364</v>
      </c>
      <c r="U70" s="3">
        <f t="shared" si="12"/>
        <v>10.316346740233818</v>
      </c>
      <c r="V70" s="1">
        <f t="shared" si="3"/>
        <v>19</v>
      </c>
      <c r="W70" s="1">
        <f t="shared" si="4"/>
        <v>38</v>
      </c>
      <c r="X70" s="1"/>
      <c r="Y70" s="29">
        <f t="shared" si="5"/>
        <v>190</v>
      </c>
      <c r="Z70" s="36">
        <f t="shared" si="6"/>
        <v>237.5</v>
      </c>
      <c r="AA70" s="29"/>
      <c r="AB70" s="29"/>
      <c r="AC70" s="29"/>
      <c r="AD70" s="29"/>
      <c r="AE70" s="29"/>
      <c r="AF70" s="29"/>
    </row>
    <row r="71" spans="1:32" ht="14.25" customHeight="1">
      <c r="A71" s="1" t="s">
        <v>372</v>
      </c>
      <c r="B71" s="2">
        <v>70</v>
      </c>
      <c r="C71" s="2">
        <v>60821</v>
      </c>
      <c r="D71" s="2">
        <v>5</v>
      </c>
      <c r="E71" s="2">
        <v>3</v>
      </c>
      <c r="F71" s="2">
        <v>6</v>
      </c>
      <c r="G71" s="2">
        <v>4</v>
      </c>
      <c r="H71" s="2">
        <v>0</v>
      </c>
      <c r="I71" s="2">
        <v>4</v>
      </c>
      <c r="J71" s="2">
        <v>4</v>
      </c>
      <c r="K71" s="2">
        <v>3</v>
      </c>
      <c r="L71" s="2">
        <v>23.65</v>
      </c>
      <c r="M71" s="2">
        <v>2.4700000000000002</v>
      </c>
      <c r="N71" s="3">
        <f t="shared" si="0"/>
        <v>10.443974630021142</v>
      </c>
      <c r="O71" s="2">
        <v>201.98</v>
      </c>
      <c r="P71" s="2">
        <v>21.22</v>
      </c>
      <c r="Q71" s="36">
        <f t="shared" si="1"/>
        <v>10.505990692147737</v>
      </c>
      <c r="R71" s="2">
        <v>229.81</v>
      </c>
      <c r="S71" s="2">
        <v>21.92</v>
      </c>
      <c r="T71" s="37">
        <f t="shared" si="2"/>
        <v>9.5383142596057624</v>
      </c>
      <c r="U71" s="3">
        <f t="shared" si="12"/>
        <v>10.162759860591548</v>
      </c>
      <c r="V71" s="1">
        <f t="shared" si="3"/>
        <v>18</v>
      </c>
      <c r="W71" s="1">
        <f t="shared" si="4"/>
        <v>29</v>
      </c>
      <c r="X71" s="1"/>
      <c r="Y71" s="29">
        <f t="shared" si="5"/>
        <v>180</v>
      </c>
      <c r="Z71" s="36">
        <f t="shared" si="6"/>
        <v>181.25</v>
      </c>
      <c r="AA71" s="29"/>
      <c r="AB71" s="29"/>
      <c r="AC71" s="29"/>
      <c r="AD71" s="29"/>
      <c r="AE71" s="29"/>
      <c r="AF71" s="29"/>
    </row>
    <row r="72" spans="1:32" ht="14.25" customHeight="1">
      <c r="A72" s="1" t="s">
        <v>376</v>
      </c>
      <c r="B72" s="2">
        <v>71</v>
      </c>
      <c r="C72" s="2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3" t="str">
        <f t="shared" si="0"/>
        <v/>
      </c>
      <c r="O72" s="29"/>
      <c r="P72" s="29"/>
      <c r="Q72" s="36" t="str">
        <f t="shared" si="1"/>
        <v/>
      </c>
      <c r="R72" s="29"/>
      <c r="S72" s="29"/>
      <c r="T72" s="37" t="str">
        <f t="shared" si="2"/>
        <v/>
      </c>
      <c r="U72" s="1"/>
      <c r="V72" s="1">
        <f t="shared" si="3"/>
        <v>0</v>
      </c>
      <c r="W72" s="1">
        <f t="shared" si="4"/>
        <v>0</v>
      </c>
      <c r="X72" s="1"/>
      <c r="Y72" s="29">
        <f t="shared" si="5"/>
        <v>0</v>
      </c>
      <c r="Z72" s="36">
        <f t="shared" si="6"/>
        <v>0</v>
      </c>
      <c r="AA72" s="29"/>
      <c r="AB72" s="29"/>
      <c r="AC72" s="29"/>
      <c r="AD72" s="29"/>
      <c r="AE72" s="29"/>
      <c r="AF72" s="29"/>
    </row>
    <row r="73" spans="1:32" ht="14.25" customHeight="1">
      <c r="A73" s="1" t="s">
        <v>380</v>
      </c>
      <c r="B73" s="2">
        <v>72</v>
      </c>
      <c r="C73" s="2">
        <v>60821</v>
      </c>
      <c r="D73" s="2">
        <v>11</v>
      </c>
      <c r="E73" s="2">
        <v>11</v>
      </c>
      <c r="F73" s="2">
        <v>13</v>
      </c>
      <c r="G73" s="2">
        <v>3</v>
      </c>
      <c r="H73" s="2">
        <v>10</v>
      </c>
      <c r="I73" s="2">
        <v>13</v>
      </c>
      <c r="J73" s="2">
        <v>15</v>
      </c>
      <c r="K73" s="2">
        <v>17</v>
      </c>
      <c r="L73" s="2">
        <v>465.92</v>
      </c>
      <c r="M73" s="2">
        <v>45.19</v>
      </c>
      <c r="N73" s="3">
        <f t="shared" si="0"/>
        <v>9.6990899725274726</v>
      </c>
      <c r="O73" s="29"/>
      <c r="P73" s="29"/>
      <c r="Q73" s="36" t="str">
        <f t="shared" si="1"/>
        <v/>
      </c>
      <c r="R73" s="2">
        <v>670.01</v>
      </c>
      <c r="S73" s="2">
        <v>66.75</v>
      </c>
      <c r="T73" s="37">
        <f t="shared" si="2"/>
        <v>9.9625378725690652</v>
      </c>
      <c r="U73" s="3">
        <f>AVERAGE(N73,Q73,T73)</f>
        <v>9.8308139225482698</v>
      </c>
      <c r="V73" s="1">
        <f t="shared" si="3"/>
        <v>66</v>
      </c>
      <c r="W73" s="1">
        <f t="shared" si="4"/>
        <v>93</v>
      </c>
      <c r="X73" s="1"/>
      <c r="Y73" s="29">
        <f t="shared" si="5"/>
        <v>660</v>
      </c>
      <c r="Z73" s="36">
        <f t="shared" si="6"/>
        <v>581.25</v>
      </c>
      <c r="AA73" s="29"/>
      <c r="AB73" s="29"/>
      <c r="AC73" s="29"/>
      <c r="AD73" s="29"/>
      <c r="AE73" s="29"/>
      <c r="AF73" s="29"/>
    </row>
    <row r="74" spans="1:32" ht="14.25" customHeight="1">
      <c r="A74" s="1" t="s">
        <v>383</v>
      </c>
      <c r="B74" s="2">
        <v>73</v>
      </c>
      <c r="C74" s="2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3" t="str">
        <f t="shared" si="0"/>
        <v/>
      </c>
      <c r="O74" s="29"/>
      <c r="P74" s="29"/>
      <c r="Q74" s="36" t="str">
        <f t="shared" si="1"/>
        <v/>
      </c>
      <c r="R74" s="29"/>
      <c r="S74" s="29"/>
      <c r="T74" s="37" t="str">
        <f t="shared" si="2"/>
        <v/>
      </c>
      <c r="U74" s="1"/>
      <c r="V74" s="1">
        <f t="shared" si="3"/>
        <v>0</v>
      </c>
      <c r="W74" s="1">
        <f t="shared" si="4"/>
        <v>0</v>
      </c>
      <c r="X74" s="1"/>
      <c r="Y74" s="29">
        <f t="shared" si="5"/>
        <v>0</v>
      </c>
      <c r="Z74" s="36">
        <f t="shared" si="6"/>
        <v>0</v>
      </c>
      <c r="AA74" s="29"/>
      <c r="AB74" s="29"/>
      <c r="AC74" s="29"/>
      <c r="AD74" s="29"/>
      <c r="AE74" s="29"/>
      <c r="AF74" s="29"/>
    </row>
    <row r="75" spans="1:32" ht="14.25" customHeight="1">
      <c r="A75" s="1" t="s">
        <v>388</v>
      </c>
      <c r="B75" s="2">
        <v>74</v>
      </c>
      <c r="C75" s="2">
        <v>60821</v>
      </c>
      <c r="D75" s="2">
        <v>1</v>
      </c>
      <c r="E75" s="2">
        <v>1</v>
      </c>
      <c r="F75" s="2">
        <v>0</v>
      </c>
      <c r="G75" s="2">
        <v>3</v>
      </c>
      <c r="H75" s="2">
        <v>0</v>
      </c>
      <c r="I75" s="2">
        <v>2</v>
      </c>
      <c r="J75" s="2">
        <v>0</v>
      </c>
      <c r="K75" s="2">
        <v>7</v>
      </c>
      <c r="L75" s="2">
        <v>4.96</v>
      </c>
      <c r="M75" s="2">
        <v>0.51</v>
      </c>
      <c r="N75" s="3">
        <f t="shared" si="0"/>
        <v>10.28225806451613</v>
      </c>
      <c r="O75" s="2">
        <v>151.79</v>
      </c>
      <c r="P75" s="2">
        <v>16.63</v>
      </c>
      <c r="Q75" s="36">
        <f t="shared" si="1"/>
        <v>10.955925950326108</v>
      </c>
      <c r="R75" s="2">
        <v>587.76</v>
      </c>
      <c r="S75" s="2">
        <v>68.47</v>
      </c>
      <c r="T75" s="37">
        <f t="shared" si="2"/>
        <v>11.649312644616851</v>
      </c>
      <c r="U75" s="3">
        <f t="shared" ref="U75:U76" si="13">AVERAGE(N75,Q75,T75)</f>
        <v>10.962498886486364</v>
      </c>
      <c r="V75" s="1">
        <f t="shared" si="3"/>
        <v>8</v>
      </c>
      <c r="W75" s="1">
        <f t="shared" si="4"/>
        <v>14</v>
      </c>
      <c r="X75" s="1"/>
      <c r="Y75" s="29">
        <f t="shared" si="5"/>
        <v>80</v>
      </c>
      <c r="Z75" s="36">
        <f t="shared" si="6"/>
        <v>87.5</v>
      </c>
      <c r="AA75" s="29"/>
      <c r="AB75" s="29"/>
      <c r="AC75" s="29"/>
      <c r="AD75" s="29"/>
      <c r="AE75" s="29"/>
      <c r="AF75" s="29"/>
    </row>
    <row r="76" spans="1:32" ht="14.25" customHeight="1">
      <c r="A76" s="1" t="s">
        <v>392</v>
      </c>
      <c r="B76" s="2">
        <v>75</v>
      </c>
      <c r="C76" s="2">
        <v>60821</v>
      </c>
      <c r="D76" s="2">
        <v>5</v>
      </c>
      <c r="E76" s="2">
        <v>1</v>
      </c>
      <c r="F76" s="2">
        <v>4</v>
      </c>
      <c r="G76" s="2">
        <v>5</v>
      </c>
      <c r="H76" s="2">
        <v>4</v>
      </c>
      <c r="I76" s="2">
        <v>4</v>
      </c>
      <c r="J76" s="2">
        <v>4</v>
      </c>
      <c r="K76" s="2">
        <v>3</v>
      </c>
      <c r="L76" s="2">
        <v>213.84</v>
      </c>
      <c r="M76" s="2">
        <v>19.739999999999998</v>
      </c>
      <c r="N76" s="3">
        <f t="shared" si="0"/>
        <v>9.2312008978675646</v>
      </c>
      <c r="O76" s="2">
        <v>615.72</v>
      </c>
      <c r="P76" s="2">
        <v>55.32</v>
      </c>
      <c r="Q76" s="36">
        <f t="shared" si="1"/>
        <v>8.9846033911518219</v>
      </c>
      <c r="R76" s="2">
        <v>577.25</v>
      </c>
      <c r="S76" s="2">
        <v>56.59</v>
      </c>
      <c r="T76" s="37">
        <f t="shared" si="2"/>
        <v>9.8033780857514081</v>
      </c>
      <c r="U76" s="3">
        <f t="shared" si="13"/>
        <v>9.3397274582569327</v>
      </c>
      <c r="V76" s="1">
        <f t="shared" si="3"/>
        <v>20</v>
      </c>
      <c r="W76" s="1">
        <f t="shared" si="4"/>
        <v>30</v>
      </c>
      <c r="X76" s="1"/>
      <c r="Y76" s="29">
        <f t="shared" si="5"/>
        <v>200</v>
      </c>
      <c r="Z76" s="36">
        <f t="shared" si="6"/>
        <v>187.5</v>
      </c>
      <c r="AA76" s="29"/>
      <c r="AB76" s="29"/>
      <c r="AC76" s="29"/>
      <c r="AD76" s="29"/>
      <c r="AE76" s="29"/>
      <c r="AF76" s="29"/>
    </row>
    <row r="77" spans="1:32" ht="14.25" customHeight="1">
      <c r="A77" s="1" t="s">
        <v>396</v>
      </c>
      <c r="B77" s="2">
        <v>76</v>
      </c>
      <c r="C77" s="2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3" t="str">
        <f t="shared" si="0"/>
        <v/>
      </c>
      <c r="O77" s="29"/>
      <c r="P77" s="29"/>
      <c r="Q77" s="36" t="str">
        <f t="shared" si="1"/>
        <v/>
      </c>
      <c r="R77" s="29"/>
      <c r="S77" s="29"/>
      <c r="T77" s="37" t="str">
        <f t="shared" si="2"/>
        <v/>
      </c>
      <c r="U77" s="1"/>
      <c r="V77" s="1">
        <f t="shared" si="3"/>
        <v>0</v>
      </c>
      <c r="W77" s="1">
        <f t="shared" si="4"/>
        <v>0</v>
      </c>
      <c r="X77" s="1"/>
      <c r="Y77" s="29">
        <f t="shared" si="5"/>
        <v>0</v>
      </c>
      <c r="Z77" s="36">
        <f t="shared" si="6"/>
        <v>0</v>
      </c>
      <c r="AA77" s="29"/>
      <c r="AB77" s="29"/>
      <c r="AC77" s="29"/>
      <c r="AD77" s="29"/>
      <c r="AE77" s="29"/>
      <c r="AF77" s="29"/>
    </row>
    <row r="78" spans="1:32" ht="14.25" customHeight="1">
      <c r="A78" s="1" t="s">
        <v>400</v>
      </c>
      <c r="B78" s="2">
        <v>77</v>
      </c>
      <c r="C78" s="2">
        <v>60821</v>
      </c>
      <c r="D78" s="2">
        <v>2</v>
      </c>
      <c r="E78" s="2">
        <v>0</v>
      </c>
      <c r="F78" s="2">
        <v>0</v>
      </c>
      <c r="G78" s="2">
        <v>5</v>
      </c>
      <c r="H78" s="2">
        <v>0</v>
      </c>
      <c r="I78" s="2">
        <v>3</v>
      </c>
      <c r="J78" s="2">
        <v>0</v>
      </c>
      <c r="K78" s="2">
        <v>1</v>
      </c>
      <c r="L78" s="29"/>
      <c r="M78" s="29"/>
      <c r="N78" s="3" t="str">
        <f t="shared" si="0"/>
        <v/>
      </c>
      <c r="O78" s="2">
        <v>554.16</v>
      </c>
      <c r="P78" s="2">
        <v>64.84</v>
      </c>
      <c r="Q78" s="36">
        <f t="shared" si="1"/>
        <v>11.700591886819693</v>
      </c>
      <c r="R78" s="2">
        <v>236.96</v>
      </c>
      <c r="S78" s="2">
        <v>26.93</v>
      </c>
      <c r="T78" s="37">
        <f t="shared" si="2"/>
        <v>11.364787305874408</v>
      </c>
      <c r="U78" s="3">
        <f t="shared" ref="U78:U79" si="14">AVERAGE(N78,Q78,T78)</f>
        <v>11.532689596347051</v>
      </c>
      <c r="V78" s="1">
        <f t="shared" si="3"/>
        <v>3</v>
      </c>
      <c r="W78" s="1">
        <f t="shared" si="4"/>
        <v>11</v>
      </c>
      <c r="X78" s="1"/>
      <c r="Y78" s="29">
        <f t="shared" si="5"/>
        <v>30</v>
      </c>
      <c r="Z78" s="36">
        <f t="shared" si="6"/>
        <v>68.75</v>
      </c>
      <c r="AA78" s="29"/>
      <c r="AB78" s="29"/>
      <c r="AC78" s="29"/>
      <c r="AD78" s="29"/>
      <c r="AE78" s="29"/>
      <c r="AF78" s="29"/>
    </row>
    <row r="79" spans="1:32" ht="14.25" customHeight="1">
      <c r="A79" s="1" t="s">
        <v>404</v>
      </c>
      <c r="B79" s="2">
        <v>78</v>
      </c>
      <c r="C79" s="2">
        <v>60821</v>
      </c>
      <c r="D79" s="2">
        <v>8</v>
      </c>
      <c r="E79" s="2">
        <v>2</v>
      </c>
      <c r="F79" s="2">
        <v>10</v>
      </c>
      <c r="G79" s="2">
        <v>0</v>
      </c>
      <c r="H79" s="2">
        <v>3</v>
      </c>
      <c r="I79" s="2">
        <v>4</v>
      </c>
      <c r="J79" s="2">
        <v>3</v>
      </c>
      <c r="K79" s="2">
        <v>2</v>
      </c>
      <c r="L79" s="2">
        <v>394.67</v>
      </c>
      <c r="M79" s="2">
        <v>41.08</v>
      </c>
      <c r="N79" s="3">
        <f t="shared" si="0"/>
        <v>10.408695872501076</v>
      </c>
      <c r="O79" s="29"/>
      <c r="P79" s="29"/>
      <c r="Q79" s="36" t="str">
        <f t="shared" si="1"/>
        <v/>
      </c>
      <c r="R79" s="2">
        <v>480.01</v>
      </c>
      <c r="S79" s="2">
        <v>50.54</v>
      </c>
      <c r="T79" s="37">
        <f t="shared" si="2"/>
        <v>10.528947313597634</v>
      </c>
      <c r="U79" s="3">
        <f t="shared" si="14"/>
        <v>10.468821593049356</v>
      </c>
      <c r="V79" s="1">
        <f t="shared" si="3"/>
        <v>26</v>
      </c>
      <c r="W79" s="1">
        <f t="shared" si="4"/>
        <v>32</v>
      </c>
      <c r="X79" s="1"/>
      <c r="Y79" s="29">
        <f t="shared" si="5"/>
        <v>260</v>
      </c>
      <c r="Z79" s="36">
        <f t="shared" si="6"/>
        <v>200</v>
      </c>
      <c r="AA79" s="29"/>
      <c r="AB79" s="29"/>
      <c r="AC79" s="29"/>
      <c r="AD79" s="29"/>
      <c r="AE79" s="29"/>
      <c r="AF79" s="29"/>
    </row>
    <row r="80" spans="1:32" ht="14.25" customHeight="1">
      <c r="A80" s="1" t="s">
        <v>408</v>
      </c>
      <c r="B80" s="2">
        <v>79</v>
      </c>
      <c r="C80" s="2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3" t="str">
        <f t="shared" si="0"/>
        <v/>
      </c>
      <c r="O80" s="29"/>
      <c r="P80" s="29"/>
      <c r="Q80" s="36" t="str">
        <f t="shared" si="1"/>
        <v/>
      </c>
      <c r="R80" s="29"/>
      <c r="S80" s="29"/>
      <c r="T80" s="37" t="str">
        <f t="shared" si="2"/>
        <v/>
      </c>
      <c r="U80" s="1"/>
      <c r="V80" s="1">
        <f t="shared" si="3"/>
        <v>0</v>
      </c>
      <c r="W80" s="1">
        <f t="shared" si="4"/>
        <v>0</v>
      </c>
      <c r="X80" s="1"/>
      <c r="Y80" s="29">
        <f t="shared" si="5"/>
        <v>0</v>
      </c>
      <c r="Z80" s="36">
        <f t="shared" si="6"/>
        <v>0</v>
      </c>
      <c r="AA80" s="29"/>
      <c r="AB80" s="29"/>
      <c r="AC80" s="29"/>
      <c r="AD80" s="29"/>
      <c r="AE80" s="29"/>
      <c r="AF80" s="29"/>
    </row>
    <row r="81" spans="1:32" ht="14.25" customHeight="1">
      <c r="A81" s="1" t="s">
        <v>410</v>
      </c>
      <c r="B81" s="2">
        <v>80</v>
      </c>
      <c r="C81" s="2">
        <v>60821</v>
      </c>
      <c r="D81" s="2">
        <v>17</v>
      </c>
      <c r="E81" s="2">
        <v>4</v>
      </c>
      <c r="F81" s="2">
        <v>3</v>
      </c>
      <c r="G81" s="2">
        <v>2</v>
      </c>
      <c r="H81" s="2">
        <v>9</v>
      </c>
      <c r="I81" s="2">
        <v>6</v>
      </c>
      <c r="J81" s="2">
        <v>4</v>
      </c>
      <c r="K81" s="2">
        <v>0</v>
      </c>
      <c r="L81" s="2">
        <v>120.55</v>
      </c>
      <c r="M81" s="2">
        <v>10.6</v>
      </c>
      <c r="N81" s="3">
        <f t="shared" si="0"/>
        <v>8.7930319369556198</v>
      </c>
      <c r="O81" s="2">
        <v>44.83</v>
      </c>
      <c r="P81" s="38"/>
      <c r="Q81" s="36">
        <f t="shared" si="1"/>
        <v>0</v>
      </c>
      <c r="R81" s="2">
        <v>849.58</v>
      </c>
      <c r="S81" s="2">
        <v>81.08</v>
      </c>
      <c r="T81" s="37">
        <f t="shared" si="2"/>
        <v>9.5435391605263771</v>
      </c>
      <c r="U81" s="3">
        <f>AVERAGE(N81,Q81,T81)</f>
        <v>6.112190365827332</v>
      </c>
      <c r="V81" s="1">
        <f t="shared" si="3"/>
        <v>33</v>
      </c>
      <c r="W81" s="1">
        <f t="shared" si="4"/>
        <v>45</v>
      </c>
      <c r="X81" s="1"/>
      <c r="Y81" s="29">
        <f t="shared" si="5"/>
        <v>330</v>
      </c>
      <c r="Z81" s="36">
        <f t="shared" si="6"/>
        <v>281.25</v>
      </c>
      <c r="AA81" s="29"/>
      <c r="AB81" s="29"/>
      <c r="AC81" s="29"/>
      <c r="AD81" s="29"/>
      <c r="AE81" s="29"/>
      <c r="AF81" s="29"/>
    </row>
    <row r="82" spans="1:32" ht="14.25" customHeight="1">
      <c r="A82" s="1" t="s">
        <v>413</v>
      </c>
      <c r="B82" s="2">
        <v>81</v>
      </c>
      <c r="C82" s="2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" t="str">
        <f t="shared" si="0"/>
        <v/>
      </c>
      <c r="O82" s="29"/>
      <c r="P82" s="29"/>
      <c r="Q82" s="36" t="str">
        <f t="shared" si="1"/>
        <v/>
      </c>
      <c r="R82" s="29"/>
      <c r="S82" s="29"/>
      <c r="T82" s="37" t="str">
        <f t="shared" si="2"/>
        <v/>
      </c>
      <c r="U82" s="1"/>
      <c r="V82" s="1">
        <f t="shared" si="3"/>
        <v>0</v>
      </c>
      <c r="W82" s="1">
        <f t="shared" si="4"/>
        <v>0</v>
      </c>
      <c r="X82" s="1"/>
      <c r="Y82" s="29">
        <f t="shared" si="5"/>
        <v>0</v>
      </c>
      <c r="Z82" s="36">
        <f t="shared" si="6"/>
        <v>0</v>
      </c>
      <c r="AA82" s="29"/>
      <c r="AB82" s="29"/>
      <c r="AC82" s="29"/>
      <c r="AD82" s="29"/>
      <c r="AE82" s="29"/>
      <c r="AF82" s="29"/>
    </row>
    <row r="83" spans="1:32" ht="14.25" customHeight="1">
      <c r="A83" s="1" t="s">
        <v>416</v>
      </c>
      <c r="B83" s="2">
        <v>82</v>
      </c>
      <c r="C83" s="2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3" t="str">
        <f t="shared" si="0"/>
        <v/>
      </c>
      <c r="O83" s="29"/>
      <c r="P83" s="29"/>
      <c r="Q83" s="36" t="str">
        <f t="shared" si="1"/>
        <v/>
      </c>
      <c r="R83" s="29"/>
      <c r="S83" s="29"/>
      <c r="T83" s="37" t="str">
        <f t="shared" si="2"/>
        <v/>
      </c>
      <c r="U83" s="1"/>
      <c r="V83" s="1">
        <f t="shared" si="3"/>
        <v>0</v>
      </c>
      <c r="W83" s="1">
        <f t="shared" si="4"/>
        <v>0</v>
      </c>
      <c r="X83" s="1"/>
      <c r="Y83" s="29">
        <f t="shared" si="5"/>
        <v>0</v>
      </c>
      <c r="Z83" s="36">
        <f t="shared" si="6"/>
        <v>0</v>
      </c>
      <c r="AA83" s="29"/>
      <c r="AB83" s="29"/>
      <c r="AC83" s="29"/>
      <c r="AD83" s="29"/>
      <c r="AE83" s="29"/>
      <c r="AF83" s="29"/>
    </row>
    <row r="84" spans="1:32" ht="14.25" customHeight="1">
      <c r="A84" s="1" t="s">
        <v>419</v>
      </c>
      <c r="B84" s="2">
        <v>83</v>
      </c>
      <c r="C84" s="2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3" t="str">
        <f t="shared" si="0"/>
        <v/>
      </c>
      <c r="O84" s="29"/>
      <c r="P84" s="29"/>
      <c r="Q84" s="36" t="str">
        <f t="shared" si="1"/>
        <v/>
      </c>
      <c r="R84" s="29"/>
      <c r="S84" s="29"/>
      <c r="T84" s="37" t="str">
        <f t="shared" si="2"/>
        <v/>
      </c>
      <c r="U84" s="1"/>
      <c r="V84" s="1">
        <f t="shared" si="3"/>
        <v>0</v>
      </c>
      <c r="W84" s="1">
        <f t="shared" si="4"/>
        <v>0</v>
      </c>
      <c r="X84" s="1"/>
      <c r="Y84" s="29">
        <f t="shared" si="5"/>
        <v>0</v>
      </c>
      <c r="Z84" s="36">
        <f t="shared" si="6"/>
        <v>0</v>
      </c>
      <c r="AA84" s="29"/>
      <c r="AB84" s="29"/>
      <c r="AC84" s="29"/>
      <c r="AD84" s="29"/>
      <c r="AE84" s="29"/>
      <c r="AF84" s="29"/>
    </row>
    <row r="85" spans="1:32" ht="14.25" customHeight="1">
      <c r="A85" s="1" t="s">
        <v>423</v>
      </c>
      <c r="B85" s="2">
        <v>84</v>
      </c>
      <c r="C85" s="2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" t="str">
        <f t="shared" si="0"/>
        <v/>
      </c>
      <c r="O85" s="29"/>
      <c r="P85" s="29"/>
      <c r="Q85" s="36" t="str">
        <f t="shared" si="1"/>
        <v/>
      </c>
      <c r="R85" s="29"/>
      <c r="S85" s="29"/>
      <c r="T85" s="37" t="str">
        <f t="shared" si="2"/>
        <v/>
      </c>
      <c r="U85" s="1"/>
      <c r="V85" s="1">
        <f t="shared" si="3"/>
        <v>0</v>
      </c>
      <c r="W85" s="1">
        <f t="shared" si="4"/>
        <v>0</v>
      </c>
      <c r="X85" s="1"/>
      <c r="Y85" s="29">
        <f t="shared" si="5"/>
        <v>0</v>
      </c>
      <c r="Z85" s="36">
        <f t="shared" si="6"/>
        <v>0</v>
      </c>
      <c r="AA85" s="29"/>
      <c r="AB85" s="29"/>
      <c r="AC85" s="29"/>
      <c r="AD85" s="29"/>
      <c r="AE85" s="29"/>
      <c r="AF85" s="29"/>
    </row>
    <row r="86" spans="1:32" ht="14.25" customHeight="1">
      <c r="A86" s="1" t="s">
        <v>427</v>
      </c>
      <c r="B86" s="2">
        <v>85</v>
      </c>
      <c r="C86" s="2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" t="str">
        <f t="shared" si="0"/>
        <v/>
      </c>
      <c r="O86" s="29"/>
      <c r="P86" s="29"/>
      <c r="Q86" s="36" t="str">
        <f t="shared" si="1"/>
        <v/>
      </c>
      <c r="R86" s="29"/>
      <c r="S86" s="29"/>
      <c r="T86" s="37" t="str">
        <f t="shared" si="2"/>
        <v/>
      </c>
      <c r="U86" s="1"/>
      <c r="V86" s="1">
        <f t="shared" si="3"/>
        <v>0</v>
      </c>
      <c r="W86" s="1">
        <f t="shared" si="4"/>
        <v>0</v>
      </c>
      <c r="X86" s="1"/>
      <c r="Y86" s="29">
        <f t="shared" si="5"/>
        <v>0</v>
      </c>
      <c r="Z86" s="36">
        <f t="shared" si="6"/>
        <v>0</v>
      </c>
      <c r="AA86" s="29"/>
      <c r="AB86" s="29"/>
      <c r="AC86" s="29"/>
      <c r="AD86" s="29"/>
      <c r="AE86" s="29"/>
      <c r="AF86" s="29"/>
    </row>
    <row r="87" spans="1:32" ht="14.25" customHeight="1">
      <c r="A87" s="1" t="s">
        <v>432</v>
      </c>
      <c r="B87" s="2">
        <v>86</v>
      </c>
      <c r="C87" s="2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3" t="str">
        <f t="shared" si="0"/>
        <v/>
      </c>
      <c r="O87" s="29"/>
      <c r="P87" s="29"/>
      <c r="Q87" s="36" t="str">
        <f t="shared" si="1"/>
        <v/>
      </c>
      <c r="R87" s="29"/>
      <c r="S87" s="29"/>
      <c r="T87" s="37" t="str">
        <f t="shared" si="2"/>
        <v/>
      </c>
      <c r="U87" s="1"/>
      <c r="V87" s="1">
        <f t="shared" si="3"/>
        <v>0</v>
      </c>
      <c r="W87" s="1">
        <f t="shared" si="4"/>
        <v>0</v>
      </c>
      <c r="X87" s="1"/>
      <c r="Y87" s="29">
        <f t="shared" si="5"/>
        <v>0</v>
      </c>
      <c r="Z87" s="36">
        <f t="shared" si="6"/>
        <v>0</v>
      </c>
      <c r="AA87" s="29"/>
      <c r="AB87" s="29"/>
      <c r="AC87" s="29"/>
      <c r="AD87" s="29"/>
      <c r="AE87" s="29"/>
      <c r="AF87" s="29"/>
    </row>
    <row r="88" spans="1:32" ht="14.25" customHeight="1">
      <c r="A88" s="1" t="s">
        <v>436</v>
      </c>
      <c r="B88" s="2">
        <v>87</v>
      </c>
      <c r="C88" s="2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3" t="str">
        <f t="shared" si="0"/>
        <v/>
      </c>
      <c r="O88" s="29"/>
      <c r="P88" s="29"/>
      <c r="Q88" s="36" t="str">
        <f t="shared" si="1"/>
        <v/>
      </c>
      <c r="R88" s="29"/>
      <c r="S88" s="29"/>
      <c r="T88" s="37" t="str">
        <f t="shared" si="2"/>
        <v/>
      </c>
      <c r="U88" s="1"/>
      <c r="V88" s="1">
        <f t="shared" si="3"/>
        <v>0</v>
      </c>
      <c r="W88" s="1">
        <f t="shared" si="4"/>
        <v>0</v>
      </c>
      <c r="X88" s="1"/>
      <c r="Y88" s="29">
        <f t="shared" si="5"/>
        <v>0</v>
      </c>
      <c r="Z88" s="36">
        <f t="shared" si="6"/>
        <v>0</v>
      </c>
      <c r="AA88" s="29"/>
      <c r="AB88" s="29"/>
      <c r="AC88" s="29"/>
      <c r="AD88" s="29"/>
      <c r="AE88" s="29"/>
      <c r="AF88" s="29"/>
    </row>
    <row r="89" spans="1:32" ht="14.25" customHeight="1">
      <c r="A89" s="1" t="s">
        <v>440</v>
      </c>
      <c r="B89" s="2">
        <v>88</v>
      </c>
      <c r="C89" s="2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3" t="str">
        <f t="shared" si="0"/>
        <v/>
      </c>
      <c r="O89" s="29"/>
      <c r="P89" s="29"/>
      <c r="Q89" s="36" t="str">
        <f t="shared" si="1"/>
        <v/>
      </c>
      <c r="R89" s="29"/>
      <c r="S89" s="29"/>
      <c r="T89" s="37" t="str">
        <f t="shared" si="2"/>
        <v/>
      </c>
      <c r="U89" s="1"/>
      <c r="V89" s="1">
        <f t="shared" si="3"/>
        <v>0</v>
      </c>
      <c r="W89" s="1">
        <f t="shared" si="4"/>
        <v>0</v>
      </c>
      <c r="X89" s="1"/>
      <c r="Y89" s="29">
        <f t="shared" si="5"/>
        <v>0</v>
      </c>
      <c r="Z89" s="36">
        <f t="shared" si="6"/>
        <v>0</v>
      </c>
      <c r="AA89" s="29"/>
      <c r="AB89" s="29"/>
      <c r="AC89" s="29"/>
      <c r="AD89" s="29"/>
      <c r="AE89" s="29"/>
      <c r="AF89" s="29"/>
    </row>
    <row r="90" spans="1:32" ht="14.25" customHeight="1">
      <c r="A90" s="1" t="s">
        <v>444</v>
      </c>
      <c r="B90" s="2">
        <v>89</v>
      </c>
      <c r="C90" s="2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3" t="str">
        <f t="shared" si="0"/>
        <v/>
      </c>
      <c r="O90" s="29"/>
      <c r="P90" s="29"/>
      <c r="Q90" s="36" t="str">
        <f t="shared" si="1"/>
        <v/>
      </c>
      <c r="R90" s="29"/>
      <c r="S90" s="29"/>
      <c r="T90" s="37" t="str">
        <f t="shared" si="2"/>
        <v/>
      </c>
      <c r="U90" s="1"/>
      <c r="V90" s="1">
        <f t="shared" si="3"/>
        <v>0</v>
      </c>
      <c r="W90" s="1">
        <f t="shared" si="4"/>
        <v>0</v>
      </c>
      <c r="X90" s="1"/>
      <c r="Y90" s="29">
        <f t="shared" si="5"/>
        <v>0</v>
      </c>
      <c r="Z90" s="36">
        <f t="shared" si="6"/>
        <v>0</v>
      </c>
      <c r="AA90" s="29"/>
      <c r="AB90" s="29"/>
      <c r="AC90" s="29"/>
      <c r="AD90" s="29"/>
      <c r="AE90" s="29"/>
      <c r="AF90" s="29"/>
    </row>
    <row r="91" spans="1:32" ht="14.25" customHeight="1">
      <c r="A91" s="1" t="s">
        <v>446</v>
      </c>
      <c r="B91" s="2">
        <v>90</v>
      </c>
      <c r="C91" s="2">
        <v>60821</v>
      </c>
      <c r="D91" s="2">
        <v>3</v>
      </c>
      <c r="E91" s="2">
        <v>1</v>
      </c>
      <c r="F91" s="2">
        <v>3</v>
      </c>
      <c r="G91" s="2">
        <v>0</v>
      </c>
      <c r="H91" s="2">
        <v>1</v>
      </c>
      <c r="I91" s="2">
        <v>0</v>
      </c>
      <c r="J91" s="2">
        <v>1</v>
      </c>
      <c r="K91" s="2">
        <v>3</v>
      </c>
      <c r="L91" s="2">
        <v>52.64</v>
      </c>
      <c r="M91" s="2">
        <v>5.36</v>
      </c>
      <c r="N91" s="3">
        <f t="shared" si="0"/>
        <v>10.182370820668693</v>
      </c>
      <c r="O91" s="29"/>
      <c r="P91" s="29"/>
      <c r="Q91" s="36" t="str">
        <f t="shared" si="1"/>
        <v/>
      </c>
      <c r="R91" s="29"/>
      <c r="S91" s="29"/>
      <c r="T91" s="37" t="str">
        <f t="shared" si="2"/>
        <v/>
      </c>
      <c r="U91" s="3">
        <f>AVERAGE(N91,Q91,T91)</f>
        <v>10.182370820668693</v>
      </c>
      <c r="V91" s="1">
        <f t="shared" si="3"/>
        <v>11</v>
      </c>
      <c r="W91" s="1">
        <f t="shared" si="4"/>
        <v>12</v>
      </c>
      <c r="X91" s="1"/>
      <c r="Y91" s="29">
        <f t="shared" si="5"/>
        <v>110</v>
      </c>
      <c r="Z91" s="36">
        <f t="shared" si="6"/>
        <v>75</v>
      </c>
      <c r="AA91" s="29"/>
      <c r="AB91" s="29"/>
      <c r="AC91" s="29"/>
      <c r="AD91" s="29"/>
      <c r="AE91" s="29"/>
      <c r="AF91" s="29"/>
    </row>
    <row r="92" spans="1:32" ht="14.25" customHeight="1">
      <c r="A92" s="1" t="s">
        <v>450</v>
      </c>
      <c r="B92" s="2">
        <v>91</v>
      </c>
      <c r="C92" s="2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3" t="str">
        <f t="shared" si="0"/>
        <v/>
      </c>
      <c r="O92" s="29"/>
      <c r="P92" s="29"/>
      <c r="Q92" s="36" t="str">
        <f t="shared" si="1"/>
        <v/>
      </c>
      <c r="R92" s="29"/>
      <c r="S92" s="29"/>
      <c r="T92" s="37" t="str">
        <f t="shared" si="2"/>
        <v/>
      </c>
      <c r="U92" s="1"/>
      <c r="V92" s="1">
        <f t="shared" si="3"/>
        <v>0</v>
      </c>
      <c r="W92" s="1">
        <f t="shared" si="4"/>
        <v>0</v>
      </c>
      <c r="X92" s="1"/>
      <c r="Y92" s="29">
        <f t="shared" si="5"/>
        <v>0</v>
      </c>
      <c r="Z92" s="36">
        <f t="shared" si="6"/>
        <v>0</v>
      </c>
      <c r="AA92" s="29"/>
      <c r="AB92" s="29"/>
      <c r="AC92" s="29"/>
      <c r="AD92" s="29"/>
      <c r="AE92" s="29"/>
      <c r="AF92" s="29"/>
    </row>
    <row r="93" spans="1:32" ht="14.25" customHeight="1">
      <c r="A93" s="1" t="s">
        <v>454</v>
      </c>
      <c r="B93" s="2">
        <v>92</v>
      </c>
      <c r="C93" s="2">
        <v>60821</v>
      </c>
      <c r="D93" s="2">
        <v>1</v>
      </c>
      <c r="E93" s="2">
        <v>0</v>
      </c>
      <c r="F93" s="2">
        <v>5</v>
      </c>
      <c r="G93" s="2">
        <v>3</v>
      </c>
      <c r="H93" s="2">
        <v>4</v>
      </c>
      <c r="I93" s="2">
        <v>0</v>
      </c>
      <c r="J93" s="2">
        <v>0</v>
      </c>
      <c r="K93" s="2">
        <v>0</v>
      </c>
      <c r="L93" s="29"/>
      <c r="M93" s="29"/>
      <c r="N93" s="3" t="str">
        <f t="shared" si="0"/>
        <v/>
      </c>
      <c r="O93" s="2">
        <v>127.82</v>
      </c>
      <c r="P93" s="2">
        <v>17.66</v>
      </c>
      <c r="Q93" s="36">
        <f t="shared" si="1"/>
        <v>13.816304177749961</v>
      </c>
      <c r="R93" s="29"/>
      <c r="S93" s="29"/>
      <c r="T93" s="37" t="str">
        <f t="shared" si="2"/>
        <v/>
      </c>
      <c r="U93" s="3">
        <f>AVERAGE(N93,Q93,T93)</f>
        <v>13.816304177749961</v>
      </c>
      <c r="V93" s="1">
        <f t="shared" si="3"/>
        <v>10</v>
      </c>
      <c r="W93" s="1">
        <f t="shared" si="4"/>
        <v>13</v>
      </c>
      <c r="X93" s="1"/>
      <c r="Y93" s="29">
        <f t="shared" si="5"/>
        <v>100</v>
      </c>
      <c r="Z93" s="36">
        <f t="shared" si="6"/>
        <v>81.25</v>
      </c>
      <c r="AA93" s="29"/>
      <c r="AB93" s="29"/>
      <c r="AC93" s="29"/>
      <c r="AD93" s="29"/>
      <c r="AE93" s="29"/>
      <c r="AF93" s="29"/>
    </row>
    <row r="94" spans="1:32" ht="14.25" customHeight="1">
      <c r="A94" s="1" t="s">
        <v>459</v>
      </c>
      <c r="B94" s="2">
        <v>93</v>
      </c>
      <c r="C94" s="2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3" t="str">
        <f t="shared" si="0"/>
        <v/>
      </c>
      <c r="O94" s="29"/>
      <c r="P94" s="29"/>
      <c r="Q94" s="36" t="str">
        <f t="shared" si="1"/>
        <v/>
      </c>
      <c r="R94" s="29"/>
      <c r="S94" s="29"/>
      <c r="T94" s="37" t="str">
        <f t="shared" si="2"/>
        <v/>
      </c>
      <c r="U94" s="1"/>
      <c r="V94" s="1">
        <f t="shared" si="3"/>
        <v>0</v>
      </c>
      <c r="W94" s="1">
        <f t="shared" si="4"/>
        <v>0</v>
      </c>
      <c r="X94" s="1"/>
      <c r="Y94" s="29">
        <f t="shared" si="5"/>
        <v>0</v>
      </c>
      <c r="Z94" s="36">
        <f t="shared" si="6"/>
        <v>0</v>
      </c>
      <c r="AA94" s="29"/>
      <c r="AB94" s="29"/>
      <c r="AC94" s="29"/>
      <c r="AD94" s="29"/>
      <c r="AE94" s="29"/>
      <c r="AF94" s="29"/>
    </row>
    <row r="95" spans="1:32" ht="14.25" customHeight="1">
      <c r="A95" s="1" t="s">
        <v>463</v>
      </c>
      <c r="B95" s="2">
        <v>94</v>
      </c>
      <c r="C95" s="2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3" t="str">
        <f t="shared" si="0"/>
        <v/>
      </c>
      <c r="O95" s="29"/>
      <c r="P95" s="29"/>
      <c r="Q95" s="36" t="str">
        <f t="shared" si="1"/>
        <v/>
      </c>
      <c r="R95" s="29"/>
      <c r="S95" s="29"/>
      <c r="T95" s="37" t="str">
        <f t="shared" si="2"/>
        <v/>
      </c>
      <c r="U95" s="1"/>
      <c r="V95" s="1">
        <f t="shared" si="3"/>
        <v>0</v>
      </c>
      <c r="W95" s="1">
        <f t="shared" si="4"/>
        <v>0</v>
      </c>
      <c r="X95" s="1"/>
      <c r="Y95" s="29">
        <f t="shared" si="5"/>
        <v>0</v>
      </c>
      <c r="Z95" s="36">
        <f t="shared" si="6"/>
        <v>0</v>
      </c>
      <c r="AA95" s="29"/>
      <c r="AB95" s="29"/>
      <c r="AC95" s="29"/>
      <c r="AD95" s="29"/>
      <c r="AE95" s="29"/>
      <c r="AF95" s="29"/>
    </row>
    <row r="96" spans="1:32" ht="14.25" customHeight="1">
      <c r="A96" s="1" t="s">
        <v>468</v>
      </c>
      <c r="B96" s="2">
        <v>95</v>
      </c>
      <c r="C96" s="2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3" t="str">
        <f t="shared" si="0"/>
        <v/>
      </c>
      <c r="O96" s="29"/>
      <c r="P96" s="29"/>
      <c r="Q96" s="36" t="str">
        <f t="shared" si="1"/>
        <v/>
      </c>
      <c r="R96" s="29"/>
      <c r="S96" s="29"/>
      <c r="T96" s="37" t="str">
        <f t="shared" si="2"/>
        <v/>
      </c>
      <c r="U96" s="1"/>
      <c r="V96" s="1">
        <f t="shared" si="3"/>
        <v>0</v>
      </c>
      <c r="W96" s="1">
        <f t="shared" si="4"/>
        <v>0</v>
      </c>
      <c r="X96" s="1"/>
      <c r="Y96" s="29">
        <f t="shared" si="5"/>
        <v>0</v>
      </c>
      <c r="Z96" s="36">
        <f t="shared" si="6"/>
        <v>0</v>
      </c>
      <c r="AA96" s="29"/>
      <c r="AB96" s="29"/>
      <c r="AC96" s="29"/>
      <c r="AD96" s="29"/>
      <c r="AE96" s="29"/>
      <c r="AF96" s="29"/>
    </row>
    <row r="97" spans="1:32" ht="14.25" customHeight="1">
      <c r="A97" s="1" t="s">
        <v>471</v>
      </c>
      <c r="B97" s="2">
        <v>96</v>
      </c>
      <c r="C97" s="2">
        <v>60821</v>
      </c>
      <c r="D97" s="2">
        <v>3</v>
      </c>
      <c r="E97" s="2">
        <v>5</v>
      </c>
      <c r="F97" s="2">
        <v>4</v>
      </c>
      <c r="G97" s="2">
        <v>1</v>
      </c>
      <c r="H97" s="2">
        <v>1</v>
      </c>
      <c r="I97" s="2">
        <v>3</v>
      </c>
      <c r="J97" s="2">
        <v>2</v>
      </c>
      <c r="K97" s="2">
        <v>2</v>
      </c>
      <c r="L97" s="2">
        <v>140.13999999999999</v>
      </c>
      <c r="M97" s="2">
        <v>14.9</v>
      </c>
      <c r="N97" s="3">
        <f t="shared" si="0"/>
        <v>10.632224917939205</v>
      </c>
      <c r="O97" s="2">
        <v>205.75</v>
      </c>
      <c r="P97" s="2">
        <v>20.92</v>
      </c>
      <c r="Q97" s="36">
        <f t="shared" si="1"/>
        <v>10.167679222357231</v>
      </c>
      <c r="R97" s="2">
        <v>270.75</v>
      </c>
      <c r="S97" s="2">
        <v>29.78</v>
      </c>
      <c r="T97" s="37">
        <f t="shared" si="2"/>
        <v>10.999076638965837</v>
      </c>
      <c r="U97" s="3">
        <f>AVERAGE(N97,Q97,T97)</f>
        <v>10.59966025975409</v>
      </c>
      <c r="V97" s="1">
        <f t="shared" si="3"/>
        <v>12</v>
      </c>
      <c r="W97" s="1">
        <f t="shared" si="4"/>
        <v>21</v>
      </c>
      <c r="X97" s="1"/>
      <c r="Y97" s="29">
        <f t="shared" si="5"/>
        <v>120</v>
      </c>
      <c r="Z97" s="36">
        <f t="shared" si="6"/>
        <v>131.25</v>
      </c>
      <c r="AA97" s="29"/>
      <c r="AB97" s="29"/>
      <c r="AC97" s="29"/>
      <c r="AD97" s="29"/>
      <c r="AE97" s="29"/>
      <c r="AF97" s="29"/>
    </row>
    <row r="98" spans="1:32" ht="14.25" customHeight="1">
      <c r="A98" s="1" t="s">
        <v>475</v>
      </c>
      <c r="B98" s="2">
        <v>97</v>
      </c>
      <c r="C98" s="2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3" t="str">
        <f t="shared" si="0"/>
        <v/>
      </c>
      <c r="O98" s="29"/>
      <c r="P98" s="29"/>
      <c r="Q98" s="36" t="str">
        <f t="shared" si="1"/>
        <v/>
      </c>
      <c r="R98" s="29"/>
      <c r="S98" s="29"/>
      <c r="T98" s="37" t="str">
        <f t="shared" si="2"/>
        <v/>
      </c>
      <c r="U98" s="1"/>
      <c r="V98" s="1">
        <f t="shared" si="3"/>
        <v>0</v>
      </c>
      <c r="W98" s="1">
        <f t="shared" si="4"/>
        <v>0</v>
      </c>
      <c r="X98" s="1"/>
      <c r="Y98" s="29">
        <f t="shared" si="5"/>
        <v>0</v>
      </c>
      <c r="Z98" s="36">
        <f t="shared" si="6"/>
        <v>0</v>
      </c>
      <c r="AA98" s="29"/>
      <c r="AB98" s="29"/>
      <c r="AC98" s="29"/>
      <c r="AD98" s="29"/>
      <c r="AE98" s="29"/>
      <c r="AF98" s="29"/>
    </row>
    <row r="99" spans="1:32" ht="14.25" customHeight="1">
      <c r="A99" s="1" t="s">
        <v>479</v>
      </c>
      <c r="B99" s="2">
        <v>98</v>
      </c>
      <c r="C99" s="2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3" t="str">
        <f t="shared" si="0"/>
        <v/>
      </c>
      <c r="O99" s="29"/>
      <c r="P99" s="29"/>
      <c r="Q99" s="36" t="str">
        <f t="shared" si="1"/>
        <v/>
      </c>
      <c r="R99" s="29"/>
      <c r="S99" s="29"/>
      <c r="T99" s="37" t="str">
        <f t="shared" si="2"/>
        <v/>
      </c>
      <c r="U99" s="1"/>
      <c r="V99" s="1">
        <f t="shared" si="3"/>
        <v>0</v>
      </c>
      <c r="W99" s="1">
        <f t="shared" si="4"/>
        <v>0</v>
      </c>
      <c r="X99" s="1"/>
      <c r="Y99" s="29">
        <f t="shared" si="5"/>
        <v>0</v>
      </c>
      <c r="Z99" s="36">
        <f t="shared" si="6"/>
        <v>0</v>
      </c>
      <c r="AA99" s="29"/>
      <c r="AB99" s="29"/>
      <c r="AC99" s="29"/>
      <c r="AD99" s="29"/>
      <c r="AE99" s="29"/>
      <c r="AF99" s="29"/>
    </row>
    <row r="100" spans="1:32" ht="14.25" customHeight="1">
      <c r="A100" s="1" t="s">
        <v>482</v>
      </c>
      <c r="B100" s="2">
        <v>99</v>
      </c>
      <c r="C100" s="2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3" t="str">
        <f t="shared" si="0"/>
        <v/>
      </c>
      <c r="O100" s="29"/>
      <c r="P100" s="29"/>
      <c r="Q100" s="36" t="str">
        <f t="shared" si="1"/>
        <v/>
      </c>
      <c r="R100" s="29"/>
      <c r="S100" s="29"/>
      <c r="T100" s="37" t="str">
        <f t="shared" si="2"/>
        <v/>
      </c>
      <c r="U100" s="1"/>
      <c r="V100" s="1">
        <f t="shared" si="3"/>
        <v>0</v>
      </c>
      <c r="W100" s="1">
        <f t="shared" si="4"/>
        <v>0</v>
      </c>
      <c r="X100" s="1"/>
      <c r="Y100" s="29">
        <f t="shared" si="5"/>
        <v>0</v>
      </c>
      <c r="Z100" s="36">
        <f t="shared" si="6"/>
        <v>0</v>
      </c>
      <c r="AA100" s="29"/>
      <c r="AB100" s="29"/>
      <c r="AC100" s="29"/>
      <c r="AD100" s="29"/>
      <c r="AE100" s="29"/>
      <c r="AF100" s="29"/>
    </row>
    <row r="101" spans="1:32" ht="14.25" customHeight="1">
      <c r="A101" s="1" t="s">
        <v>487</v>
      </c>
      <c r="B101" s="2">
        <v>100</v>
      </c>
      <c r="C101" s="2">
        <v>60821</v>
      </c>
      <c r="D101" s="2">
        <v>2</v>
      </c>
      <c r="E101" s="2">
        <v>0</v>
      </c>
      <c r="F101" s="2">
        <v>1</v>
      </c>
      <c r="G101" s="2">
        <v>5</v>
      </c>
      <c r="H101" s="2">
        <v>0</v>
      </c>
      <c r="I101" s="2">
        <v>6</v>
      </c>
      <c r="J101" s="2">
        <v>0</v>
      </c>
      <c r="K101" s="2">
        <v>2</v>
      </c>
      <c r="L101" s="29"/>
      <c r="M101" s="29"/>
      <c r="N101" s="3" t="str">
        <f t="shared" si="0"/>
        <v/>
      </c>
      <c r="O101" s="2">
        <v>213.02</v>
      </c>
      <c r="P101" s="2">
        <v>23.26</v>
      </c>
      <c r="Q101" s="36">
        <f t="shared" si="1"/>
        <v>10.919162519951179</v>
      </c>
      <c r="R101" s="2">
        <v>346.92</v>
      </c>
      <c r="S101" s="2">
        <v>40.53</v>
      </c>
      <c r="T101" s="37">
        <f t="shared" si="2"/>
        <v>11.682808716707022</v>
      </c>
      <c r="U101" s="3">
        <f>AVERAGE(N101,Q101,T101)</f>
        <v>11.300985618329101</v>
      </c>
      <c r="V101" s="1">
        <f t="shared" si="3"/>
        <v>5</v>
      </c>
      <c r="W101" s="1">
        <f t="shared" si="4"/>
        <v>16</v>
      </c>
      <c r="X101" s="1"/>
      <c r="Y101" s="29">
        <f t="shared" si="5"/>
        <v>50</v>
      </c>
      <c r="Z101" s="36">
        <f t="shared" si="6"/>
        <v>100</v>
      </c>
      <c r="AA101" s="29"/>
      <c r="AB101" s="29"/>
      <c r="AC101" s="29"/>
      <c r="AD101" s="29"/>
      <c r="AE101" s="29"/>
      <c r="AF101" s="29"/>
    </row>
    <row r="102" spans="1:32" ht="14.25" customHeight="1">
      <c r="A102" s="1" t="s">
        <v>490</v>
      </c>
      <c r="B102" s="2">
        <v>101</v>
      </c>
      <c r="C102" s="2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3" t="str">
        <f t="shared" si="0"/>
        <v/>
      </c>
      <c r="O102" s="29"/>
      <c r="P102" s="29"/>
      <c r="Q102" s="36" t="str">
        <f t="shared" si="1"/>
        <v/>
      </c>
      <c r="R102" s="29"/>
      <c r="S102" s="29"/>
      <c r="T102" s="37" t="str">
        <f t="shared" si="2"/>
        <v/>
      </c>
      <c r="U102" s="1"/>
      <c r="V102" s="1">
        <f t="shared" si="3"/>
        <v>0</v>
      </c>
      <c r="W102" s="1">
        <f t="shared" si="4"/>
        <v>0</v>
      </c>
      <c r="X102" s="1"/>
      <c r="Y102" s="29">
        <f t="shared" si="5"/>
        <v>0</v>
      </c>
      <c r="Z102" s="36">
        <f t="shared" si="6"/>
        <v>0</v>
      </c>
      <c r="AA102" s="29"/>
      <c r="AB102" s="29"/>
      <c r="AC102" s="29"/>
      <c r="AD102" s="29"/>
      <c r="AE102" s="29"/>
      <c r="AF102" s="29"/>
    </row>
    <row r="103" spans="1:32" ht="14.25" customHeight="1">
      <c r="A103" s="1" t="s">
        <v>494</v>
      </c>
      <c r="B103" s="2">
        <v>102</v>
      </c>
      <c r="C103" s="2">
        <v>60821</v>
      </c>
      <c r="D103" s="2">
        <v>1</v>
      </c>
      <c r="E103" s="2">
        <v>2</v>
      </c>
      <c r="F103" s="2">
        <v>2</v>
      </c>
      <c r="G103" s="2">
        <v>0</v>
      </c>
      <c r="H103" s="2">
        <v>1</v>
      </c>
      <c r="I103" s="2">
        <v>4</v>
      </c>
      <c r="J103" s="2">
        <v>3</v>
      </c>
      <c r="K103" s="2">
        <v>0</v>
      </c>
      <c r="L103" s="2">
        <v>2.48</v>
      </c>
      <c r="M103" s="2">
        <v>0.26</v>
      </c>
      <c r="N103" s="3">
        <f t="shared" si="0"/>
        <v>10.483870967741936</v>
      </c>
      <c r="O103" s="29"/>
      <c r="P103" s="29"/>
      <c r="Q103" s="36" t="str">
        <f t="shared" si="1"/>
        <v/>
      </c>
      <c r="R103" s="2">
        <v>219.05</v>
      </c>
      <c r="S103" s="2">
        <v>29.91</v>
      </c>
      <c r="T103" s="37">
        <f t="shared" si="2"/>
        <v>13.654416799817392</v>
      </c>
      <c r="U103" s="3">
        <f>AVERAGE(N103,Q103,T103)</f>
        <v>12.069143883779663</v>
      </c>
      <c r="V103" s="1">
        <f t="shared" si="3"/>
        <v>7</v>
      </c>
      <c r="W103" s="1">
        <f t="shared" si="4"/>
        <v>13</v>
      </c>
      <c r="X103" s="1"/>
      <c r="Y103" s="29">
        <f t="shared" si="5"/>
        <v>70</v>
      </c>
      <c r="Z103" s="36">
        <f t="shared" si="6"/>
        <v>81.25</v>
      </c>
      <c r="AA103" s="29"/>
      <c r="AB103" s="29"/>
      <c r="AC103" s="29"/>
      <c r="AD103" s="29"/>
      <c r="AE103" s="29"/>
      <c r="AF103" s="29"/>
    </row>
    <row r="104" spans="1:32" ht="14.25" customHeight="1">
      <c r="A104" s="1" t="s">
        <v>497</v>
      </c>
      <c r="B104" s="2">
        <v>103</v>
      </c>
      <c r="C104" s="2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3" t="str">
        <f t="shared" si="0"/>
        <v/>
      </c>
      <c r="O104" s="29"/>
      <c r="P104" s="29"/>
      <c r="Q104" s="36" t="str">
        <f t="shared" si="1"/>
        <v/>
      </c>
      <c r="R104" s="29"/>
      <c r="S104" s="29"/>
      <c r="T104" s="37" t="str">
        <f t="shared" si="2"/>
        <v/>
      </c>
      <c r="U104" s="1"/>
      <c r="V104" s="1">
        <f t="shared" si="3"/>
        <v>0</v>
      </c>
      <c r="W104" s="1">
        <f t="shared" si="4"/>
        <v>0</v>
      </c>
      <c r="X104" s="1"/>
      <c r="Y104" s="29">
        <f t="shared" si="5"/>
        <v>0</v>
      </c>
      <c r="Z104" s="36">
        <f t="shared" si="6"/>
        <v>0</v>
      </c>
      <c r="AA104" s="29"/>
      <c r="AB104" s="29"/>
      <c r="AC104" s="29"/>
      <c r="AD104" s="29"/>
      <c r="AE104" s="29"/>
      <c r="AF104" s="29"/>
    </row>
    <row r="105" spans="1:32" ht="14.25" customHeight="1">
      <c r="A105" s="1" t="s">
        <v>501</v>
      </c>
      <c r="B105" s="2">
        <v>104</v>
      </c>
      <c r="C105" s="2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" t="str">
        <f t="shared" si="0"/>
        <v/>
      </c>
      <c r="O105" s="29"/>
      <c r="P105" s="29"/>
      <c r="Q105" s="36" t="str">
        <f t="shared" si="1"/>
        <v/>
      </c>
      <c r="R105" s="29"/>
      <c r="S105" s="29"/>
      <c r="T105" s="37" t="str">
        <f t="shared" si="2"/>
        <v/>
      </c>
      <c r="U105" s="1"/>
      <c r="V105" s="1">
        <f t="shared" si="3"/>
        <v>0</v>
      </c>
      <c r="W105" s="1">
        <f t="shared" si="4"/>
        <v>0</v>
      </c>
      <c r="X105" s="1"/>
      <c r="Y105" s="29">
        <f t="shared" si="5"/>
        <v>0</v>
      </c>
      <c r="Z105" s="36">
        <f t="shared" si="6"/>
        <v>0</v>
      </c>
      <c r="AA105" s="29"/>
      <c r="AB105" s="29"/>
      <c r="AC105" s="29"/>
      <c r="AD105" s="29"/>
      <c r="AE105" s="29"/>
      <c r="AF105" s="29"/>
    </row>
    <row r="106" spans="1:32" ht="14.25" customHeight="1">
      <c r="A106" s="1" t="s">
        <v>505</v>
      </c>
      <c r="B106" s="2">
        <v>105</v>
      </c>
      <c r="C106" s="2">
        <v>60821</v>
      </c>
      <c r="D106" s="2">
        <v>7</v>
      </c>
      <c r="E106" s="2">
        <v>5</v>
      </c>
      <c r="F106" s="2">
        <v>11</v>
      </c>
      <c r="G106" s="2">
        <v>3</v>
      </c>
      <c r="H106" s="2">
        <v>4</v>
      </c>
      <c r="I106" s="2">
        <v>8</v>
      </c>
      <c r="J106" s="2">
        <v>6</v>
      </c>
      <c r="K106" s="2">
        <v>0</v>
      </c>
      <c r="L106" s="2">
        <v>368.11</v>
      </c>
      <c r="M106" s="2">
        <v>39.299999999999997</v>
      </c>
      <c r="N106" s="3">
        <f t="shared" si="0"/>
        <v>10.676156583629892</v>
      </c>
      <c r="O106" s="2">
        <v>15.44</v>
      </c>
      <c r="P106" s="2">
        <v>1.58</v>
      </c>
      <c r="Q106" s="36">
        <f t="shared" si="1"/>
        <v>10.233160621761659</v>
      </c>
      <c r="R106" s="2">
        <v>405.04</v>
      </c>
      <c r="S106" s="2">
        <v>41.42</v>
      </c>
      <c r="T106" s="37">
        <f t="shared" si="2"/>
        <v>10.22615050365396</v>
      </c>
      <c r="U106" s="3">
        <f>AVERAGE(N106,Q106,T106)</f>
        <v>10.378489236348505</v>
      </c>
      <c r="V106" s="1">
        <f t="shared" si="3"/>
        <v>28</v>
      </c>
      <c r="W106" s="1">
        <f t="shared" si="4"/>
        <v>44</v>
      </c>
      <c r="X106" s="1"/>
      <c r="Y106" s="29">
        <f t="shared" si="5"/>
        <v>280</v>
      </c>
      <c r="Z106" s="36">
        <f t="shared" si="6"/>
        <v>275</v>
      </c>
      <c r="AA106" s="29"/>
      <c r="AB106" s="29"/>
      <c r="AC106" s="29"/>
      <c r="AD106" s="29"/>
      <c r="AE106" s="29"/>
      <c r="AF106" s="29"/>
    </row>
    <row r="107" spans="1:32" ht="14.25" customHeight="1">
      <c r="A107" s="1" t="s">
        <v>509</v>
      </c>
      <c r="B107" s="2">
        <v>106</v>
      </c>
      <c r="C107" s="2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3" t="str">
        <f t="shared" si="0"/>
        <v/>
      </c>
      <c r="O107" s="29"/>
      <c r="P107" s="29"/>
      <c r="Q107" s="36" t="str">
        <f t="shared" si="1"/>
        <v/>
      </c>
      <c r="R107" s="29"/>
      <c r="S107" s="29"/>
      <c r="T107" s="37" t="str">
        <f t="shared" si="2"/>
        <v/>
      </c>
      <c r="U107" s="1"/>
      <c r="V107" s="1">
        <f t="shared" si="3"/>
        <v>0</v>
      </c>
      <c r="W107" s="1">
        <f t="shared" si="4"/>
        <v>0</v>
      </c>
      <c r="X107" s="1"/>
      <c r="Y107" s="29">
        <f t="shared" si="5"/>
        <v>0</v>
      </c>
      <c r="Z107" s="36">
        <f t="shared" si="6"/>
        <v>0</v>
      </c>
      <c r="AA107" s="29"/>
      <c r="AB107" s="29"/>
      <c r="AC107" s="29"/>
      <c r="AD107" s="29"/>
      <c r="AE107" s="29"/>
      <c r="AF107" s="29"/>
    </row>
    <row r="108" spans="1:32" ht="14.25" customHeight="1">
      <c r="A108" s="1" t="s">
        <v>512</v>
      </c>
      <c r="B108" s="2">
        <v>107</v>
      </c>
      <c r="C108" s="2">
        <v>60821</v>
      </c>
      <c r="D108" s="2">
        <v>5</v>
      </c>
      <c r="E108" s="2">
        <v>1</v>
      </c>
      <c r="F108" s="2">
        <v>3</v>
      </c>
      <c r="G108" s="2">
        <v>3</v>
      </c>
      <c r="H108" s="2">
        <v>1</v>
      </c>
      <c r="I108" s="2">
        <v>7</v>
      </c>
      <c r="J108" s="2">
        <v>7</v>
      </c>
      <c r="K108" s="2">
        <v>0</v>
      </c>
      <c r="L108" s="2">
        <v>71.900000000000006</v>
      </c>
      <c r="M108" s="2">
        <v>8.26</v>
      </c>
      <c r="N108" s="3">
        <f t="shared" si="0"/>
        <v>11.488178025034768</v>
      </c>
      <c r="O108" s="2">
        <v>349.38</v>
      </c>
      <c r="P108" s="2">
        <v>36.770000000000003</v>
      </c>
      <c r="Q108" s="36">
        <f t="shared" si="1"/>
        <v>10.524357433167326</v>
      </c>
      <c r="R108" s="2">
        <v>296.67</v>
      </c>
      <c r="S108" s="2">
        <v>30.76</v>
      </c>
      <c r="T108" s="37">
        <f t="shared" si="2"/>
        <v>10.368422826709812</v>
      </c>
      <c r="U108" s="3">
        <f>AVERAGE(N108,Q108,T108)</f>
        <v>10.793652761637302</v>
      </c>
      <c r="V108" s="1">
        <f t="shared" si="3"/>
        <v>16</v>
      </c>
      <c r="W108" s="1">
        <f t="shared" si="4"/>
        <v>27</v>
      </c>
      <c r="X108" s="1"/>
      <c r="Y108" s="29">
        <f t="shared" si="5"/>
        <v>160</v>
      </c>
      <c r="Z108" s="36">
        <f t="shared" si="6"/>
        <v>168.75</v>
      </c>
      <c r="AA108" s="29"/>
      <c r="AB108" s="29"/>
      <c r="AC108" s="29"/>
      <c r="AD108" s="29"/>
      <c r="AE108" s="29"/>
      <c r="AF108" s="29"/>
    </row>
    <row r="109" spans="1:32" ht="14.25" customHeight="1">
      <c r="A109" s="1" t="s">
        <v>515</v>
      </c>
      <c r="B109" s="2">
        <v>108</v>
      </c>
      <c r="C109" s="2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3" t="str">
        <f t="shared" si="0"/>
        <v/>
      </c>
      <c r="O109" s="29"/>
      <c r="P109" s="29"/>
      <c r="Q109" s="36" t="str">
        <f t="shared" si="1"/>
        <v/>
      </c>
      <c r="R109" s="29"/>
      <c r="S109" s="29"/>
      <c r="T109" s="37" t="str">
        <f t="shared" si="2"/>
        <v/>
      </c>
      <c r="U109" s="1"/>
      <c r="V109" s="1">
        <f t="shared" si="3"/>
        <v>0</v>
      </c>
      <c r="W109" s="1">
        <f t="shared" si="4"/>
        <v>0</v>
      </c>
      <c r="X109" s="1"/>
      <c r="Y109" s="29">
        <f t="shared" si="5"/>
        <v>0</v>
      </c>
      <c r="Z109" s="36">
        <f t="shared" si="6"/>
        <v>0</v>
      </c>
      <c r="AA109" s="29"/>
      <c r="AB109" s="29"/>
      <c r="AC109" s="29"/>
      <c r="AD109" s="29"/>
      <c r="AE109" s="29"/>
      <c r="AF109" s="29"/>
    </row>
    <row r="110" spans="1:32" ht="14.25" customHeight="1">
      <c r="A110" s="1" t="s">
        <v>518</v>
      </c>
      <c r="B110" s="2">
        <v>109</v>
      </c>
      <c r="C110" s="2">
        <v>60821</v>
      </c>
      <c r="D110" s="2">
        <v>10</v>
      </c>
      <c r="E110" s="2">
        <v>5</v>
      </c>
      <c r="F110" s="2">
        <v>3</v>
      </c>
      <c r="G110" s="2">
        <v>8</v>
      </c>
      <c r="H110" s="2">
        <v>2</v>
      </c>
      <c r="I110" s="2">
        <v>6</v>
      </c>
      <c r="J110" s="2">
        <v>4</v>
      </c>
      <c r="K110" s="2">
        <v>0</v>
      </c>
      <c r="L110" s="2">
        <v>37.82</v>
      </c>
      <c r="M110" s="2">
        <v>4.33</v>
      </c>
      <c r="N110" s="3">
        <f t="shared" si="0"/>
        <v>11.448968799576944</v>
      </c>
      <c r="O110" s="2">
        <v>349.7</v>
      </c>
      <c r="P110" s="2">
        <v>40.5</v>
      </c>
      <c r="Q110" s="36">
        <f t="shared" si="1"/>
        <v>11.581355447526452</v>
      </c>
      <c r="R110" s="2">
        <v>197.36</v>
      </c>
      <c r="S110" s="2">
        <v>25.12</v>
      </c>
      <c r="T110" s="37">
        <f t="shared" si="2"/>
        <v>12.728009728415079</v>
      </c>
      <c r="U110" s="3">
        <f>AVERAGE(N110,Q110,T110)</f>
        <v>11.919444658506158</v>
      </c>
      <c r="V110" s="1">
        <f t="shared" si="3"/>
        <v>19</v>
      </c>
      <c r="W110" s="1">
        <f t="shared" si="4"/>
        <v>38</v>
      </c>
      <c r="X110" s="1"/>
      <c r="Y110" s="29">
        <f t="shared" si="5"/>
        <v>190</v>
      </c>
      <c r="Z110" s="36">
        <f t="shared" si="6"/>
        <v>237.5</v>
      </c>
      <c r="AA110" s="29"/>
      <c r="AB110" s="29"/>
      <c r="AC110" s="29"/>
      <c r="AD110" s="29"/>
      <c r="AE110" s="29"/>
      <c r="AF110" s="29"/>
    </row>
    <row r="111" spans="1:32" ht="14.25" customHeight="1">
      <c r="A111" s="1" t="s">
        <v>522</v>
      </c>
      <c r="B111" s="2">
        <v>110</v>
      </c>
      <c r="C111" s="2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3" t="str">
        <f t="shared" si="0"/>
        <v/>
      </c>
      <c r="O111" s="29"/>
      <c r="P111" s="29"/>
      <c r="Q111" s="36" t="str">
        <f t="shared" si="1"/>
        <v/>
      </c>
      <c r="R111" s="29"/>
      <c r="S111" s="29"/>
      <c r="T111" s="37" t="str">
        <f t="shared" si="2"/>
        <v/>
      </c>
      <c r="U111" s="1"/>
      <c r="V111" s="1">
        <f t="shared" si="3"/>
        <v>0</v>
      </c>
      <c r="W111" s="1">
        <f t="shared" si="4"/>
        <v>0</v>
      </c>
      <c r="X111" s="1"/>
      <c r="Y111" s="29">
        <f t="shared" si="5"/>
        <v>0</v>
      </c>
      <c r="Z111" s="36">
        <f t="shared" si="6"/>
        <v>0</v>
      </c>
      <c r="AA111" s="29"/>
      <c r="AB111" s="29"/>
      <c r="AC111" s="29"/>
      <c r="AD111" s="29"/>
      <c r="AE111" s="29"/>
      <c r="AF111" s="29"/>
    </row>
    <row r="112" spans="1:32" ht="14.25" customHeight="1">
      <c r="A112" s="1" t="s">
        <v>526</v>
      </c>
      <c r="B112" s="2">
        <v>111</v>
      </c>
      <c r="C112" s="2">
        <v>60821</v>
      </c>
      <c r="D112" s="2">
        <v>0</v>
      </c>
      <c r="E112" s="2">
        <v>2</v>
      </c>
      <c r="F112" s="2">
        <v>1</v>
      </c>
      <c r="G112" s="2">
        <v>4</v>
      </c>
      <c r="H112" s="2">
        <v>3</v>
      </c>
      <c r="I112" s="2">
        <v>3</v>
      </c>
      <c r="J112" s="2">
        <v>5</v>
      </c>
      <c r="K112" s="2">
        <v>0</v>
      </c>
      <c r="L112" s="2">
        <v>226.42</v>
      </c>
      <c r="M112" s="2">
        <v>33.21</v>
      </c>
      <c r="N112" s="3">
        <f t="shared" si="0"/>
        <v>14.667432205635544</v>
      </c>
      <c r="O112" s="2">
        <v>424.43</v>
      </c>
      <c r="P112" s="2">
        <v>57.97</v>
      </c>
      <c r="Q112" s="36">
        <f t="shared" si="1"/>
        <v>13.658318215017786</v>
      </c>
      <c r="R112" s="2">
        <v>228.7</v>
      </c>
      <c r="S112" s="2">
        <v>29.43</v>
      </c>
      <c r="T112" s="37">
        <f t="shared" si="2"/>
        <v>12.868386532575427</v>
      </c>
      <c r="U112" s="3">
        <f>AVERAGE(N112,Q112,T112)</f>
        <v>13.731378984409586</v>
      </c>
      <c r="V112" s="1">
        <f t="shared" si="3"/>
        <v>9</v>
      </c>
      <c r="W112" s="1">
        <f t="shared" si="4"/>
        <v>18</v>
      </c>
      <c r="X112" s="1"/>
      <c r="Y112" s="29">
        <f t="shared" si="5"/>
        <v>90</v>
      </c>
      <c r="Z112" s="36">
        <f t="shared" si="6"/>
        <v>112.5</v>
      </c>
      <c r="AA112" s="29"/>
      <c r="AB112" s="29"/>
      <c r="AC112" s="29"/>
      <c r="AD112" s="29"/>
      <c r="AE112" s="29"/>
      <c r="AF112" s="29"/>
    </row>
    <row r="113" spans="1:32" ht="14.25" customHeight="1">
      <c r="A113" s="1" t="s">
        <v>530</v>
      </c>
      <c r="B113" s="2">
        <v>112</v>
      </c>
      <c r="C113" s="2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3" t="str">
        <f t="shared" si="0"/>
        <v/>
      </c>
      <c r="O113" s="29"/>
      <c r="P113" s="29"/>
      <c r="Q113" s="36" t="str">
        <f t="shared" si="1"/>
        <v/>
      </c>
      <c r="R113" s="29"/>
      <c r="S113" s="29"/>
      <c r="T113" s="37" t="str">
        <f t="shared" si="2"/>
        <v/>
      </c>
      <c r="U113" s="1"/>
      <c r="V113" s="1">
        <f t="shared" si="3"/>
        <v>0</v>
      </c>
      <c r="W113" s="1">
        <f t="shared" si="4"/>
        <v>0</v>
      </c>
      <c r="X113" s="1"/>
      <c r="Y113" s="29">
        <f t="shared" si="5"/>
        <v>0</v>
      </c>
      <c r="Z113" s="36">
        <f t="shared" si="6"/>
        <v>0</v>
      </c>
      <c r="AA113" s="29"/>
      <c r="AB113" s="29"/>
      <c r="AC113" s="29"/>
      <c r="AD113" s="29"/>
      <c r="AE113" s="29"/>
      <c r="AF113" s="29"/>
    </row>
    <row r="114" spans="1:32" ht="14.25" customHeight="1">
      <c r="A114" s="1" t="s">
        <v>534</v>
      </c>
      <c r="B114" s="2">
        <v>113</v>
      </c>
      <c r="C114" s="2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3" t="str">
        <f t="shared" si="0"/>
        <v/>
      </c>
      <c r="O114" s="29"/>
      <c r="P114" s="29"/>
      <c r="Q114" s="36" t="str">
        <f t="shared" si="1"/>
        <v/>
      </c>
      <c r="R114" s="29"/>
      <c r="S114" s="29"/>
      <c r="T114" s="37" t="str">
        <f t="shared" si="2"/>
        <v/>
      </c>
      <c r="U114" s="1"/>
      <c r="V114" s="1">
        <f t="shared" si="3"/>
        <v>0</v>
      </c>
      <c r="W114" s="1">
        <f t="shared" si="4"/>
        <v>0</v>
      </c>
      <c r="X114" s="1"/>
      <c r="Y114" s="29">
        <f t="shared" si="5"/>
        <v>0</v>
      </c>
      <c r="Z114" s="36">
        <f t="shared" si="6"/>
        <v>0</v>
      </c>
      <c r="AA114" s="29"/>
      <c r="AB114" s="29"/>
      <c r="AC114" s="29"/>
      <c r="AD114" s="29"/>
      <c r="AE114" s="29"/>
      <c r="AF114" s="29"/>
    </row>
    <row r="115" spans="1:32" ht="14.25" customHeight="1">
      <c r="A115" s="1" t="s">
        <v>536</v>
      </c>
      <c r="B115" s="2">
        <v>114</v>
      </c>
      <c r="C115" s="2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3" t="str">
        <f t="shared" si="0"/>
        <v/>
      </c>
      <c r="O115" s="29"/>
      <c r="P115" s="29"/>
      <c r="Q115" s="36" t="str">
        <f t="shared" si="1"/>
        <v/>
      </c>
      <c r="R115" s="29"/>
      <c r="S115" s="29"/>
      <c r="T115" s="37" t="str">
        <f t="shared" si="2"/>
        <v/>
      </c>
      <c r="U115" s="1"/>
      <c r="V115" s="1">
        <f t="shared" si="3"/>
        <v>0</v>
      </c>
      <c r="W115" s="1">
        <f t="shared" si="4"/>
        <v>0</v>
      </c>
      <c r="X115" s="1"/>
      <c r="Y115" s="29">
        <f t="shared" si="5"/>
        <v>0</v>
      </c>
      <c r="Z115" s="36">
        <f t="shared" si="6"/>
        <v>0</v>
      </c>
      <c r="AA115" s="29"/>
      <c r="AB115" s="29"/>
      <c r="AC115" s="29"/>
      <c r="AD115" s="29"/>
      <c r="AE115" s="29"/>
      <c r="AF115" s="29"/>
    </row>
    <row r="116" spans="1:32" ht="14.25" customHeight="1">
      <c r="A116" s="1" t="s">
        <v>540</v>
      </c>
      <c r="B116" s="2">
        <v>115</v>
      </c>
      <c r="C116" s="2">
        <v>60821</v>
      </c>
      <c r="D116" s="2">
        <v>3</v>
      </c>
      <c r="E116" s="2">
        <v>3</v>
      </c>
      <c r="F116" s="2">
        <v>0</v>
      </c>
      <c r="G116" s="2">
        <v>0</v>
      </c>
      <c r="H116" s="2">
        <v>3</v>
      </c>
      <c r="I116" s="2">
        <v>0</v>
      </c>
      <c r="J116" s="2">
        <v>0</v>
      </c>
      <c r="K116" s="2">
        <v>0</v>
      </c>
      <c r="L116" s="2">
        <v>145.62</v>
      </c>
      <c r="M116" s="2">
        <v>18.649999999999999</v>
      </c>
      <c r="N116" s="3">
        <f t="shared" si="0"/>
        <v>12.807306688641667</v>
      </c>
      <c r="O116" s="29"/>
      <c r="P116" s="29"/>
      <c r="Q116" s="36" t="str">
        <f t="shared" si="1"/>
        <v/>
      </c>
      <c r="R116" s="29"/>
      <c r="S116" s="29"/>
      <c r="T116" s="37" t="str">
        <f t="shared" si="2"/>
        <v/>
      </c>
      <c r="U116" s="3">
        <f>AVERAGE(N116,Q116,T116)</f>
        <v>12.807306688641667</v>
      </c>
      <c r="V116" s="1">
        <f t="shared" si="3"/>
        <v>6</v>
      </c>
      <c r="W116" s="1">
        <f t="shared" si="4"/>
        <v>9</v>
      </c>
      <c r="X116" s="1"/>
      <c r="Y116" s="29">
        <f t="shared" si="5"/>
        <v>60</v>
      </c>
      <c r="Z116" s="36">
        <f t="shared" si="6"/>
        <v>56.25</v>
      </c>
      <c r="AA116" s="29"/>
      <c r="AB116" s="29"/>
      <c r="AC116" s="29"/>
      <c r="AD116" s="29"/>
      <c r="AE116" s="29"/>
      <c r="AF116" s="29"/>
    </row>
    <row r="117" spans="1:32" ht="14.25" customHeight="1">
      <c r="A117" s="1" t="s">
        <v>542</v>
      </c>
      <c r="B117" s="2">
        <v>116</v>
      </c>
      <c r="C117" s="2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3" t="str">
        <f t="shared" si="0"/>
        <v/>
      </c>
      <c r="O117" s="29"/>
      <c r="P117" s="29"/>
      <c r="Q117" s="36" t="str">
        <f t="shared" si="1"/>
        <v/>
      </c>
      <c r="R117" s="29"/>
      <c r="S117" s="29"/>
      <c r="T117" s="37" t="str">
        <f t="shared" si="2"/>
        <v/>
      </c>
      <c r="U117" s="1"/>
      <c r="V117" s="1">
        <f t="shared" si="3"/>
        <v>0</v>
      </c>
      <c r="W117" s="1">
        <f t="shared" si="4"/>
        <v>0</v>
      </c>
      <c r="X117" s="1"/>
      <c r="Y117" s="29">
        <f t="shared" si="5"/>
        <v>0</v>
      </c>
      <c r="Z117" s="36">
        <f t="shared" si="6"/>
        <v>0</v>
      </c>
      <c r="AA117" s="29"/>
      <c r="AB117" s="29"/>
      <c r="AC117" s="29"/>
      <c r="AD117" s="29"/>
      <c r="AE117" s="29"/>
      <c r="AF117" s="29"/>
    </row>
    <row r="118" spans="1:32" ht="14.25" customHeight="1">
      <c r="A118" s="1" t="s">
        <v>545</v>
      </c>
      <c r="B118" s="2">
        <v>117</v>
      </c>
      <c r="C118" s="2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3" t="str">
        <f t="shared" si="0"/>
        <v/>
      </c>
      <c r="O118" s="29"/>
      <c r="P118" s="29"/>
      <c r="Q118" s="36" t="str">
        <f t="shared" si="1"/>
        <v/>
      </c>
      <c r="R118" s="29"/>
      <c r="S118" s="29"/>
      <c r="T118" s="37" t="str">
        <f t="shared" si="2"/>
        <v/>
      </c>
      <c r="U118" s="1"/>
      <c r="V118" s="1">
        <f t="shared" si="3"/>
        <v>0</v>
      </c>
      <c r="W118" s="1">
        <f t="shared" si="4"/>
        <v>0</v>
      </c>
      <c r="X118" s="1"/>
      <c r="Y118" s="29">
        <f t="shared" si="5"/>
        <v>0</v>
      </c>
      <c r="Z118" s="36">
        <f t="shared" si="6"/>
        <v>0</v>
      </c>
      <c r="AA118" s="29"/>
      <c r="AB118" s="29"/>
      <c r="AC118" s="29"/>
      <c r="AD118" s="29"/>
      <c r="AE118" s="29"/>
      <c r="AF118" s="29"/>
    </row>
    <row r="119" spans="1:32" ht="14.25" customHeight="1">
      <c r="A119" s="1" t="s">
        <v>548</v>
      </c>
      <c r="B119" s="2">
        <v>118</v>
      </c>
      <c r="C119" s="2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3" t="str">
        <f t="shared" si="0"/>
        <v/>
      </c>
      <c r="O119" s="29"/>
      <c r="P119" s="29"/>
      <c r="Q119" s="36" t="str">
        <f t="shared" si="1"/>
        <v/>
      </c>
      <c r="R119" s="29"/>
      <c r="S119" s="29"/>
      <c r="T119" s="37" t="str">
        <f t="shared" si="2"/>
        <v/>
      </c>
      <c r="U119" s="1"/>
      <c r="V119" s="1">
        <f t="shared" si="3"/>
        <v>0</v>
      </c>
      <c r="W119" s="1">
        <f t="shared" si="4"/>
        <v>0</v>
      </c>
      <c r="X119" s="1"/>
      <c r="Y119" s="29">
        <f t="shared" si="5"/>
        <v>0</v>
      </c>
      <c r="Z119" s="36">
        <f t="shared" si="6"/>
        <v>0</v>
      </c>
      <c r="AA119" s="29"/>
      <c r="AB119" s="29"/>
      <c r="AC119" s="29"/>
      <c r="AD119" s="29"/>
      <c r="AE119" s="29"/>
      <c r="AF119" s="29"/>
    </row>
    <row r="120" spans="1:32" ht="14.25" customHeight="1">
      <c r="A120" s="1" t="s">
        <v>550</v>
      </c>
      <c r="B120" s="2">
        <v>119</v>
      </c>
      <c r="C120" s="2">
        <v>60821</v>
      </c>
      <c r="D120" s="2">
        <v>4</v>
      </c>
      <c r="E120" s="2">
        <v>4</v>
      </c>
      <c r="F120" s="2">
        <v>1</v>
      </c>
      <c r="G120" s="2">
        <v>4</v>
      </c>
      <c r="H120" s="2">
        <v>2</v>
      </c>
      <c r="I120" s="2">
        <v>2</v>
      </c>
      <c r="J120" s="2">
        <v>4</v>
      </c>
      <c r="K120" s="2">
        <v>3</v>
      </c>
      <c r="L120" s="2">
        <v>99.65</v>
      </c>
      <c r="M120" s="2">
        <v>10.98</v>
      </c>
      <c r="N120" s="3">
        <f t="shared" si="0"/>
        <v>11.018564977420974</v>
      </c>
      <c r="O120" s="2">
        <v>145.54</v>
      </c>
      <c r="P120" s="2">
        <v>16.84</v>
      </c>
      <c r="Q120" s="36">
        <f t="shared" si="1"/>
        <v>11.570702212450186</v>
      </c>
      <c r="R120" s="2">
        <v>259.33</v>
      </c>
      <c r="S120" s="2">
        <v>30.02</v>
      </c>
      <c r="T120" s="37">
        <f t="shared" si="2"/>
        <v>11.575984267149963</v>
      </c>
      <c r="U120" s="3">
        <f>AVERAGE(N120,Q120,T120)</f>
        <v>11.388417152340374</v>
      </c>
      <c r="V120" s="1">
        <f t="shared" si="3"/>
        <v>14</v>
      </c>
      <c r="W120" s="1">
        <f t="shared" si="4"/>
        <v>24</v>
      </c>
      <c r="X120" s="1"/>
      <c r="Y120" s="29">
        <f t="shared" si="5"/>
        <v>140</v>
      </c>
      <c r="Z120" s="36">
        <f t="shared" si="6"/>
        <v>150</v>
      </c>
      <c r="AA120" s="29"/>
      <c r="AB120" s="29"/>
      <c r="AC120" s="29"/>
      <c r="AD120" s="29"/>
      <c r="AE120" s="29"/>
      <c r="AF120" s="29"/>
    </row>
    <row r="121" spans="1:32" ht="14.25" customHeight="1">
      <c r="A121" s="1" t="s">
        <v>555</v>
      </c>
      <c r="B121" s="2">
        <v>120</v>
      </c>
      <c r="C121" s="2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3" t="str">
        <f t="shared" si="0"/>
        <v/>
      </c>
      <c r="O121" s="29"/>
      <c r="P121" s="29"/>
      <c r="Q121" s="36" t="str">
        <f t="shared" si="1"/>
        <v/>
      </c>
      <c r="R121" s="29"/>
      <c r="S121" s="29"/>
      <c r="T121" s="37" t="str">
        <f t="shared" si="2"/>
        <v/>
      </c>
      <c r="U121" s="1"/>
      <c r="V121" s="1">
        <f t="shared" si="3"/>
        <v>0</v>
      </c>
      <c r="W121" s="1">
        <f t="shared" si="4"/>
        <v>0</v>
      </c>
      <c r="X121" s="1"/>
      <c r="Y121" s="29">
        <f t="shared" si="5"/>
        <v>0</v>
      </c>
      <c r="Z121" s="36">
        <f t="shared" si="6"/>
        <v>0</v>
      </c>
      <c r="AA121" s="29"/>
      <c r="AB121" s="29"/>
      <c r="AC121" s="29"/>
      <c r="AD121" s="29"/>
      <c r="AE121" s="29"/>
      <c r="AF121" s="29"/>
    </row>
    <row r="122" spans="1:32" ht="14.25" customHeight="1">
      <c r="A122" s="1" t="s">
        <v>559</v>
      </c>
      <c r="B122" s="2">
        <v>121</v>
      </c>
      <c r="C122" s="2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3" t="str">
        <f t="shared" si="0"/>
        <v/>
      </c>
      <c r="O122" s="29"/>
      <c r="P122" s="29"/>
      <c r="Q122" s="36" t="str">
        <f t="shared" si="1"/>
        <v/>
      </c>
      <c r="R122" s="29"/>
      <c r="S122" s="29"/>
      <c r="T122" s="37" t="str">
        <f t="shared" si="2"/>
        <v/>
      </c>
      <c r="U122" s="1"/>
      <c r="V122" s="1">
        <f t="shared" si="3"/>
        <v>0</v>
      </c>
      <c r="W122" s="1">
        <f t="shared" si="4"/>
        <v>0</v>
      </c>
      <c r="X122" s="1"/>
      <c r="Y122" s="29">
        <f t="shared" si="5"/>
        <v>0</v>
      </c>
      <c r="Z122" s="36">
        <f t="shared" si="6"/>
        <v>0</v>
      </c>
      <c r="AA122" s="29"/>
      <c r="AB122" s="29"/>
      <c r="AC122" s="29"/>
      <c r="AD122" s="29"/>
      <c r="AE122" s="29"/>
      <c r="AF122" s="29"/>
    </row>
    <row r="123" spans="1:32" ht="14.25" customHeight="1">
      <c r="A123" s="1" t="s">
        <v>561</v>
      </c>
      <c r="B123" s="2">
        <v>122</v>
      </c>
      <c r="C123" s="2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3" t="str">
        <f t="shared" si="0"/>
        <v/>
      </c>
      <c r="O123" s="29"/>
      <c r="P123" s="29"/>
      <c r="Q123" s="36" t="str">
        <f t="shared" si="1"/>
        <v/>
      </c>
      <c r="R123" s="29"/>
      <c r="S123" s="29"/>
      <c r="T123" s="37" t="str">
        <f t="shared" si="2"/>
        <v/>
      </c>
      <c r="U123" s="1"/>
      <c r="V123" s="1">
        <f t="shared" si="3"/>
        <v>0</v>
      </c>
      <c r="W123" s="1">
        <f t="shared" si="4"/>
        <v>0</v>
      </c>
      <c r="X123" s="1"/>
      <c r="Y123" s="29">
        <f t="shared" si="5"/>
        <v>0</v>
      </c>
      <c r="Z123" s="36">
        <f t="shared" si="6"/>
        <v>0</v>
      </c>
      <c r="AA123" s="29"/>
      <c r="AB123" s="29"/>
      <c r="AC123" s="29"/>
      <c r="AD123" s="29"/>
      <c r="AE123" s="29"/>
      <c r="AF123" s="29"/>
    </row>
    <row r="124" spans="1:32" ht="14.25" customHeight="1">
      <c r="A124" s="1" t="s">
        <v>565</v>
      </c>
      <c r="B124" s="2">
        <v>123</v>
      </c>
      <c r="C124" s="2">
        <v>60821</v>
      </c>
      <c r="D124" s="2">
        <v>1</v>
      </c>
      <c r="E124" s="2">
        <v>0</v>
      </c>
      <c r="F124" s="2">
        <v>1</v>
      </c>
      <c r="G124" s="2">
        <v>2</v>
      </c>
      <c r="H124" s="2">
        <v>0</v>
      </c>
      <c r="I124" s="2">
        <v>3</v>
      </c>
      <c r="J124" s="2">
        <v>1</v>
      </c>
      <c r="K124" s="2">
        <v>1</v>
      </c>
      <c r="L124" s="29"/>
      <c r="M124" s="29"/>
      <c r="N124" s="3" t="str">
        <f t="shared" si="0"/>
        <v/>
      </c>
      <c r="O124" s="2">
        <v>64.959999999999994</v>
      </c>
      <c r="P124" s="2">
        <v>6.62</v>
      </c>
      <c r="Q124" s="36">
        <f t="shared" si="1"/>
        <v>10.19088669950739</v>
      </c>
      <c r="R124" s="2">
        <v>143.88999999999999</v>
      </c>
      <c r="S124" s="2">
        <v>16.71</v>
      </c>
      <c r="T124" s="37">
        <f t="shared" si="2"/>
        <v>11.613037737160333</v>
      </c>
      <c r="U124" s="3">
        <f>AVERAGE(N124,Q124,T124)</f>
        <v>10.90196221833386</v>
      </c>
      <c r="V124" s="1">
        <f t="shared" si="3"/>
        <v>4</v>
      </c>
      <c r="W124" s="1">
        <f t="shared" si="4"/>
        <v>9</v>
      </c>
      <c r="X124" s="1"/>
      <c r="Y124" s="29">
        <f t="shared" si="5"/>
        <v>40</v>
      </c>
      <c r="Z124" s="36">
        <f t="shared" si="6"/>
        <v>56.25</v>
      </c>
      <c r="AA124" s="29"/>
      <c r="AB124" s="29"/>
      <c r="AC124" s="29"/>
      <c r="AD124" s="29"/>
      <c r="AE124" s="29"/>
      <c r="AF124" s="29"/>
    </row>
    <row r="125" spans="1:32" ht="14.25" customHeight="1">
      <c r="A125" s="1" t="s">
        <v>568</v>
      </c>
      <c r="B125" s="2">
        <v>124</v>
      </c>
      <c r="C125" s="2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3" t="str">
        <f t="shared" si="0"/>
        <v/>
      </c>
      <c r="O125" s="29"/>
      <c r="P125" s="29"/>
      <c r="Q125" s="36" t="str">
        <f t="shared" si="1"/>
        <v/>
      </c>
      <c r="R125" s="29"/>
      <c r="S125" s="29"/>
      <c r="T125" s="37" t="str">
        <f t="shared" si="2"/>
        <v/>
      </c>
      <c r="U125" s="1"/>
      <c r="V125" s="1">
        <f t="shared" si="3"/>
        <v>0</v>
      </c>
      <c r="W125" s="1">
        <f t="shared" si="4"/>
        <v>0</v>
      </c>
      <c r="X125" s="1"/>
      <c r="Y125" s="29">
        <f t="shared" si="5"/>
        <v>0</v>
      </c>
      <c r="Z125" s="36">
        <f t="shared" si="6"/>
        <v>0</v>
      </c>
      <c r="AA125" s="29"/>
      <c r="AB125" s="29"/>
      <c r="AC125" s="29"/>
      <c r="AD125" s="29"/>
      <c r="AE125" s="29"/>
      <c r="AF125" s="29"/>
    </row>
    <row r="126" spans="1:32" ht="14.25" customHeight="1">
      <c r="A126" s="1" t="s">
        <v>570</v>
      </c>
      <c r="B126" s="2">
        <v>125</v>
      </c>
      <c r="C126" s="2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3" t="str">
        <f t="shared" si="0"/>
        <v/>
      </c>
      <c r="O126" s="29"/>
      <c r="P126" s="29"/>
      <c r="Q126" s="36" t="str">
        <f t="shared" si="1"/>
        <v/>
      </c>
      <c r="R126" s="29"/>
      <c r="S126" s="29"/>
      <c r="T126" s="37" t="str">
        <f t="shared" si="2"/>
        <v/>
      </c>
      <c r="U126" s="1"/>
      <c r="V126" s="1">
        <f t="shared" si="3"/>
        <v>0</v>
      </c>
      <c r="W126" s="1">
        <f t="shared" si="4"/>
        <v>0</v>
      </c>
      <c r="X126" s="1"/>
      <c r="Y126" s="29">
        <f t="shared" si="5"/>
        <v>0</v>
      </c>
      <c r="Z126" s="36">
        <f t="shared" si="6"/>
        <v>0</v>
      </c>
      <c r="AA126" s="29"/>
      <c r="AB126" s="29"/>
      <c r="AC126" s="29"/>
      <c r="AD126" s="29"/>
      <c r="AE126" s="29"/>
      <c r="AF126" s="29"/>
    </row>
    <row r="127" spans="1:32" ht="14.25" customHeight="1">
      <c r="A127" s="1" t="s">
        <v>574</v>
      </c>
      <c r="B127" s="2">
        <v>126</v>
      </c>
      <c r="C127" s="2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3" t="str">
        <f t="shared" si="0"/>
        <v/>
      </c>
      <c r="O127" s="29"/>
      <c r="P127" s="29"/>
      <c r="Q127" s="36" t="str">
        <f t="shared" si="1"/>
        <v/>
      </c>
      <c r="R127" s="29"/>
      <c r="S127" s="29"/>
      <c r="T127" s="37" t="str">
        <f t="shared" si="2"/>
        <v/>
      </c>
      <c r="U127" s="1"/>
      <c r="V127" s="1">
        <f t="shared" si="3"/>
        <v>0</v>
      </c>
      <c r="W127" s="1">
        <f t="shared" si="4"/>
        <v>0</v>
      </c>
      <c r="X127" s="1"/>
      <c r="Y127" s="29">
        <f t="shared" si="5"/>
        <v>0</v>
      </c>
      <c r="Z127" s="36">
        <f t="shared" si="6"/>
        <v>0</v>
      </c>
      <c r="AA127" s="29"/>
      <c r="AB127" s="29"/>
      <c r="AC127" s="29"/>
      <c r="AD127" s="29"/>
      <c r="AE127" s="29"/>
      <c r="AF127" s="29"/>
    </row>
    <row r="128" spans="1:32" ht="14.25" customHeight="1">
      <c r="A128" s="1" t="s">
        <v>578</v>
      </c>
      <c r="B128" s="2">
        <v>127</v>
      </c>
      <c r="C128" s="2">
        <v>60821</v>
      </c>
      <c r="D128" s="2">
        <v>5</v>
      </c>
      <c r="E128" s="2">
        <v>0</v>
      </c>
      <c r="F128" s="2">
        <v>2</v>
      </c>
      <c r="G128" s="2">
        <v>1</v>
      </c>
      <c r="H128" s="2">
        <v>2</v>
      </c>
      <c r="I128" s="2">
        <v>0</v>
      </c>
      <c r="J128" s="2">
        <v>3</v>
      </c>
      <c r="K128" s="2">
        <v>0</v>
      </c>
      <c r="L128" s="29"/>
      <c r="M128" s="29"/>
      <c r="N128" s="3" t="str">
        <f t="shared" si="0"/>
        <v/>
      </c>
      <c r="O128" s="2">
        <v>6.85</v>
      </c>
      <c r="P128" s="2">
        <v>0.73</v>
      </c>
      <c r="Q128" s="36">
        <f t="shared" si="1"/>
        <v>10.656934306569344</v>
      </c>
      <c r="R128" s="29"/>
      <c r="S128" s="29"/>
      <c r="T128" s="37" t="str">
        <f t="shared" si="2"/>
        <v/>
      </c>
      <c r="U128" s="3">
        <f>AVERAGE(N128,Q128,T128)</f>
        <v>10.656934306569344</v>
      </c>
      <c r="V128" s="1">
        <f t="shared" si="3"/>
        <v>12</v>
      </c>
      <c r="W128" s="1">
        <f t="shared" si="4"/>
        <v>13</v>
      </c>
      <c r="X128" s="1"/>
      <c r="Y128" s="29">
        <f t="shared" si="5"/>
        <v>120</v>
      </c>
      <c r="Z128" s="36">
        <f t="shared" si="6"/>
        <v>81.25</v>
      </c>
      <c r="AA128" s="29"/>
      <c r="AB128" s="29"/>
      <c r="AC128" s="29"/>
      <c r="AD128" s="29"/>
      <c r="AE128" s="29"/>
      <c r="AF128" s="29"/>
    </row>
    <row r="129" spans="1:32" ht="14.25" customHeight="1">
      <c r="A129" s="1" t="s">
        <v>583</v>
      </c>
      <c r="B129" s="2">
        <v>128</v>
      </c>
      <c r="C129" s="2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" t="str">
        <f t="shared" si="0"/>
        <v/>
      </c>
      <c r="O129" s="29"/>
      <c r="P129" s="29"/>
      <c r="Q129" s="36" t="str">
        <f t="shared" si="1"/>
        <v/>
      </c>
      <c r="R129" s="29"/>
      <c r="S129" s="29"/>
      <c r="T129" s="37" t="str">
        <f t="shared" si="2"/>
        <v/>
      </c>
      <c r="U129" s="1"/>
      <c r="V129" s="1">
        <f t="shared" si="3"/>
        <v>0</v>
      </c>
      <c r="W129" s="1">
        <f t="shared" si="4"/>
        <v>0</v>
      </c>
      <c r="X129" s="1"/>
      <c r="Y129" s="29">
        <f t="shared" si="5"/>
        <v>0</v>
      </c>
      <c r="Z129" s="36">
        <f t="shared" si="6"/>
        <v>0</v>
      </c>
      <c r="AA129" s="29"/>
      <c r="AB129" s="29"/>
      <c r="AC129" s="29"/>
      <c r="AD129" s="29"/>
      <c r="AE129" s="29"/>
      <c r="AF129" s="29"/>
    </row>
    <row r="130" spans="1:32" ht="14.25" customHeight="1">
      <c r="A130" s="1" t="s">
        <v>585</v>
      </c>
      <c r="B130" s="2">
        <v>129</v>
      </c>
      <c r="C130" s="2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3" t="str">
        <f t="shared" si="0"/>
        <v/>
      </c>
      <c r="O130" s="29"/>
      <c r="P130" s="29"/>
      <c r="Q130" s="36" t="str">
        <f t="shared" si="1"/>
        <v/>
      </c>
      <c r="R130" s="29"/>
      <c r="S130" s="29"/>
      <c r="T130" s="37" t="str">
        <f t="shared" si="2"/>
        <v/>
      </c>
      <c r="U130" s="1"/>
      <c r="V130" s="1">
        <f t="shared" si="3"/>
        <v>0</v>
      </c>
      <c r="W130" s="1">
        <f t="shared" si="4"/>
        <v>0</v>
      </c>
      <c r="X130" s="1"/>
      <c r="Y130" s="29">
        <f t="shared" si="5"/>
        <v>0</v>
      </c>
      <c r="Z130" s="36">
        <f t="shared" si="6"/>
        <v>0</v>
      </c>
      <c r="AA130" s="29"/>
      <c r="AB130" s="29"/>
      <c r="AC130" s="29"/>
      <c r="AD130" s="29"/>
      <c r="AE130" s="29"/>
      <c r="AF130" s="29"/>
    </row>
    <row r="131" spans="1:32" ht="14.25" customHeight="1">
      <c r="A131" s="1" t="s">
        <v>588</v>
      </c>
      <c r="B131" s="2">
        <v>130</v>
      </c>
      <c r="C131" s="2">
        <v>60821</v>
      </c>
      <c r="D131" s="2">
        <v>5</v>
      </c>
      <c r="E131" s="2">
        <v>1</v>
      </c>
      <c r="F131" s="2">
        <v>5</v>
      </c>
      <c r="G131" s="2">
        <v>4</v>
      </c>
      <c r="H131" s="2">
        <v>4</v>
      </c>
      <c r="I131" s="2">
        <v>0</v>
      </c>
      <c r="J131" s="2">
        <v>6</v>
      </c>
      <c r="K131" s="2">
        <v>3</v>
      </c>
      <c r="L131" s="2">
        <v>28.22</v>
      </c>
      <c r="M131" s="2">
        <v>3.12</v>
      </c>
      <c r="N131" s="3">
        <f t="shared" si="0"/>
        <v>11.055988660524452</v>
      </c>
      <c r="O131" s="2">
        <v>252.9</v>
      </c>
      <c r="P131" s="2">
        <v>28.78</v>
      </c>
      <c r="Q131" s="36">
        <f t="shared" si="1"/>
        <v>11.379992091735865</v>
      </c>
      <c r="R131" s="29"/>
      <c r="S131" s="29"/>
      <c r="T131" s="37" t="str">
        <f t="shared" si="2"/>
        <v/>
      </c>
      <c r="U131" s="3">
        <f>AVERAGE(N131,Q131,T131)</f>
        <v>11.217990376130158</v>
      </c>
      <c r="V131" s="1">
        <f t="shared" si="3"/>
        <v>23</v>
      </c>
      <c r="W131" s="1">
        <f t="shared" si="4"/>
        <v>28</v>
      </c>
      <c r="X131" s="1"/>
      <c r="Y131" s="29">
        <f t="shared" si="5"/>
        <v>230</v>
      </c>
      <c r="Z131" s="36">
        <f t="shared" si="6"/>
        <v>175</v>
      </c>
      <c r="AA131" s="29"/>
      <c r="AB131" s="29"/>
      <c r="AC131" s="29"/>
      <c r="AD131" s="29"/>
      <c r="AE131" s="29"/>
      <c r="AF131" s="29"/>
    </row>
    <row r="132" spans="1:32" ht="14.25" customHeight="1">
      <c r="A132" s="1" t="s">
        <v>590</v>
      </c>
      <c r="B132" s="2">
        <v>131</v>
      </c>
      <c r="C132" s="2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3" t="str">
        <f t="shared" si="0"/>
        <v/>
      </c>
      <c r="O132" s="29"/>
      <c r="P132" s="29"/>
      <c r="Q132" s="36" t="str">
        <f t="shared" si="1"/>
        <v/>
      </c>
      <c r="R132" s="29"/>
      <c r="S132" s="29"/>
      <c r="T132" s="37" t="str">
        <f t="shared" si="2"/>
        <v/>
      </c>
      <c r="U132" s="1"/>
      <c r="V132" s="1">
        <f t="shared" si="3"/>
        <v>0</v>
      </c>
      <c r="W132" s="1">
        <f t="shared" si="4"/>
        <v>0</v>
      </c>
      <c r="X132" s="1"/>
      <c r="Y132" s="29">
        <f t="shared" si="5"/>
        <v>0</v>
      </c>
      <c r="Z132" s="36">
        <f t="shared" si="6"/>
        <v>0</v>
      </c>
      <c r="AA132" s="29"/>
      <c r="AB132" s="29"/>
      <c r="AC132" s="29"/>
      <c r="AD132" s="29"/>
      <c r="AE132" s="29"/>
      <c r="AF132" s="29"/>
    </row>
    <row r="133" spans="1:32" ht="14.25" customHeight="1">
      <c r="A133" s="1" t="s">
        <v>594</v>
      </c>
      <c r="B133" s="2">
        <v>132</v>
      </c>
      <c r="C133" s="2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3" t="str">
        <f t="shared" si="0"/>
        <v/>
      </c>
      <c r="O133" s="29"/>
      <c r="P133" s="29"/>
      <c r="Q133" s="36" t="str">
        <f t="shared" si="1"/>
        <v/>
      </c>
      <c r="R133" s="29"/>
      <c r="S133" s="29"/>
      <c r="T133" s="37" t="str">
        <f t="shared" si="2"/>
        <v/>
      </c>
      <c r="U133" s="1"/>
      <c r="V133" s="1">
        <f t="shared" si="3"/>
        <v>0</v>
      </c>
      <c r="W133" s="1">
        <f t="shared" si="4"/>
        <v>0</v>
      </c>
      <c r="X133" s="1"/>
      <c r="Y133" s="29">
        <f t="shared" si="5"/>
        <v>0</v>
      </c>
      <c r="Z133" s="36">
        <f t="shared" si="6"/>
        <v>0</v>
      </c>
      <c r="AA133" s="29"/>
      <c r="AB133" s="29"/>
      <c r="AC133" s="29"/>
      <c r="AD133" s="29"/>
      <c r="AE133" s="29"/>
      <c r="AF133" s="29"/>
    </row>
    <row r="134" spans="1:32" ht="14.25" customHeight="1">
      <c r="A134" s="1" t="s">
        <v>597</v>
      </c>
      <c r="B134" s="2">
        <v>133</v>
      </c>
      <c r="C134" s="2">
        <v>60821</v>
      </c>
      <c r="D134" s="2">
        <v>5</v>
      </c>
      <c r="E134" s="2">
        <v>11</v>
      </c>
      <c r="F134" s="2">
        <v>9</v>
      </c>
      <c r="G134" s="2">
        <v>9</v>
      </c>
      <c r="H134" s="2">
        <v>5</v>
      </c>
      <c r="I134" s="2">
        <v>9</v>
      </c>
      <c r="J134" s="2">
        <v>4</v>
      </c>
      <c r="K134" s="2">
        <v>9</v>
      </c>
      <c r="L134" s="2">
        <v>480.05</v>
      </c>
      <c r="M134" s="2">
        <v>50.96</v>
      </c>
      <c r="N134" s="3">
        <f t="shared" si="0"/>
        <v>10.615560879075096</v>
      </c>
      <c r="O134" s="2">
        <v>371.11</v>
      </c>
      <c r="P134" s="2">
        <v>38.74</v>
      </c>
      <c r="Q134" s="36">
        <f t="shared" si="1"/>
        <v>10.438953410040149</v>
      </c>
      <c r="R134" s="2">
        <v>448.98</v>
      </c>
      <c r="S134" s="2">
        <v>51.62</v>
      </c>
      <c r="T134" s="37">
        <f t="shared" si="2"/>
        <v>11.497171366207848</v>
      </c>
      <c r="U134" s="3">
        <f t="shared" ref="U134:U137" si="15">AVERAGE(N134,Q134,T134)</f>
        <v>10.8505618851077</v>
      </c>
      <c r="V134" s="1">
        <f t="shared" si="3"/>
        <v>32</v>
      </c>
      <c r="W134" s="1">
        <f t="shared" si="4"/>
        <v>61</v>
      </c>
      <c r="X134" s="1"/>
      <c r="Y134" s="29">
        <f t="shared" si="5"/>
        <v>320</v>
      </c>
      <c r="Z134" s="36">
        <f t="shared" si="6"/>
        <v>381.25</v>
      </c>
      <c r="AA134" s="29"/>
      <c r="AB134" s="29"/>
      <c r="AC134" s="29"/>
      <c r="AD134" s="29"/>
      <c r="AE134" s="29"/>
      <c r="AF134" s="29"/>
    </row>
    <row r="135" spans="1:32" ht="14.25" customHeight="1">
      <c r="A135" s="1" t="s">
        <v>602</v>
      </c>
      <c r="B135" s="2">
        <v>134</v>
      </c>
      <c r="C135" s="2">
        <v>60821</v>
      </c>
      <c r="D135" s="2">
        <v>7</v>
      </c>
      <c r="E135" s="2">
        <v>1</v>
      </c>
      <c r="F135" s="2">
        <v>8</v>
      </c>
      <c r="G135" s="2">
        <v>0</v>
      </c>
      <c r="H135" s="2">
        <v>6</v>
      </c>
      <c r="I135" s="2">
        <v>4</v>
      </c>
      <c r="J135" s="2">
        <v>7</v>
      </c>
      <c r="K135" s="2">
        <v>0</v>
      </c>
      <c r="L135" s="2">
        <v>33.119999999999997</v>
      </c>
      <c r="M135" s="2">
        <v>4.41</v>
      </c>
      <c r="N135" s="3">
        <f t="shared" si="0"/>
        <v>13.315217391304349</v>
      </c>
      <c r="O135" s="29"/>
      <c r="P135" s="29"/>
      <c r="Q135" s="36" t="str">
        <f t="shared" si="1"/>
        <v/>
      </c>
      <c r="R135" s="2">
        <v>248.12</v>
      </c>
      <c r="S135" s="2">
        <v>27.91</v>
      </c>
      <c r="T135" s="37">
        <f t="shared" si="2"/>
        <v>11.248589392229565</v>
      </c>
      <c r="U135" s="3">
        <f t="shared" si="15"/>
        <v>12.281903391766956</v>
      </c>
      <c r="V135" s="1">
        <f t="shared" si="3"/>
        <v>28</v>
      </c>
      <c r="W135" s="1">
        <f t="shared" si="4"/>
        <v>33</v>
      </c>
      <c r="X135" s="1"/>
      <c r="Y135" s="29">
        <f t="shared" si="5"/>
        <v>280</v>
      </c>
      <c r="Z135" s="36">
        <f t="shared" si="6"/>
        <v>206.25</v>
      </c>
      <c r="AA135" s="29"/>
      <c r="AB135" s="29"/>
      <c r="AC135" s="29"/>
      <c r="AD135" s="29"/>
      <c r="AE135" s="29"/>
      <c r="AF135" s="29"/>
    </row>
    <row r="136" spans="1:32" ht="14.25" customHeight="1">
      <c r="A136" s="1" t="s">
        <v>604</v>
      </c>
      <c r="B136" s="2">
        <v>135</v>
      </c>
      <c r="C136" s="2">
        <v>60821</v>
      </c>
      <c r="D136" s="2">
        <v>0</v>
      </c>
      <c r="E136" s="2">
        <v>0</v>
      </c>
      <c r="F136" s="2">
        <v>1</v>
      </c>
      <c r="G136" s="2">
        <v>2</v>
      </c>
      <c r="H136" s="2">
        <v>2</v>
      </c>
      <c r="I136" s="2">
        <v>4</v>
      </c>
      <c r="J136" s="2">
        <v>4</v>
      </c>
      <c r="K136" s="2">
        <v>0</v>
      </c>
      <c r="L136" s="29"/>
      <c r="M136" s="29"/>
      <c r="N136" s="3" t="str">
        <f t="shared" si="0"/>
        <v/>
      </c>
      <c r="O136" s="2">
        <v>208.85</v>
      </c>
      <c r="P136" s="2">
        <v>23.78</v>
      </c>
      <c r="Q136" s="36">
        <f t="shared" si="1"/>
        <v>11.386162317452717</v>
      </c>
      <c r="R136" s="2">
        <v>398.36</v>
      </c>
      <c r="S136" s="2">
        <v>45.18</v>
      </c>
      <c r="T136" s="37">
        <f t="shared" si="2"/>
        <v>11.341500150617531</v>
      </c>
      <c r="U136" s="3">
        <f t="shared" si="15"/>
        <v>11.363831234035125</v>
      </c>
      <c r="V136" s="1">
        <f t="shared" si="3"/>
        <v>7</v>
      </c>
      <c r="W136" s="1">
        <f t="shared" si="4"/>
        <v>13</v>
      </c>
      <c r="X136" s="1"/>
      <c r="Y136" s="29">
        <f t="shared" si="5"/>
        <v>70</v>
      </c>
      <c r="Z136" s="36">
        <f t="shared" si="6"/>
        <v>81.25</v>
      </c>
      <c r="AA136" s="29"/>
      <c r="AB136" s="29"/>
      <c r="AC136" s="29"/>
      <c r="AD136" s="29"/>
      <c r="AE136" s="29"/>
      <c r="AF136" s="29"/>
    </row>
    <row r="137" spans="1:32" ht="14.25" customHeight="1">
      <c r="A137" s="1" t="s">
        <v>608</v>
      </c>
      <c r="B137" s="2">
        <v>136</v>
      </c>
      <c r="C137" s="2">
        <v>60821</v>
      </c>
      <c r="D137" s="2">
        <v>1</v>
      </c>
      <c r="E137" s="2">
        <v>5</v>
      </c>
      <c r="F137" s="2">
        <v>1</v>
      </c>
      <c r="G137" s="2">
        <v>3</v>
      </c>
      <c r="H137" s="2">
        <v>1</v>
      </c>
      <c r="I137" s="2">
        <v>3</v>
      </c>
      <c r="J137" s="2">
        <v>0</v>
      </c>
      <c r="K137" s="2">
        <v>0</v>
      </c>
      <c r="L137" s="2">
        <v>146.25</v>
      </c>
      <c r="M137" s="2">
        <v>17.93</v>
      </c>
      <c r="N137" s="3">
        <f t="shared" si="0"/>
        <v>12.259829059829059</v>
      </c>
      <c r="O137" s="2">
        <v>382.89</v>
      </c>
      <c r="P137" s="2">
        <v>42.59</v>
      </c>
      <c r="Q137" s="36">
        <f t="shared" si="1"/>
        <v>11.123299119851655</v>
      </c>
      <c r="R137" s="2">
        <v>365.45</v>
      </c>
      <c r="S137" s="2">
        <v>28.21</v>
      </c>
      <c r="T137" s="37">
        <f t="shared" si="2"/>
        <v>7.7192502394308384</v>
      </c>
      <c r="U137" s="3">
        <f t="shared" si="15"/>
        <v>10.367459473037185</v>
      </c>
      <c r="V137" s="1">
        <f t="shared" si="3"/>
        <v>3</v>
      </c>
      <c r="W137" s="1">
        <f t="shared" si="4"/>
        <v>14</v>
      </c>
      <c r="X137" s="1"/>
      <c r="Y137" s="29">
        <f t="shared" si="5"/>
        <v>30</v>
      </c>
      <c r="Z137" s="36">
        <f t="shared" si="6"/>
        <v>87.5</v>
      </c>
      <c r="AA137" s="29"/>
      <c r="AB137" s="29"/>
      <c r="AC137" s="29"/>
      <c r="AD137" s="29"/>
      <c r="AE137" s="29"/>
      <c r="AF137" s="29"/>
    </row>
    <row r="138" spans="1:32" ht="14.25" customHeight="1">
      <c r="A138" s="1" t="s">
        <v>613</v>
      </c>
      <c r="B138" s="2">
        <v>137</v>
      </c>
      <c r="C138" s="2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" t="str">
        <f t="shared" si="0"/>
        <v/>
      </c>
      <c r="O138" s="29"/>
      <c r="P138" s="29"/>
      <c r="Q138" s="36" t="str">
        <f t="shared" si="1"/>
        <v/>
      </c>
      <c r="R138" s="29"/>
      <c r="S138" s="29"/>
      <c r="T138" s="37" t="str">
        <f t="shared" si="2"/>
        <v/>
      </c>
      <c r="U138" s="1"/>
      <c r="V138" s="1">
        <f t="shared" si="3"/>
        <v>0</v>
      </c>
      <c r="W138" s="1">
        <f t="shared" si="4"/>
        <v>0</v>
      </c>
      <c r="X138" s="1"/>
      <c r="Y138" s="29">
        <f t="shared" si="5"/>
        <v>0</v>
      </c>
      <c r="Z138" s="36">
        <f t="shared" si="6"/>
        <v>0</v>
      </c>
      <c r="AA138" s="29"/>
      <c r="AB138" s="29"/>
      <c r="AC138" s="29"/>
      <c r="AD138" s="29"/>
      <c r="AE138" s="29"/>
      <c r="AF138" s="29"/>
    </row>
    <row r="139" spans="1:32" ht="14.25" customHeight="1">
      <c r="A139" s="1" t="s">
        <v>616</v>
      </c>
      <c r="B139" s="2">
        <v>138</v>
      </c>
      <c r="C139" s="2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3" t="str">
        <f t="shared" si="0"/>
        <v/>
      </c>
      <c r="O139" s="29"/>
      <c r="P139" s="29"/>
      <c r="Q139" s="36" t="str">
        <f t="shared" si="1"/>
        <v/>
      </c>
      <c r="R139" s="29"/>
      <c r="S139" s="29"/>
      <c r="T139" s="37" t="str">
        <f t="shared" si="2"/>
        <v/>
      </c>
      <c r="U139" s="1"/>
      <c r="V139" s="1">
        <f t="shared" si="3"/>
        <v>0</v>
      </c>
      <c r="W139" s="1">
        <f t="shared" si="4"/>
        <v>0</v>
      </c>
      <c r="X139" s="1"/>
      <c r="Y139" s="29">
        <f t="shared" si="5"/>
        <v>0</v>
      </c>
      <c r="Z139" s="36">
        <f t="shared" si="6"/>
        <v>0</v>
      </c>
      <c r="AA139" s="29"/>
      <c r="AB139" s="29"/>
      <c r="AC139" s="29"/>
      <c r="AD139" s="29"/>
      <c r="AE139" s="29"/>
      <c r="AF139" s="29"/>
    </row>
    <row r="140" spans="1:32" ht="14.25" customHeight="1">
      <c r="A140" s="1" t="s">
        <v>619</v>
      </c>
      <c r="B140" s="2">
        <v>139</v>
      </c>
      <c r="C140" s="2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3" t="str">
        <f t="shared" si="0"/>
        <v/>
      </c>
      <c r="O140" s="29"/>
      <c r="P140" s="29"/>
      <c r="Q140" s="36" t="str">
        <f t="shared" si="1"/>
        <v/>
      </c>
      <c r="R140" s="29"/>
      <c r="S140" s="29"/>
      <c r="T140" s="37" t="str">
        <f t="shared" si="2"/>
        <v/>
      </c>
      <c r="U140" s="1"/>
      <c r="V140" s="1">
        <f t="shared" si="3"/>
        <v>0</v>
      </c>
      <c r="W140" s="1">
        <f t="shared" si="4"/>
        <v>0</v>
      </c>
      <c r="X140" s="1"/>
      <c r="Y140" s="29">
        <f t="shared" si="5"/>
        <v>0</v>
      </c>
      <c r="Z140" s="36">
        <f t="shared" si="6"/>
        <v>0</v>
      </c>
      <c r="AA140" s="29"/>
      <c r="AB140" s="29"/>
      <c r="AC140" s="29"/>
      <c r="AD140" s="29"/>
      <c r="AE140" s="29"/>
      <c r="AF140" s="29"/>
    </row>
    <row r="141" spans="1:32" ht="14.25" customHeight="1">
      <c r="A141" s="1" t="s">
        <v>622</v>
      </c>
      <c r="B141" s="2">
        <v>140</v>
      </c>
      <c r="C141" s="2">
        <v>60821</v>
      </c>
      <c r="D141" s="2">
        <v>1</v>
      </c>
      <c r="E141" s="2">
        <v>3</v>
      </c>
      <c r="F141" s="2">
        <v>2</v>
      </c>
      <c r="G141" s="2">
        <v>1</v>
      </c>
      <c r="H141" s="2">
        <v>0</v>
      </c>
      <c r="I141" s="2">
        <v>1</v>
      </c>
      <c r="J141" s="2">
        <v>4</v>
      </c>
      <c r="K141" s="2">
        <v>0</v>
      </c>
      <c r="L141" s="2">
        <v>112.83</v>
      </c>
      <c r="M141" s="2">
        <v>15.25</v>
      </c>
      <c r="N141" s="3">
        <f t="shared" si="0"/>
        <v>13.51590888947975</v>
      </c>
      <c r="O141" s="2">
        <v>26.42</v>
      </c>
      <c r="P141" s="2">
        <v>3.26</v>
      </c>
      <c r="Q141" s="36">
        <f t="shared" si="1"/>
        <v>12.339137017411051</v>
      </c>
      <c r="R141" s="2">
        <v>437.05</v>
      </c>
      <c r="S141" s="2">
        <v>49.01</v>
      </c>
      <c r="T141" s="37">
        <f t="shared" si="2"/>
        <v>11.213819929069899</v>
      </c>
      <c r="U141" s="3">
        <f t="shared" ref="U141:U145" si="16">AVERAGE(N141,Q141,T141)</f>
        <v>12.3562886119869</v>
      </c>
      <c r="V141" s="1">
        <f t="shared" si="3"/>
        <v>7</v>
      </c>
      <c r="W141" s="1">
        <f t="shared" si="4"/>
        <v>12</v>
      </c>
      <c r="X141" s="1"/>
      <c r="Y141" s="29">
        <f t="shared" si="5"/>
        <v>70</v>
      </c>
      <c r="Z141" s="36">
        <f t="shared" si="6"/>
        <v>75</v>
      </c>
      <c r="AA141" s="29"/>
      <c r="AB141" s="29"/>
      <c r="AC141" s="29"/>
      <c r="AD141" s="29"/>
      <c r="AE141" s="29"/>
      <c r="AF141" s="29"/>
    </row>
    <row r="142" spans="1:32" ht="14.25" customHeight="1">
      <c r="A142" s="1" t="s">
        <v>625</v>
      </c>
      <c r="B142" s="2">
        <v>141</v>
      </c>
      <c r="C142" s="2">
        <v>60821</v>
      </c>
      <c r="D142" s="2">
        <v>11</v>
      </c>
      <c r="E142" s="2">
        <v>0</v>
      </c>
      <c r="F142" s="2">
        <v>14</v>
      </c>
      <c r="G142" s="2">
        <v>2</v>
      </c>
      <c r="H142" s="2">
        <v>3</v>
      </c>
      <c r="I142" s="2">
        <v>2</v>
      </c>
      <c r="J142" s="2">
        <v>8</v>
      </c>
      <c r="K142" s="2">
        <v>4</v>
      </c>
      <c r="L142" s="29"/>
      <c r="M142" s="29"/>
      <c r="N142" s="3" t="str">
        <f t="shared" si="0"/>
        <v/>
      </c>
      <c r="O142" s="2">
        <v>279.49</v>
      </c>
      <c r="P142" s="2">
        <v>29.52</v>
      </c>
      <c r="Q142" s="36">
        <f t="shared" si="1"/>
        <v>10.562095244910372</v>
      </c>
      <c r="R142" s="2">
        <v>138.91999999999999</v>
      </c>
      <c r="S142" s="2">
        <v>14.73</v>
      </c>
      <c r="T142" s="37">
        <f t="shared" si="2"/>
        <v>10.603224877627412</v>
      </c>
      <c r="U142" s="3">
        <f t="shared" si="16"/>
        <v>10.582660061268893</v>
      </c>
      <c r="V142" s="1">
        <f t="shared" si="3"/>
        <v>40</v>
      </c>
      <c r="W142" s="1">
        <f t="shared" si="4"/>
        <v>44</v>
      </c>
      <c r="X142" s="1"/>
      <c r="Y142" s="29">
        <f t="shared" si="5"/>
        <v>400</v>
      </c>
      <c r="Z142" s="36">
        <f t="shared" si="6"/>
        <v>275</v>
      </c>
      <c r="AA142" s="29"/>
      <c r="AB142" s="29"/>
      <c r="AC142" s="29"/>
      <c r="AD142" s="29"/>
      <c r="AE142" s="29"/>
      <c r="AF142" s="29"/>
    </row>
    <row r="143" spans="1:32" ht="14.25" customHeight="1">
      <c r="A143" s="1" t="s">
        <v>628</v>
      </c>
      <c r="B143" s="2">
        <v>142</v>
      </c>
      <c r="C143" s="2">
        <v>60821</v>
      </c>
      <c r="D143" s="2">
        <v>0</v>
      </c>
      <c r="E143" s="2">
        <v>1</v>
      </c>
      <c r="F143" s="2">
        <v>2</v>
      </c>
      <c r="G143" s="2">
        <v>0</v>
      </c>
      <c r="H143" s="2">
        <v>2</v>
      </c>
      <c r="I143" s="2">
        <v>1</v>
      </c>
      <c r="J143" s="2">
        <v>2</v>
      </c>
      <c r="K143" s="2">
        <v>2</v>
      </c>
      <c r="L143" s="2">
        <v>32.119999999999997</v>
      </c>
      <c r="M143" s="2">
        <v>3.73</v>
      </c>
      <c r="N143" s="3">
        <f t="shared" si="0"/>
        <v>11.612702366127024</v>
      </c>
      <c r="O143" s="29"/>
      <c r="P143" s="29"/>
      <c r="Q143" s="36" t="str">
        <f t="shared" si="1"/>
        <v/>
      </c>
      <c r="R143" s="2">
        <v>2.25</v>
      </c>
      <c r="S143" s="2">
        <v>0.28000000000000003</v>
      </c>
      <c r="T143" s="37">
        <f t="shared" si="2"/>
        <v>12.444444444444445</v>
      </c>
      <c r="U143" s="3">
        <f t="shared" si="16"/>
        <v>12.028573405285734</v>
      </c>
      <c r="V143" s="1">
        <f t="shared" si="3"/>
        <v>8</v>
      </c>
      <c r="W143" s="1">
        <f t="shared" si="4"/>
        <v>10</v>
      </c>
      <c r="X143" s="1"/>
      <c r="Y143" s="29">
        <f t="shared" si="5"/>
        <v>80</v>
      </c>
      <c r="Z143" s="36">
        <f t="shared" si="6"/>
        <v>62.5</v>
      </c>
      <c r="AA143" s="29"/>
      <c r="AB143" s="29"/>
      <c r="AC143" s="29"/>
      <c r="AD143" s="29"/>
      <c r="AE143" s="29"/>
      <c r="AF143" s="29"/>
    </row>
    <row r="144" spans="1:32" ht="14.25" customHeight="1">
      <c r="A144" s="1" t="s">
        <v>633</v>
      </c>
      <c r="B144" s="2">
        <v>143</v>
      </c>
      <c r="C144" s="2">
        <v>60821</v>
      </c>
      <c r="D144" s="2">
        <v>4</v>
      </c>
      <c r="E144" s="2">
        <v>3</v>
      </c>
      <c r="F144" s="2">
        <v>3</v>
      </c>
      <c r="G144" s="2">
        <v>0</v>
      </c>
      <c r="H144" s="2">
        <v>9</v>
      </c>
      <c r="I144" s="2">
        <v>0</v>
      </c>
      <c r="J144" s="2">
        <v>2</v>
      </c>
      <c r="K144" s="2">
        <v>1</v>
      </c>
      <c r="L144" s="2">
        <v>173.32</v>
      </c>
      <c r="M144" s="2">
        <v>19.82</v>
      </c>
      <c r="N144" s="3">
        <f t="shared" si="0"/>
        <v>11.435495038079853</v>
      </c>
      <c r="O144" s="29"/>
      <c r="P144" s="29"/>
      <c r="Q144" s="36" t="str">
        <f t="shared" si="1"/>
        <v/>
      </c>
      <c r="R144" s="29"/>
      <c r="S144" s="29"/>
      <c r="T144" s="37" t="str">
        <f t="shared" si="2"/>
        <v/>
      </c>
      <c r="U144" s="3">
        <f t="shared" si="16"/>
        <v>11.435495038079853</v>
      </c>
      <c r="V144" s="1">
        <f t="shared" si="3"/>
        <v>19</v>
      </c>
      <c r="W144" s="1">
        <f t="shared" si="4"/>
        <v>22</v>
      </c>
      <c r="X144" s="1"/>
      <c r="Y144" s="29">
        <f t="shared" si="5"/>
        <v>190</v>
      </c>
      <c r="Z144" s="36">
        <f t="shared" si="6"/>
        <v>137.5</v>
      </c>
      <c r="AA144" s="29"/>
      <c r="AB144" s="29"/>
      <c r="AC144" s="29"/>
      <c r="AD144" s="29"/>
      <c r="AE144" s="29"/>
      <c r="AF144" s="29"/>
    </row>
    <row r="145" spans="1:32" ht="14.25" customHeight="1">
      <c r="A145" s="1" t="s">
        <v>635</v>
      </c>
      <c r="B145" s="2">
        <v>144</v>
      </c>
      <c r="C145" s="2">
        <v>60821</v>
      </c>
      <c r="D145" s="2">
        <v>16</v>
      </c>
      <c r="E145" s="2">
        <v>7</v>
      </c>
      <c r="F145" s="2">
        <v>12</v>
      </c>
      <c r="G145" s="2">
        <v>9</v>
      </c>
      <c r="H145" s="2">
        <v>5</v>
      </c>
      <c r="I145" s="2">
        <v>4</v>
      </c>
      <c r="J145" s="2">
        <v>3</v>
      </c>
      <c r="K145" s="2">
        <v>5</v>
      </c>
      <c r="L145" s="2">
        <v>391.97</v>
      </c>
      <c r="M145" s="2">
        <v>40.17</v>
      </c>
      <c r="N145" s="3">
        <f t="shared" si="0"/>
        <v>10.248233283159426</v>
      </c>
      <c r="O145" s="2">
        <v>590.9</v>
      </c>
      <c r="P145" s="2">
        <v>62.79</v>
      </c>
      <c r="Q145" s="36">
        <f t="shared" si="1"/>
        <v>10.626163479438146</v>
      </c>
      <c r="R145" s="2">
        <v>610.26</v>
      </c>
      <c r="S145" s="2">
        <v>70.16</v>
      </c>
      <c r="T145" s="37">
        <f t="shared" si="2"/>
        <v>11.496739094812048</v>
      </c>
      <c r="U145" s="3">
        <f t="shared" si="16"/>
        <v>10.79037861913654</v>
      </c>
      <c r="V145" s="1">
        <f t="shared" si="3"/>
        <v>41</v>
      </c>
      <c r="W145" s="1">
        <f t="shared" si="4"/>
        <v>61</v>
      </c>
      <c r="X145" s="1"/>
      <c r="Y145" s="29">
        <f t="shared" si="5"/>
        <v>410</v>
      </c>
      <c r="Z145" s="36">
        <f t="shared" si="6"/>
        <v>381.25</v>
      </c>
      <c r="AA145" s="29"/>
      <c r="AB145" s="29"/>
      <c r="AC145" s="29"/>
      <c r="AD145" s="29"/>
      <c r="AE145" s="29"/>
      <c r="AF145" s="29"/>
    </row>
    <row r="146" spans="1:32" ht="14.25" customHeight="1">
      <c r="A146" s="1" t="s">
        <v>639</v>
      </c>
      <c r="B146" s="2">
        <v>145</v>
      </c>
      <c r="C146" s="2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3" t="str">
        <f t="shared" si="0"/>
        <v/>
      </c>
      <c r="O146" s="29"/>
      <c r="P146" s="29"/>
      <c r="Q146" s="36" t="str">
        <f t="shared" si="1"/>
        <v/>
      </c>
      <c r="R146" s="29"/>
      <c r="S146" s="29"/>
      <c r="T146" s="37" t="str">
        <f t="shared" si="2"/>
        <v/>
      </c>
      <c r="U146" s="1"/>
      <c r="V146" s="1">
        <f t="shared" si="3"/>
        <v>0</v>
      </c>
      <c r="W146" s="1">
        <f t="shared" si="4"/>
        <v>0</v>
      </c>
      <c r="X146" s="1"/>
      <c r="Y146" s="29">
        <f t="shared" si="5"/>
        <v>0</v>
      </c>
      <c r="Z146" s="36">
        <f t="shared" si="6"/>
        <v>0</v>
      </c>
      <c r="AA146" s="29"/>
      <c r="AB146" s="29"/>
      <c r="AC146" s="29"/>
      <c r="AD146" s="29"/>
      <c r="AE146" s="29"/>
      <c r="AF146" s="29"/>
    </row>
    <row r="147" spans="1:32" ht="14.25" customHeight="1">
      <c r="A147" s="1" t="s">
        <v>641</v>
      </c>
      <c r="B147" s="2">
        <v>146</v>
      </c>
      <c r="C147" s="2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3" t="str">
        <f t="shared" si="0"/>
        <v/>
      </c>
      <c r="O147" s="29"/>
      <c r="P147" s="29"/>
      <c r="Q147" s="36" t="str">
        <f t="shared" si="1"/>
        <v/>
      </c>
      <c r="R147" s="29"/>
      <c r="S147" s="29"/>
      <c r="T147" s="37" t="str">
        <f t="shared" si="2"/>
        <v/>
      </c>
      <c r="U147" s="1"/>
      <c r="V147" s="1">
        <f t="shared" si="3"/>
        <v>0</v>
      </c>
      <c r="W147" s="1">
        <f t="shared" si="4"/>
        <v>0</v>
      </c>
      <c r="X147" s="1"/>
      <c r="Y147" s="29">
        <f t="shared" si="5"/>
        <v>0</v>
      </c>
      <c r="Z147" s="36">
        <f t="shared" si="6"/>
        <v>0</v>
      </c>
      <c r="AA147" s="29"/>
      <c r="AB147" s="29"/>
      <c r="AC147" s="29"/>
      <c r="AD147" s="29"/>
      <c r="AE147" s="29"/>
      <c r="AF147" s="29"/>
    </row>
    <row r="148" spans="1:32" ht="14.25" customHeight="1">
      <c r="A148" s="1" t="s">
        <v>643</v>
      </c>
      <c r="B148" s="2">
        <v>147</v>
      </c>
      <c r="C148" s="2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3" t="str">
        <f t="shared" si="0"/>
        <v/>
      </c>
      <c r="O148" s="29"/>
      <c r="P148" s="29"/>
      <c r="Q148" s="36" t="str">
        <f t="shared" si="1"/>
        <v/>
      </c>
      <c r="R148" s="29"/>
      <c r="S148" s="29"/>
      <c r="T148" s="37" t="str">
        <f t="shared" si="2"/>
        <v/>
      </c>
      <c r="U148" s="1"/>
      <c r="V148" s="1">
        <f t="shared" si="3"/>
        <v>0</v>
      </c>
      <c r="W148" s="1">
        <f t="shared" si="4"/>
        <v>0</v>
      </c>
      <c r="X148" s="1"/>
      <c r="Y148" s="29">
        <f t="shared" si="5"/>
        <v>0</v>
      </c>
      <c r="Z148" s="36">
        <f t="shared" si="6"/>
        <v>0</v>
      </c>
      <c r="AA148" s="29"/>
      <c r="AB148" s="29"/>
      <c r="AC148" s="29"/>
      <c r="AD148" s="29"/>
      <c r="AE148" s="29"/>
      <c r="AF148" s="29"/>
    </row>
    <row r="149" spans="1:32" ht="14.25" customHeight="1">
      <c r="A149" s="1" t="s">
        <v>646</v>
      </c>
      <c r="B149" s="2">
        <v>148</v>
      </c>
      <c r="C149" s="2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3" t="str">
        <f t="shared" si="0"/>
        <v/>
      </c>
      <c r="O149" s="29"/>
      <c r="P149" s="29"/>
      <c r="Q149" s="36" t="str">
        <f t="shared" si="1"/>
        <v/>
      </c>
      <c r="R149" s="29"/>
      <c r="S149" s="29"/>
      <c r="T149" s="37" t="str">
        <f t="shared" si="2"/>
        <v/>
      </c>
      <c r="U149" s="1"/>
      <c r="V149" s="1">
        <f t="shared" si="3"/>
        <v>0</v>
      </c>
      <c r="W149" s="1">
        <f t="shared" si="4"/>
        <v>0</v>
      </c>
      <c r="X149" s="1"/>
      <c r="Y149" s="29">
        <f t="shared" si="5"/>
        <v>0</v>
      </c>
      <c r="Z149" s="36">
        <f t="shared" si="6"/>
        <v>0</v>
      </c>
      <c r="AA149" s="29"/>
      <c r="AB149" s="29"/>
      <c r="AC149" s="29"/>
      <c r="AD149" s="29"/>
      <c r="AE149" s="29"/>
      <c r="AF149" s="29"/>
    </row>
    <row r="150" spans="1:32" ht="14.25" customHeight="1">
      <c r="A150" s="1" t="s">
        <v>651</v>
      </c>
      <c r="B150" s="2">
        <v>149</v>
      </c>
      <c r="C150" s="2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3" t="str">
        <f t="shared" si="0"/>
        <v/>
      </c>
      <c r="O150" s="29"/>
      <c r="P150" s="29"/>
      <c r="Q150" s="36" t="str">
        <f t="shared" si="1"/>
        <v/>
      </c>
      <c r="R150" s="29"/>
      <c r="S150" s="29"/>
      <c r="T150" s="37" t="str">
        <f t="shared" si="2"/>
        <v/>
      </c>
      <c r="U150" s="1"/>
      <c r="V150" s="1">
        <f t="shared" si="3"/>
        <v>0</v>
      </c>
      <c r="W150" s="1">
        <f t="shared" si="4"/>
        <v>0</v>
      </c>
      <c r="X150" s="1"/>
      <c r="Y150" s="29">
        <f t="shared" si="5"/>
        <v>0</v>
      </c>
      <c r="Z150" s="36">
        <f t="shared" si="6"/>
        <v>0</v>
      </c>
      <c r="AA150" s="29"/>
      <c r="AB150" s="29"/>
      <c r="AC150" s="29"/>
      <c r="AD150" s="29"/>
      <c r="AE150" s="29"/>
      <c r="AF150" s="29"/>
    </row>
    <row r="151" spans="1:32" ht="14.25" customHeight="1">
      <c r="A151" s="1" t="s">
        <v>653</v>
      </c>
      <c r="B151" s="2">
        <v>150</v>
      </c>
      <c r="C151" s="2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3" t="str">
        <f t="shared" si="0"/>
        <v/>
      </c>
      <c r="O151" s="29"/>
      <c r="P151" s="29"/>
      <c r="Q151" s="36" t="str">
        <f t="shared" si="1"/>
        <v/>
      </c>
      <c r="R151" s="29"/>
      <c r="S151" s="29"/>
      <c r="T151" s="37" t="str">
        <f t="shared" si="2"/>
        <v/>
      </c>
      <c r="U151" s="1"/>
      <c r="V151" s="1">
        <f t="shared" si="3"/>
        <v>0</v>
      </c>
      <c r="W151" s="1">
        <f t="shared" si="4"/>
        <v>0</v>
      </c>
      <c r="X151" s="1"/>
      <c r="Y151" s="29">
        <f t="shared" si="5"/>
        <v>0</v>
      </c>
      <c r="Z151" s="36">
        <f t="shared" si="6"/>
        <v>0</v>
      </c>
      <c r="AA151" s="29"/>
      <c r="AB151" s="29"/>
      <c r="AC151" s="29"/>
      <c r="AD151" s="29"/>
      <c r="AE151" s="29"/>
      <c r="AF151" s="29"/>
    </row>
    <row r="152" spans="1:32" ht="14.25" customHeight="1">
      <c r="A152" s="1" t="s">
        <v>657</v>
      </c>
      <c r="B152" s="2">
        <v>151</v>
      </c>
      <c r="C152" s="2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" t="str">
        <f t="shared" si="0"/>
        <v/>
      </c>
      <c r="O152" s="29"/>
      <c r="P152" s="29"/>
      <c r="Q152" s="36" t="str">
        <f t="shared" si="1"/>
        <v/>
      </c>
      <c r="R152" s="29"/>
      <c r="S152" s="29"/>
      <c r="T152" s="37" t="str">
        <f t="shared" si="2"/>
        <v/>
      </c>
      <c r="U152" s="1"/>
      <c r="V152" s="1">
        <f t="shared" si="3"/>
        <v>0</v>
      </c>
      <c r="W152" s="1">
        <f t="shared" si="4"/>
        <v>0</v>
      </c>
      <c r="X152" s="1"/>
      <c r="Y152" s="29">
        <f t="shared" si="5"/>
        <v>0</v>
      </c>
      <c r="Z152" s="36">
        <f t="shared" si="6"/>
        <v>0</v>
      </c>
      <c r="AA152" s="29"/>
      <c r="AB152" s="29"/>
      <c r="AC152" s="29"/>
      <c r="AD152" s="29"/>
      <c r="AE152" s="29"/>
      <c r="AF152" s="29"/>
    </row>
    <row r="153" spans="1:32" ht="14.25" customHeight="1">
      <c r="A153" s="1" t="s">
        <v>660</v>
      </c>
      <c r="B153" s="2">
        <v>152</v>
      </c>
      <c r="C153" s="2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3" t="str">
        <f t="shared" si="0"/>
        <v/>
      </c>
      <c r="O153" s="29"/>
      <c r="P153" s="29"/>
      <c r="Q153" s="36" t="str">
        <f t="shared" si="1"/>
        <v/>
      </c>
      <c r="R153" s="29"/>
      <c r="S153" s="29"/>
      <c r="T153" s="37" t="str">
        <f t="shared" si="2"/>
        <v/>
      </c>
      <c r="U153" s="1"/>
      <c r="V153" s="1">
        <f t="shared" si="3"/>
        <v>0</v>
      </c>
      <c r="W153" s="1">
        <f t="shared" si="4"/>
        <v>0</v>
      </c>
      <c r="X153" s="1"/>
      <c r="Y153" s="29">
        <f t="shared" si="5"/>
        <v>0</v>
      </c>
      <c r="Z153" s="36">
        <f t="shared" si="6"/>
        <v>0</v>
      </c>
      <c r="AA153" s="29"/>
      <c r="AB153" s="29"/>
      <c r="AC153" s="29"/>
      <c r="AD153" s="29"/>
      <c r="AE153" s="29"/>
      <c r="AF153" s="29"/>
    </row>
    <row r="154" spans="1:32" ht="14.25" customHeight="1">
      <c r="A154" s="1" t="s">
        <v>665</v>
      </c>
      <c r="B154" s="2">
        <v>153</v>
      </c>
      <c r="C154" s="2">
        <v>60821</v>
      </c>
      <c r="D154" s="2">
        <v>3</v>
      </c>
      <c r="E154" s="2">
        <v>1</v>
      </c>
      <c r="F154" s="2">
        <v>0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143.5</v>
      </c>
      <c r="M154" s="2">
        <v>18.27</v>
      </c>
      <c r="N154" s="3">
        <f t="shared" si="0"/>
        <v>12.731707317073171</v>
      </c>
      <c r="O154" s="2">
        <v>15.01</v>
      </c>
      <c r="P154" s="2">
        <v>2.1</v>
      </c>
      <c r="Q154" s="36">
        <f t="shared" si="1"/>
        <v>13.990672884743505</v>
      </c>
      <c r="R154" s="2">
        <v>221.48</v>
      </c>
      <c r="S154" s="2">
        <v>30.65</v>
      </c>
      <c r="T154" s="37">
        <f t="shared" si="2"/>
        <v>13.838721329239661</v>
      </c>
      <c r="U154" s="3">
        <f>AVERAGE(N154,Q154,T154)</f>
        <v>13.520367177018779</v>
      </c>
      <c r="V154" s="1">
        <f t="shared" si="3"/>
        <v>3</v>
      </c>
      <c r="W154" s="1">
        <f t="shared" si="4"/>
        <v>6</v>
      </c>
      <c r="X154" s="1"/>
      <c r="Y154" s="29">
        <f t="shared" si="5"/>
        <v>30</v>
      </c>
      <c r="Z154" s="36">
        <f t="shared" si="6"/>
        <v>37.5</v>
      </c>
      <c r="AA154" s="29"/>
      <c r="AB154" s="29"/>
      <c r="AC154" s="29"/>
      <c r="AD154" s="29"/>
      <c r="AE154" s="29"/>
      <c r="AF154" s="29"/>
    </row>
    <row r="155" spans="1:32" ht="14.25" customHeight="1">
      <c r="A155" s="1" t="s">
        <v>667</v>
      </c>
      <c r="B155" s="2">
        <v>154</v>
      </c>
      <c r="C155" s="2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3" t="str">
        <f t="shared" si="0"/>
        <v/>
      </c>
      <c r="O155" s="29"/>
      <c r="P155" s="29"/>
      <c r="Q155" s="36" t="str">
        <f t="shared" si="1"/>
        <v/>
      </c>
      <c r="R155" s="29"/>
      <c r="S155" s="29"/>
      <c r="T155" s="37" t="str">
        <f t="shared" si="2"/>
        <v/>
      </c>
      <c r="U155" s="1"/>
      <c r="V155" s="1">
        <f t="shared" si="3"/>
        <v>0</v>
      </c>
      <c r="W155" s="1">
        <f t="shared" si="4"/>
        <v>0</v>
      </c>
      <c r="X155" s="1"/>
      <c r="Y155" s="29">
        <f t="shared" si="5"/>
        <v>0</v>
      </c>
      <c r="Z155" s="36">
        <f t="shared" si="6"/>
        <v>0</v>
      </c>
      <c r="AA155" s="29"/>
      <c r="AB155" s="29"/>
      <c r="AC155" s="29"/>
      <c r="AD155" s="29"/>
      <c r="AE155" s="29"/>
      <c r="AF155" s="29"/>
    </row>
    <row r="156" spans="1:32" ht="14.25" customHeight="1">
      <c r="A156" s="1" t="s">
        <v>669</v>
      </c>
      <c r="B156" s="2">
        <v>155</v>
      </c>
      <c r="C156" s="2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3" t="str">
        <f t="shared" si="0"/>
        <v/>
      </c>
      <c r="O156" s="29"/>
      <c r="P156" s="29"/>
      <c r="Q156" s="36" t="str">
        <f t="shared" si="1"/>
        <v/>
      </c>
      <c r="R156" s="29"/>
      <c r="S156" s="29"/>
      <c r="T156" s="37" t="str">
        <f t="shared" si="2"/>
        <v/>
      </c>
      <c r="U156" s="1"/>
      <c r="V156" s="1">
        <f t="shared" si="3"/>
        <v>0</v>
      </c>
      <c r="W156" s="1">
        <f t="shared" si="4"/>
        <v>0</v>
      </c>
      <c r="X156" s="1"/>
      <c r="Y156" s="29">
        <f t="shared" si="5"/>
        <v>0</v>
      </c>
      <c r="Z156" s="36">
        <f t="shared" si="6"/>
        <v>0</v>
      </c>
      <c r="AA156" s="29"/>
      <c r="AB156" s="29"/>
      <c r="AC156" s="29"/>
      <c r="AD156" s="29"/>
      <c r="AE156" s="29"/>
      <c r="AF156" s="29"/>
    </row>
    <row r="157" spans="1:32" ht="14.25" customHeight="1">
      <c r="A157" s="1" t="s">
        <v>672</v>
      </c>
      <c r="B157" s="2">
        <v>156</v>
      </c>
      <c r="C157" s="2">
        <v>60821</v>
      </c>
      <c r="D157" s="2">
        <v>5</v>
      </c>
      <c r="E157" s="2">
        <v>1</v>
      </c>
      <c r="F157" s="2">
        <v>3</v>
      </c>
      <c r="G157" s="2">
        <v>2</v>
      </c>
      <c r="H157" s="2">
        <v>2</v>
      </c>
      <c r="I157" s="2">
        <v>1</v>
      </c>
      <c r="J157" s="2">
        <v>3</v>
      </c>
      <c r="K157" s="2">
        <v>4</v>
      </c>
      <c r="L157" s="2">
        <v>14.29</v>
      </c>
      <c r="M157" s="2">
        <v>1.6</v>
      </c>
      <c r="N157" s="3">
        <f t="shared" si="0"/>
        <v>11.196641007697691</v>
      </c>
      <c r="O157" s="2">
        <v>219.14</v>
      </c>
      <c r="P157" s="2">
        <v>23.77</v>
      </c>
      <c r="Q157" s="36">
        <f t="shared" si="1"/>
        <v>10.846947157068541</v>
      </c>
      <c r="R157" s="2">
        <v>44.31</v>
      </c>
      <c r="S157" s="2">
        <v>5.14</v>
      </c>
      <c r="T157" s="37">
        <f t="shared" si="2"/>
        <v>11.600090273076054</v>
      </c>
      <c r="U157" s="3">
        <f>AVERAGE(N157,Q157,T157)</f>
        <v>11.214559479280764</v>
      </c>
      <c r="V157" s="1">
        <f t="shared" si="3"/>
        <v>17</v>
      </c>
      <c r="W157" s="1">
        <f t="shared" si="4"/>
        <v>21</v>
      </c>
      <c r="X157" s="1"/>
      <c r="Y157" s="29">
        <f t="shared" si="5"/>
        <v>170</v>
      </c>
      <c r="Z157" s="36">
        <f t="shared" si="6"/>
        <v>131.25</v>
      </c>
      <c r="AA157" s="29"/>
      <c r="AB157" s="29"/>
      <c r="AC157" s="29"/>
      <c r="AD157" s="29"/>
      <c r="AE157" s="29"/>
      <c r="AF157" s="29"/>
    </row>
    <row r="158" spans="1:32" ht="14.25" customHeight="1">
      <c r="A158" s="1" t="s">
        <v>676</v>
      </c>
      <c r="B158" s="2">
        <v>157</v>
      </c>
      <c r="C158" s="2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3" t="str">
        <f t="shared" si="0"/>
        <v/>
      </c>
      <c r="O158" s="29"/>
      <c r="P158" s="29"/>
      <c r="Q158" s="36" t="str">
        <f t="shared" si="1"/>
        <v/>
      </c>
      <c r="R158" s="29"/>
      <c r="S158" s="29"/>
      <c r="T158" s="37" t="str">
        <f t="shared" si="2"/>
        <v/>
      </c>
      <c r="U158" s="1"/>
      <c r="V158" s="1">
        <f t="shared" si="3"/>
        <v>0</v>
      </c>
      <c r="W158" s="1">
        <f t="shared" si="4"/>
        <v>0</v>
      </c>
      <c r="X158" s="1"/>
      <c r="Y158" s="29">
        <f t="shared" si="5"/>
        <v>0</v>
      </c>
      <c r="Z158" s="36">
        <f t="shared" si="6"/>
        <v>0</v>
      </c>
      <c r="AA158" s="29"/>
      <c r="AB158" s="29"/>
      <c r="AC158" s="29"/>
      <c r="AD158" s="29"/>
      <c r="AE158" s="29"/>
      <c r="AF158" s="29"/>
    </row>
    <row r="159" spans="1:32" ht="14.25" customHeight="1">
      <c r="A159" s="1" t="s">
        <v>680</v>
      </c>
      <c r="B159" s="2">
        <v>158</v>
      </c>
      <c r="C159" s="2">
        <v>60821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59.52</v>
      </c>
      <c r="M159" s="2">
        <v>6.23</v>
      </c>
      <c r="N159" s="3">
        <f t="shared" si="0"/>
        <v>10.467069892473118</v>
      </c>
      <c r="O159" s="29"/>
      <c r="P159" s="29"/>
      <c r="Q159" s="36" t="str">
        <f t="shared" si="1"/>
        <v/>
      </c>
      <c r="R159" s="2">
        <v>216.83</v>
      </c>
      <c r="S159" s="2">
        <v>27.58</v>
      </c>
      <c r="T159" s="37">
        <f t="shared" si="2"/>
        <v>12.719642115943364</v>
      </c>
      <c r="U159" s="3">
        <f>AVERAGE(N159,Q159,T159)</f>
        <v>11.593356004208241</v>
      </c>
      <c r="V159" s="1">
        <f t="shared" si="3"/>
        <v>0</v>
      </c>
      <c r="W159" s="1">
        <f t="shared" si="4"/>
        <v>2</v>
      </c>
      <c r="X159" s="1"/>
      <c r="Y159" s="29">
        <f t="shared" si="5"/>
        <v>0</v>
      </c>
      <c r="Z159" s="36">
        <f t="shared" si="6"/>
        <v>12.5</v>
      </c>
      <c r="AA159" s="29"/>
      <c r="AB159" s="29"/>
      <c r="AC159" s="29"/>
      <c r="AD159" s="29"/>
      <c r="AE159" s="29"/>
      <c r="AF159" s="29"/>
    </row>
    <row r="160" spans="1:32" ht="14.25" customHeight="1">
      <c r="A160" s="1" t="s">
        <v>683</v>
      </c>
      <c r="B160" s="2">
        <v>159</v>
      </c>
      <c r="C160" s="2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3" t="str">
        <f t="shared" si="0"/>
        <v/>
      </c>
      <c r="O160" s="29"/>
      <c r="P160" s="29"/>
      <c r="Q160" s="36" t="str">
        <f t="shared" si="1"/>
        <v/>
      </c>
      <c r="R160" s="29"/>
      <c r="S160" s="29"/>
      <c r="T160" s="37" t="str">
        <f t="shared" si="2"/>
        <v/>
      </c>
      <c r="U160" s="1"/>
      <c r="V160" s="1">
        <f t="shared" si="3"/>
        <v>0</v>
      </c>
      <c r="W160" s="1">
        <f t="shared" si="4"/>
        <v>0</v>
      </c>
      <c r="X160" s="1"/>
      <c r="Y160" s="29">
        <f t="shared" si="5"/>
        <v>0</v>
      </c>
      <c r="Z160" s="36">
        <f t="shared" si="6"/>
        <v>0</v>
      </c>
      <c r="AA160" s="29"/>
      <c r="AB160" s="29"/>
      <c r="AC160" s="29"/>
      <c r="AD160" s="29"/>
      <c r="AE160" s="29"/>
      <c r="AF160" s="29"/>
    </row>
    <row r="161" spans="1:32" ht="14.25" customHeight="1">
      <c r="A161" s="1" t="s">
        <v>686</v>
      </c>
      <c r="B161" s="2">
        <v>160</v>
      </c>
      <c r="C161" s="2">
        <v>60821</v>
      </c>
      <c r="D161" s="2">
        <v>10</v>
      </c>
      <c r="E161" s="2">
        <v>2</v>
      </c>
      <c r="F161" s="2">
        <v>4</v>
      </c>
      <c r="G161" s="2">
        <v>5</v>
      </c>
      <c r="H161" s="2">
        <v>2</v>
      </c>
      <c r="I161" s="2">
        <v>6</v>
      </c>
      <c r="J161" s="2">
        <v>0</v>
      </c>
      <c r="K161" s="2">
        <v>0</v>
      </c>
      <c r="L161" s="2">
        <v>48.23</v>
      </c>
      <c r="M161" s="2">
        <v>5.98</v>
      </c>
      <c r="N161" s="3">
        <f t="shared" si="0"/>
        <v>12.398921832884097</v>
      </c>
      <c r="O161" s="2">
        <v>218.34</v>
      </c>
      <c r="P161" s="2">
        <v>25</v>
      </c>
      <c r="Q161" s="36">
        <f t="shared" si="1"/>
        <v>11.450032060089768</v>
      </c>
      <c r="R161" s="2">
        <v>332.7</v>
      </c>
      <c r="S161" s="2">
        <v>39.64</v>
      </c>
      <c r="T161" s="37">
        <f t="shared" si="2"/>
        <v>11.914637811842502</v>
      </c>
      <c r="U161" s="3">
        <f>AVERAGE(N161,Q161,T161)</f>
        <v>11.92119723493879</v>
      </c>
      <c r="V161" s="1">
        <f t="shared" si="3"/>
        <v>16</v>
      </c>
      <c r="W161" s="1">
        <f t="shared" si="4"/>
        <v>29</v>
      </c>
      <c r="X161" s="1"/>
      <c r="Y161" s="29">
        <f t="shared" si="5"/>
        <v>160</v>
      </c>
      <c r="Z161" s="36">
        <f t="shared" si="6"/>
        <v>181.25</v>
      </c>
      <c r="AA161" s="29"/>
      <c r="AB161" s="29"/>
      <c r="AC161" s="29"/>
      <c r="AD161" s="29"/>
      <c r="AE161" s="29"/>
      <c r="AF161" s="29"/>
    </row>
    <row r="162" spans="1:32" ht="14.25" customHeight="1">
      <c r="A162" s="1" t="s">
        <v>689</v>
      </c>
      <c r="B162" s="2">
        <v>161</v>
      </c>
      <c r="C162" s="2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3" t="str">
        <f t="shared" si="0"/>
        <v/>
      </c>
      <c r="O162" s="29"/>
      <c r="P162" s="29"/>
      <c r="Q162" s="36" t="str">
        <f t="shared" si="1"/>
        <v/>
      </c>
      <c r="R162" s="29"/>
      <c r="S162" s="29"/>
      <c r="T162" s="37" t="str">
        <f t="shared" si="2"/>
        <v/>
      </c>
      <c r="U162" s="1"/>
      <c r="V162" s="1">
        <f t="shared" si="3"/>
        <v>0</v>
      </c>
      <c r="W162" s="1">
        <f t="shared" si="4"/>
        <v>0</v>
      </c>
      <c r="X162" s="1"/>
      <c r="Y162" s="29">
        <f t="shared" si="5"/>
        <v>0</v>
      </c>
      <c r="Z162" s="36">
        <f t="shared" si="6"/>
        <v>0</v>
      </c>
      <c r="AA162" s="29"/>
      <c r="AB162" s="29"/>
      <c r="AC162" s="29"/>
      <c r="AD162" s="29"/>
      <c r="AE162" s="29"/>
      <c r="AF162" s="29"/>
    </row>
    <row r="163" spans="1:32" ht="14.25" customHeight="1">
      <c r="A163" s="1" t="s">
        <v>693</v>
      </c>
      <c r="B163" s="2">
        <v>162</v>
      </c>
      <c r="C163" s="2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3" t="str">
        <f t="shared" si="0"/>
        <v/>
      </c>
      <c r="O163" s="29"/>
      <c r="P163" s="29"/>
      <c r="Q163" s="36" t="str">
        <f t="shared" si="1"/>
        <v/>
      </c>
      <c r="R163" s="29"/>
      <c r="S163" s="29"/>
      <c r="T163" s="37" t="str">
        <f t="shared" si="2"/>
        <v/>
      </c>
      <c r="U163" s="1"/>
      <c r="V163" s="1">
        <f t="shared" si="3"/>
        <v>0</v>
      </c>
      <c r="W163" s="1">
        <f t="shared" si="4"/>
        <v>0</v>
      </c>
      <c r="X163" s="1"/>
      <c r="Y163" s="29">
        <f t="shared" si="5"/>
        <v>0</v>
      </c>
      <c r="Z163" s="36">
        <f t="shared" si="6"/>
        <v>0</v>
      </c>
      <c r="AA163" s="29"/>
      <c r="AB163" s="29"/>
      <c r="AC163" s="29"/>
      <c r="AD163" s="29"/>
      <c r="AE163" s="29"/>
      <c r="AF163" s="29"/>
    </row>
    <row r="164" spans="1:32" ht="14.25" customHeight="1">
      <c r="A164" s="1" t="s">
        <v>696</v>
      </c>
      <c r="B164" s="2">
        <v>163</v>
      </c>
      <c r="C164" s="2">
        <v>60821</v>
      </c>
      <c r="D164" s="2">
        <v>5</v>
      </c>
      <c r="E164" s="2">
        <v>2</v>
      </c>
      <c r="F164" s="2">
        <v>2</v>
      </c>
      <c r="G164" s="2">
        <v>3</v>
      </c>
      <c r="H164" s="2">
        <v>1</v>
      </c>
      <c r="I164" s="2">
        <v>0</v>
      </c>
      <c r="J164" s="2">
        <v>5</v>
      </c>
      <c r="K164" s="2">
        <v>0</v>
      </c>
      <c r="L164" s="2">
        <v>230.17</v>
      </c>
      <c r="M164" s="2">
        <v>26.57</v>
      </c>
      <c r="N164" s="3">
        <f t="shared" si="0"/>
        <v>11.543641656167182</v>
      </c>
      <c r="O164" s="2">
        <v>206.92</v>
      </c>
      <c r="P164" s="2">
        <v>22.45</v>
      </c>
      <c r="Q164" s="36">
        <f t="shared" si="1"/>
        <v>10.849603711579354</v>
      </c>
      <c r="R164" s="29"/>
      <c r="S164" s="29"/>
      <c r="T164" s="37" t="str">
        <f t="shared" si="2"/>
        <v/>
      </c>
      <c r="U164" s="3">
        <f>AVERAGE(N164,Q164,T164)</f>
        <v>11.196622683873269</v>
      </c>
      <c r="V164" s="1">
        <f t="shared" si="3"/>
        <v>13</v>
      </c>
      <c r="W164" s="1">
        <f t="shared" si="4"/>
        <v>18</v>
      </c>
      <c r="X164" s="1"/>
      <c r="Y164" s="29">
        <f t="shared" si="5"/>
        <v>130</v>
      </c>
      <c r="Z164" s="36">
        <f t="shared" si="6"/>
        <v>112.5</v>
      </c>
      <c r="AA164" s="29"/>
      <c r="AB164" s="29"/>
      <c r="AC164" s="29"/>
      <c r="AD164" s="29"/>
      <c r="AE164" s="29"/>
      <c r="AF164" s="29"/>
    </row>
    <row r="165" spans="1:32" ht="14.25" customHeight="1">
      <c r="A165" s="1" t="s">
        <v>700</v>
      </c>
      <c r="B165" s="2">
        <v>164</v>
      </c>
      <c r="C165" s="2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3" t="str">
        <f t="shared" si="0"/>
        <v/>
      </c>
      <c r="O165" s="29"/>
      <c r="P165" s="29"/>
      <c r="Q165" s="36" t="str">
        <f t="shared" si="1"/>
        <v/>
      </c>
      <c r="R165" s="29"/>
      <c r="S165" s="29"/>
      <c r="T165" s="37" t="str">
        <f t="shared" si="2"/>
        <v/>
      </c>
      <c r="U165" s="1"/>
      <c r="V165" s="1">
        <f t="shared" si="3"/>
        <v>0</v>
      </c>
      <c r="W165" s="1">
        <f t="shared" si="4"/>
        <v>0</v>
      </c>
      <c r="X165" s="1"/>
      <c r="Y165" s="29">
        <f t="shared" si="5"/>
        <v>0</v>
      </c>
      <c r="Z165" s="36">
        <f t="shared" si="6"/>
        <v>0</v>
      </c>
      <c r="AA165" s="29"/>
      <c r="AB165" s="29"/>
      <c r="AC165" s="29"/>
      <c r="AD165" s="29"/>
      <c r="AE165" s="29"/>
      <c r="AF165" s="29"/>
    </row>
    <row r="166" spans="1:32" ht="14.25" customHeight="1">
      <c r="A166" s="1" t="s">
        <v>703</v>
      </c>
      <c r="B166" s="2">
        <v>165</v>
      </c>
      <c r="C166" s="2">
        <v>60821</v>
      </c>
      <c r="D166" s="2">
        <v>3</v>
      </c>
      <c r="E166" s="2">
        <v>4</v>
      </c>
      <c r="F166" s="2">
        <v>1</v>
      </c>
      <c r="G166" s="2">
        <v>0</v>
      </c>
      <c r="H166" s="2">
        <v>0</v>
      </c>
      <c r="I166" s="2">
        <v>1</v>
      </c>
      <c r="J166" s="2">
        <v>1</v>
      </c>
      <c r="K166" s="2">
        <v>0</v>
      </c>
      <c r="L166" s="2">
        <v>201.5</v>
      </c>
      <c r="M166" s="2">
        <v>23.37</v>
      </c>
      <c r="N166" s="3">
        <f t="shared" si="0"/>
        <v>11.59801488833747</v>
      </c>
      <c r="O166" s="29"/>
      <c r="P166" s="2"/>
      <c r="Q166" s="36" t="str">
        <f t="shared" si="1"/>
        <v/>
      </c>
      <c r="R166" s="2">
        <v>65.17</v>
      </c>
      <c r="S166" s="2">
        <v>6.64</v>
      </c>
      <c r="T166" s="37">
        <f t="shared" si="2"/>
        <v>10.188737148994935</v>
      </c>
      <c r="U166" s="3">
        <f>AVERAGE(N166,Q166,T166)</f>
        <v>10.893376018666203</v>
      </c>
      <c r="V166" s="1">
        <f t="shared" si="3"/>
        <v>5</v>
      </c>
      <c r="W166" s="1">
        <f t="shared" si="4"/>
        <v>10</v>
      </c>
      <c r="X166" s="1"/>
      <c r="Y166" s="29">
        <f t="shared" si="5"/>
        <v>50</v>
      </c>
      <c r="Z166" s="36">
        <f t="shared" si="6"/>
        <v>62.5</v>
      </c>
      <c r="AA166" s="29"/>
      <c r="AB166" s="29"/>
      <c r="AC166" s="29"/>
      <c r="AD166" s="29"/>
      <c r="AE166" s="29"/>
      <c r="AF166" s="29"/>
    </row>
    <row r="167" spans="1:32" ht="14.25" customHeight="1">
      <c r="A167" s="1" t="s">
        <v>706</v>
      </c>
      <c r="B167" s="2">
        <v>166</v>
      </c>
      <c r="C167" s="2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3" t="str">
        <f t="shared" si="0"/>
        <v/>
      </c>
      <c r="O167" s="29"/>
      <c r="P167" s="29"/>
      <c r="Q167" s="36" t="str">
        <f t="shared" si="1"/>
        <v/>
      </c>
      <c r="R167" s="29"/>
      <c r="S167" s="29"/>
      <c r="T167" s="37" t="str">
        <f t="shared" si="2"/>
        <v/>
      </c>
      <c r="U167" s="1"/>
      <c r="V167" s="1">
        <f t="shared" si="3"/>
        <v>0</v>
      </c>
      <c r="W167" s="1">
        <f t="shared" si="4"/>
        <v>0</v>
      </c>
      <c r="X167" s="1"/>
      <c r="Y167" s="29">
        <f t="shared" si="5"/>
        <v>0</v>
      </c>
      <c r="Z167" s="36">
        <f t="shared" si="6"/>
        <v>0</v>
      </c>
      <c r="AA167" s="29"/>
      <c r="AB167" s="29"/>
      <c r="AC167" s="29"/>
      <c r="AD167" s="29"/>
      <c r="AE167" s="29"/>
      <c r="AF167" s="29"/>
    </row>
    <row r="168" spans="1:32" ht="14.25" customHeight="1">
      <c r="A168" s="1" t="s">
        <v>709</v>
      </c>
      <c r="B168" s="2">
        <v>167</v>
      </c>
      <c r="C168" s="2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3" t="str">
        <f t="shared" si="0"/>
        <v/>
      </c>
      <c r="O168" s="29"/>
      <c r="P168" s="29"/>
      <c r="Q168" s="36" t="str">
        <f t="shared" si="1"/>
        <v/>
      </c>
      <c r="R168" s="29"/>
      <c r="S168" s="29"/>
      <c r="T168" s="37" t="str">
        <f t="shared" si="2"/>
        <v/>
      </c>
      <c r="U168" s="1"/>
      <c r="V168" s="1">
        <f t="shared" si="3"/>
        <v>0</v>
      </c>
      <c r="W168" s="1">
        <f t="shared" si="4"/>
        <v>0</v>
      </c>
      <c r="X168" s="1"/>
      <c r="Y168" s="29">
        <f t="shared" si="5"/>
        <v>0</v>
      </c>
      <c r="Z168" s="36">
        <f t="shared" si="6"/>
        <v>0</v>
      </c>
      <c r="AA168" s="29"/>
      <c r="AB168" s="29"/>
      <c r="AC168" s="29"/>
      <c r="AD168" s="29"/>
      <c r="AE168" s="29"/>
      <c r="AF168" s="29"/>
    </row>
    <row r="169" spans="1:32" ht="14.25" customHeight="1">
      <c r="A169" s="1" t="s">
        <v>712</v>
      </c>
      <c r="B169" s="2">
        <v>168</v>
      </c>
      <c r="C169" s="2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3" t="str">
        <f t="shared" si="0"/>
        <v/>
      </c>
      <c r="O169" s="29"/>
      <c r="P169" s="29"/>
      <c r="Q169" s="36" t="str">
        <f t="shared" si="1"/>
        <v/>
      </c>
      <c r="R169" s="29"/>
      <c r="S169" s="29"/>
      <c r="T169" s="37" t="str">
        <f t="shared" si="2"/>
        <v/>
      </c>
      <c r="U169" s="1"/>
      <c r="V169" s="1">
        <f t="shared" si="3"/>
        <v>0</v>
      </c>
      <c r="W169" s="1">
        <f t="shared" si="4"/>
        <v>0</v>
      </c>
      <c r="X169" s="1"/>
      <c r="Y169" s="29">
        <f t="shared" si="5"/>
        <v>0</v>
      </c>
      <c r="Z169" s="36">
        <f t="shared" si="6"/>
        <v>0</v>
      </c>
      <c r="AA169" s="29"/>
      <c r="AB169" s="29"/>
      <c r="AC169" s="29"/>
      <c r="AD169" s="29"/>
      <c r="AE169" s="29"/>
      <c r="AF169" s="29"/>
    </row>
    <row r="170" spans="1:32" ht="14.25" customHeight="1">
      <c r="A170" s="1" t="s">
        <v>714</v>
      </c>
      <c r="B170" s="2">
        <v>169</v>
      </c>
      <c r="C170" s="2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" t="str">
        <f t="shared" si="0"/>
        <v/>
      </c>
      <c r="O170" s="29"/>
      <c r="P170" s="29"/>
      <c r="Q170" s="36" t="str">
        <f t="shared" si="1"/>
        <v/>
      </c>
      <c r="R170" s="29"/>
      <c r="S170" s="29"/>
      <c r="T170" s="37" t="str">
        <f t="shared" si="2"/>
        <v/>
      </c>
      <c r="U170" s="1"/>
      <c r="V170" s="1">
        <f t="shared" si="3"/>
        <v>0</v>
      </c>
      <c r="W170" s="1">
        <f t="shared" si="4"/>
        <v>0</v>
      </c>
      <c r="X170" s="1"/>
      <c r="Y170" s="29">
        <f t="shared" si="5"/>
        <v>0</v>
      </c>
      <c r="Z170" s="36">
        <f t="shared" si="6"/>
        <v>0</v>
      </c>
      <c r="AA170" s="29"/>
      <c r="AB170" s="29"/>
      <c r="AC170" s="29"/>
      <c r="AD170" s="29"/>
      <c r="AE170" s="29"/>
      <c r="AF170" s="29"/>
    </row>
    <row r="171" spans="1:32" ht="14.25" customHeight="1">
      <c r="A171" s="1" t="s">
        <v>719</v>
      </c>
      <c r="B171" s="2">
        <v>170</v>
      </c>
      <c r="C171" s="2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3" t="str">
        <f t="shared" si="0"/>
        <v/>
      </c>
      <c r="O171" s="29"/>
      <c r="P171" s="29"/>
      <c r="Q171" s="36" t="str">
        <f t="shared" si="1"/>
        <v/>
      </c>
      <c r="R171" s="29"/>
      <c r="S171" s="29"/>
      <c r="T171" s="37" t="str">
        <f t="shared" si="2"/>
        <v/>
      </c>
      <c r="U171" s="1"/>
      <c r="V171" s="1">
        <f t="shared" si="3"/>
        <v>0</v>
      </c>
      <c r="W171" s="1">
        <f t="shared" si="4"/>
        <v>0</v>
      </c>
      <c r="X171" s="1"/>
      <c r="Y171" s="29">
        <f t="shared" si="5"/>
        <v>0</v>
      </c>
      <c r="Z171" s="36">
        <f t="shared" si="6"/>
        <v>0</v>
      </c>
      <c r="AA171" s="29"/>
      <c r="AB171" s="29"/>
      <c r="AC171" s="29"/>
      <c r="AD171" s="29"/>
      <c r="AE171" s="29"/>
      <c r="AF171" s="29"/>
    </row>
    <row r="172" spans="1:32" ht="14.25" customHeight="1">
      <c r="A172" s="1" t="s">
        <v>724</v>
      </c>
      <c r="B172" s="2">
        <v>171</v>
      </c>
      <c r="C172" s="2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" t="str">
        <f t="shared" si="0"/>
        <v/>
      </c>
      <c r="O172" s="29"/>
      <c r="P172" s="29"/>
      <c r="Q172" s="36" t="str">
        <f t="shared" si="1"/>
        <v/>
      </c>
      <c r="R172" s="29"/>
      <c r="S172" s="29"/>
      <c r="T172" s="37" t="str">
        <f t="shared" si="2"/>
        <v/>
      </c>
      <c r="U172" s="1"/>
      <c r="V172" s="1">
        <f t="shared" si="3"/>
        <v>0</v>
      </c>
      <c r="W172" s="1">
        <f t="shared" si="4"/>
        <v>0</v>
      </c>
      <c r="X172" s="1"/>
      <c r="Y172" s="29">
        <f t="shared" si="5"/>
        <v>0</v>
      </c>
      <c r="Z172" s="36">
        <f t="shared" si="6"/>
        <v>0</v>
      </c>
      <c r="AA172" s="29"/>
      <c r="AB172" s="29"/>
      <c r="AC172" s="29"/>
      <c r="AD172" s="29"/>
      <c r="AE172" s="29"/>
      <c r="AF172" s="29"/>
    </row>
    <row r="173" spans="1:32" ht="14.25" customHeight="1">
      <c r="A173" s="1" t="s">
        <v>727</v>
      </c>
      <c r="B173" s="2">
        <v>172</v>
      </c>
      <c r="C173" s="2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3" t="str">
        <f t="shared" si="0"/>
        <v/>
      </c>
      <c r="O173" s="29"/>
      <c r="P173" s="29"/>
      <c r="Q173" s="36" t="str">
        <f t="shared" si="1"/>
        <v/>
      </c>
      <c r="R173" s="29"/>
      <c r="S173" s="29"/>
      <c r="T173" s="37" t="str">
        <f t="shared" si="2"/>
        <v/>
      </c>
      <c r="U173" s="1"/>
      <c r="V173" s="1">
        <f t="shared" si="3"/>
        <v>0</v>
      </c>
      <c r="W173" s="1">
        <f t="shared" si="4"/>
        <v>0</v>
      </c>
      <c r="X173" s="1"/>
      <c r="Y173" s="29">
        <f t="shared" si="5"/>
        <v>0</v>
      </c>
      <c r="Z173" s="36">
        <f t="shared" si="6"/>
        <v>0</v>
      </c>
      <c r="AA173" s="29"/>
      <c r="AB173" s="29"/>
      <c r="AC173" s="29"/>
      <c r="AD173" s="29"/>
      <c r="AE173" s="29"/>
      <c r="AF173" s="29"/>
    </row>
    <row r="174" spans="1:32" ht="14.25" customHeight="1">
      <c r="A174" s="1" t="s">
        <v>731</v>
      </c>
      <c r="B174" s="2">
        <v>173</v>
      </c>
      <c r="C174" s="2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" t="str">
        <f t="shared" si="0"/>
        <v/>
      </c>
      <c r="O174" s="29"/>
      <c r="P174" s="29"/>
      <c r="Q174" s="36" t="str">
        <f t="shared" si="1"/>
        <v/>
      </c>
      <c r="R174" s="29"/>
      <c r="S174" s="29"/>
      <c r="T174" s="37" t="str">
        <f t="shared" si="2"/>
        <v/>
      </c>
      <c r="U174" s="1"/>
      <c r="V174" s="1">
        <f t="shared" si="3"/>
        <v>0</v>
      </c>
      <c r="W174" s="1">
        <f t="shared" si="4"/>
        <v>0</v>
      </c>
      <c r="X174" s="1"/>
      <c r="Y174" s="29">
        <f t="shared" si="5"/>
        <v>0</v>
      </c>
      <c r="Z174" s="36">
        <f t="shared" si="6"/>
        <v>0</v>
      </c>
      <c r="AA174" s="29"/>
      <c r="AB174" s="29"/>
      <c r="AC174" s="29"/>
      <c r="AD174" s="29"/>
      <c r="AE174" s="29"/>
      <c r="AF174" s="29"/>
    </row>
    <row r="175" spans="1:32" ht="14.25" customHeight="1">
      <c r="A175" s="1" t="s">
        <v>734</v>
      </c>
      <c r="B175" s="2">
        <v>174</v>
      </c>
      <c r="C175" s="2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3" t="str">
        <f t="shared" si="0"/>
        <v/>
      </c>
      <c r="O175" s="29"/>
      <c r="P175" s="29"/>
      <c r="Q175" s="36" t="str">
        <f t="shared" si="1"/>
        <v/>
      </c>
      <c r="R175" s="29"/>
      <c r="S175" s="29"/>
      <c r="T175" s="37" t="str">
        <f t="shared" si="2"/>
        <v/>
      </c>
      <c r="U175" s="1"/>
      <c r="V175" s="1">
        <f t="shared" si="3"/>
        <v>0</v>
      </c>
      <c r="W175" s="1">
        <f t="shared" si="4"/>
        <v>0</v>
      </c>
      <c r="X175" s="1"/>
      <c r="Y175" s="29">
        <f t="shared" si="5"/>
        <v>0</v>
      </c>
      <c r="Z175" s="36">
        <f t="shared" si="6"/>
        <v>0</v>
      </c>
      <c r="AA175" s="29"/>
      <c r="AB175" s="29"/>
      <c r="AC175" s="29"/>
      <c r="AD175" s="29"/>
      <c r="AE175" s="29"/>
      <c r="AF175" s="29"/>
    </row>
    <row r="176" spans="1:32" ht="14.25" customHeight="1">
      <c r="A176" s="1" t="s">
        <v>736</v>
      </c>
      <c r="B176" s="2">
        <v>175</v>
      </c>
      <c r="C176" s="2">
        <v>60821</v>
      </c>
      <c r="D176" s="2">
        <v>3</v>
      </c>
      <c r="E176" s="2">
        <v>0</v>
      </c>
      <c r="F176" s="2">
        <v>1</v>
      </c>
      <c r="G176" s="2">
        <v>3</v>
      </c>
      <c r="H176" s="2">
        <v>6</v>
      </c>
      <c r="I176" s="2">
        <v>2</v>
      </c>
      <c r="J176" s="2">
        <v>2</v>
      </c>
      <c r="K176" s="2">
        <v>0</v>
      </c>
      <c r="L176" s="29"/>
      <c r="M176" s="2"/>
      <c r="N176" s="3" t="str">
        <f t="shared" si="0"/>
        <v/>
      </c>
      <c r="O176" s="2">
        <v>48.54</v>
      </c>
      <c r="P176" s="2">
        <v>5.21</v>
      </c>
      <c r="Q176" s="36">
        <f t="shared" si="1"/>
        <v>10.733415739596209</v>
      </c>
      <c r="R176" s="2">
        <v>128.72999999999999</v>
      </c>
      <c r="S176" s="2">
        <v>15.99</v>
      </c>
      <c r="T176" s="37">
        <f t="shared" si="2"/>
        <v>12.421347005360058</v>
      </c>
      <c r="U176" s="3">
        <f t="shared" ref="U176:U177" si="17">AVERAGE(N176,Q176,T176)</f>
        <v>11.577381372478133</v>
      </c>
      <c r="V176" s="1">
        <f t="shared" si="3"/>
        <v>12</v>
      </c>
      <c r="W176" s="1">
        <f t="shared" si="4"/>
        <v>17</v>
      </c>
      <c r="X176" s="1"/>
      <c r="Y176" s="29">
        <f t="shared" si="5"/>
        <v>120</v>
      </c>
      <c r="Z176" s="36">
        <f t="shared" si="6"/>
        <v>106.25</v>
      </c>
      <c r="AA176" s="29"/>
      <c r="AB176" s="29"/>
      <c r="AC176" s="29"/>
      <c r="AD176" s="29"/>
      <c r="AE176" s="29"/>
      <c r="AF176" s="29"/>
    </row>
    <row r="177" spans="1:32" ht="14.25" customHeight="1">
      <c r="A177" s="1" t="s">
        <v>741</v>
      </c>
      <c r="B177" s="2">
        <v>176</v>
      </c>
      <c r="C177" s="2">
        <v>60821</v>
      </c>
      <c r="D177" s="2">
        <v>6</v>
      </c>
      <c r="E177" s="2">
        <v>5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366.08</v>
      </c>
      <c r="M177" s="2">
        <v>40.200000000000003</v>
      </c>
      <c r="N177" s="3">
        <f t="shared" si="0"/>
        <v>10.981206293706295</v>
      </c>
      <c r="O177" s="29"/>
      <c r="P177" s="2"/>
      <c r="Q177" s="36" t="str">
        <f t="shared" si="1"/>
        <v/>
      </c>
      <c r="R177" s="29"/>
      <c r="S177" s="2"/>
      <c r="T177" s="37" t="str">
        <f t="shared" si="2"/>
        <v/>
      </c>
      <c r="U177" s="3">
        <f t="shared" si="17"/>
        <v>10.981206293706295</v>
      </c>
      <c r="V177" s="1">
        <f t="shared" si="3"/>
        <v>6</v>
      </c>
      <c r="W177" s="1">
        <f t="shared" si="4"/>
        <v>11</v>
      </c>
      <c r="X177" s="1"/>
      <c r="Y177" s="29">
        <f t="shared" si="5"/>
        <v>60</v>
      </c>
      <c r="Z177" s="36">
        <f t="shared" si="6"/>
        <v>68.75</v>
      </c>
      <c r="AA177" s="29"/>
      <c r="AB177" s="29"/>
      <c r="AC177" s="29"/>
      <c r="AD177" s="29"/>
      <c r="AE177" s="29"/>
      <c r="AF177" s="29"/>
    </row>
    <row r="178" spans="1:32" ht="14.25" customHeight="1">
      <c r="A178" s="1" t="s">
        <v>746</v>
      </c>
      <c r="B178" s="2">
        <v>177</v>
      </c>
      <c r="C178" s="2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3" t="str">
        <f t="shared" si="0"/>
        <v/>
      </c>
      <c r="O178" s="29"/>
      <c r="P178" s="29"/>
      <c r="Q178" s="36" t="str">
        <f t="shared" si="1"/>
        <v/>
      </c>
      <c r="R178" s="29"/>
      <c r="S178" s="29"/>
      <c r="T178" s="37" t="str">
        <f t="shared" si="2"/>
        <v/>
      </c>
      <c r="U178" s="1"/>
      <c r="V178" s="1">
        <f t="shared" si="3"/>
        <v>0</v>
      </c>
      <c r="W178" s="1">
        <f t="shared" si="4"/>
        <v>0</v>
      </c>
      <c r="X178" s="1"/>
      <c r="Y178" s="29">
        <f t="shared" si="5"/>
        <v>0</v>
      </c>
      <c r="Z178" s="36">
        <f t="shared" si="6"/>
        <v>0</v>
      </c>
      <c r="AA178" s="29"/>
      <c r="AB178" s="29"/>
      <c r="AC178" s="29"/>
      <c r="AD178" s="29"/>
      <c r="AE178" s="29"/>
      <c r="AF178" s="29"/>
    </row>
    <row r="179" spans="1:32" ht="14.25" customHeight="1">
      <c r="A179" s="1" t="s">
        <v>750</v>
      </c>
      <c r="B179" s="2">
        <v>178</v>
      </c>
      <c r="C179" s="2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3" t="str">
        <f t="shared" si="0"/>
        <v/>
      </c>
      <c r="O179" s="29"/>
      <c r="P179" s="29"/>
      <c r="Q179" s="36" t="str">
        <f t="shared" si="1"/>
        <v/>
      </c>
      <c r="R179" s="29"/>
      <c r="S179" s="29"/>
      <c r="T179" s="37" t="str">
        <f t="shared" si="2"/>
        <v/>
      </c>
      <c r="U179" s="1"/>
      <c r="V179" s="1">
        <f t="shared" si="3"/>
        <v>0</v>
      </c>
      <c r="W179" s="1">
        <f t="shared" si="4"/>
        <v>0</v>
      </c>
      <c r="X179" s="1"/>
      <c r="Y179" s="29">
        <f t="shared" si="5"/>
        <v>0</v>
      </c>
      <c r="Z179" s="36">
        <f t="shared" si="6"/>
        <v>0</v>
      </c>
      <c r="AA179" s="29"/>
      <c r="AB179" s="29"/>
      <c r="AC179" s="29"/>
      <c r="AD179" s="29"/>
      <c r="AE179" s="29"/>
      <c r="AF179" s="29"/>
    </row>
    <row r="180" spans="1:32" ht="14.25" customHeight="1">
      <c r="A180" s="1" t="s">
        <v>752</v>
      </c>
      <c r="B180" s="2">
        <v>179</v>
      </c>
      <c r="C180" s="2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" t="str">
        <f t="shared" si="0"/>
        <v/>
      </c>
      <c r="O180" s="29"/>
      <c r="P180" s="29"/>
      <c r="Q180" s="36" t="str">
        <f t="shared" si="1"/>
        <v/>
      </c>
      <c r="R180" s="29"/>
      <c r="S180" s="29"/>
      <c r="T180" s="37" t="str">
        <f t="shared" si="2"/>
        <v/>
      </c>
      <c r="U180" s="1"/>
      <c r="V180" s="1">
        <f t="shared" si="3"/>
        <v>0</v>
      </c>
      <c r="W180" s="1">
        <f t="shared" si="4"/>
        <v>0</v>
      </c>
      <c r="X180" s="1"/>
      <c r="Y180" s="29">
        <f t="shared" si="5"/>
        <v>0</v>
      </c>
      <c r="Z180" s="36">
        <f t="shared" si="6"/>
        <v>0</v>
      </c>
      <c r="AA180" s="29"/>
      <c r="AB180" s="29"/>
      <c r="AC180" s="29"/>
      <c r="AD180" s="29"/>
      <c r="AE180" s="29"/>
      <c r="AF180" s="29"/>
    </row>
    <row r="181" spans="1:32" ht="14.25" customHeight="1">
      <c r="A181" s="1" t="s">
        <v>755</v>
      </c>
      <c r="B181" s="2">
        <v>180</v>
      </c>
      <c r="C181" s="2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3" t="str">
        <f t="shared" si="0"/>
        <v/>
      </c>
      <c r="O181" s="29"/>
      <c r="P181" s="29"/>
      <c r="Q181" s="36" t="str">
        <f t="shared" si="1"/>
        <v/>
      </c>
      <c r="R181" s="29"/>
      <c r="S181" s="29"/>
      <c r="T181" s="37" t="str">
        <f t="shared" si="2"/>
        <v/>
      </c>
      <c r="U181" s="1"/>
      <c r="V181" s="1">
        <f t="shared" si="3"/>
        <v>0</v>
      </c>
      <c r="W181" s="1">
        <f t="shared" si="4"/>
        <v>0</v>
      </c>
      <c r="X181" s="1"/>
      <c r="Y181" s="29">
        <f t="shared" si="5"/>
        <v>0</v>
      </c>
      <c r="Z181" s="36">
        <f t="shared" si="6"/>
        <v>0</v>
      </c>
      <c r="AA181" s="29"/>
      <c r="AB181" s="29"/>
      <c r="AC181" s="29"/>
      <c r="AD181" s="29"/>
      <c r="AE181" s="29"/>
      <c r="AF181" s="29"/>
    </row>
    <row r="182" spans="1:32" ht="14.25" customHeight="1">
      <c r="A182" s="1" t="s">
        <v>757</v>
      </c>
      <c r="B182" s="2">
        <v>181</v>
      </c>
      <c r="C182" s="2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3" t="str">
        <f t="shared" si="0"/>
        <v/>
      </c>
      <c r="O182" s="29"/>
      <c r="P182" s="29"/>
      <c r="Q182" s="36" t="str">
        <f t="shared" si="1"/>
        <v/>
      </c>
      <c r="R182" s="29"/>
      <c r="S182" s="29"/>
      <c r="T182" s="37" t="str">
        <f t="shared" si="2"/>
        <v/>
      </c>
      <c r="U182" s="1"/>
      <c r="V182" s="1">
        <f t="shared" si="3"/>
        <v>0</v>
      </c>
      <c r="W182" s="1">
        <f t="shared" si="4"/>
        <v>0</v>
      </c>
      <c r="X182" s="1"/>
      <c r="Y182" s="29">
        <f t="shared" si="5"/>
        <v>0</v>
      </c>
      <c r="Z182" s="36">
        <f t="shared" si="6"/>
        <v>0</v>
      </c>
      <c r="AA182" s="29"/>
      <c r="AB182" s="29"/>
      <c r="AC182" s="29"/>
      <c r="AD182" s="29"/>
      <c r="AE182" s="29"/>
      <c r="AF182" s="29"/>
    </row>
    <row r="183" spans="1:32" ht="14.25" customHeight="1">
      <c r="A183" s="1" t="s">
        <v>761</v>
      </c>
      <c r="B183" s="2">
        <v>182</v>
      </c>
      <c r="C183" s="2">
        <v>60821</v>
      </c>
      <c r="D183" s="2">
        <v>2</v>
      </c>
      <c r="E183" s="2">
        <v>1</v>
      </c>
      <c r="F183" s="2">
        <v>4</v>
      </c>
      <c r="G183" s="2">
        <v>3</v>
      </c>
      <c r="H183" s="2">
        <v>4</v>
      </c>
      <c r="I183" s="2">
        <v>5</v>
      </c>
      <c r="J183" s="2">
        <v>4</v>
      </c>
      <c r="K183" s="2">
        <v>0</v>
      </c>
      <c r="L183" s="2">
        <v>87.51</v>
      </c>
      <c r="M183" s="2">
        <v>10.26</v>
      </c>
      <c r="N183" s="3">
        <f t="shared" si="0"/>
        <v>11.724374357216318</v>
      </c>
      <c r="O183" s="2">
        <v>101.69</v>
      </c>
      <c r="P183" s="2">
        <v>11.39</v>
      </c>
      <c r="Q183" s="36">
        <f t="shared" si="1"/>
        <v>11.200708034221654</v>
      </c>
      <c r="R183" s="2">
        <v>448.25</v>
      </c>
      <c r="S183" s="2">
        <v>48.64</v>
      </c>
      <c r="T183" s="37">
        <f t="shared" si="2"/>
        <v>10.851087562744006</v>
      </c>
      <c r="U183" s="3">
        <f t="shared" ref="U183:U185" si="18">AVERAGE(N183,Q183,T183)</f>
        <v>11.25872331806066</v>
      </c>
      <c r="V183" s="1">
        <f t="shared" si="3"/>
        <v>14</v>
      </c>
      <c r="W183" s="1">
        <f t="shared" si="4"/>
        <v>23</v>
      </c>
      <c r="X183" s="1"/>
      <c r="Y183" s="29">
        <f t="shared" si="5"/>
        <v>140</v>
      </c>
      <c r="Z183" s="36">
        <f t="shared" si="6"/>
        <v>143.75</v>
      </c>
      <c r="AA183" s="29"/>
      <c r="AB183" s="29"/>
      <c r="AC183" s="29"/>
      <c r="AD183" s="29"/>
      <c r="AE183" s="29"/>
      <c r="AF183" s="29"/>
    </row>
    <row r="184" spans="1:32" ht="14.25" customHeight="1">
      <c r="A184" s="1" t="s">
        <v>764</v>
      </c>
      <c r="B184" s="2">
        <v>183</v>
      </c>
      <c r="C184" s="2">
        <v>60821</v>
      </c>
      <c r="D184" s="2">
        <v>5</v>
      </c>
      <c r="E184" s="2">
        <v>2</v>
      </c>
      <c r="F184" s="2">
        <v>2</v>
      </c>
      <c r="G184" s="2">
        <v>3</v>
      </c>
      <c r="H184" s="2">
        <v>3</v>
      </c>
      <c r="I184" s="2">
        <v>8</v>
      </c>
      <c r="J184" s="2">
        <v>6</v>
      </c>
      <c r="K184" s="2">
        <v>0</v>
      </c>
      <c r="L184" s="2">
        <v>143.21</v>
      </c>
      <c r="M184" s="2">
        <v>14.23</v>
      </c>
      <c r="N184" s="3">
        <f t="shared" si="0"/>
        <v>9.9364569513302143</v>
      </c>
      <c r="O184" s="2">
        <v>157.4</v>
      </c>
      <c r="P184" s="2">
        <v>16.62</v>
      </c>
      <c r="Q184" s="36">
        <f t="shared" si="1"/>
        <v>10.559085133418042</v>
      </c>
      <c r="R184" s="2">
        <v>888.18</v>
      </c>
      <c r="S184" s="2">
        <v>95.94</v>
      </c>
      <c r="T184" s="37">
        <f t="shared" si="2"/>
        <v>10.801864486928325</v>
      </c>
      <c r="U184" s="3">
        <f t="shared" si="18"/>
        <v>10.432468857225528</v>
      </c>
      <c r="V184" s="1">
        <f t="shared" si="3"/>
        <v>16</v>
      </c>
      <c r="W184" s="1">
        <f t="shared" si="4"/>
        <v>29</v>
      </c>
      <c r="X184" s="1"/>
      <c r="Y184" s="29">
        <f t="shared" si="5"/>
        <v>160</v>
      </c>
      <c r="Z184" s="36">
        <f t="shared" si="6"/>
        <v>181.25</v>
      </c>
      <c r="AA184" s="29"/>
      <c r="AB184" s="29"/>
      <c r="AC184" s="29"/>
      <c r="AD184" s="29"/>
      <c r="AE184" s="29"/>
      <c r="AF184" s="29"/>
    </row>
    <row r="185" spans="1:32" ht="14.25" customHeight="1">
      <c r="A185" s="1" t="s">
        <v>767</v>
      </c>
      <c r="B185" s="2">
        <v>184</v>
      </c>
      <c r="C185" s="2">
        <v>60821</v>
      </c>
      <c r="D185" s="2">
        <v>1</v>
      </c>
      <c r="E185" s="2">
        <v>4</v>
      </c>
      <c r="F185" s="2">
        <v>5</v>
      </c>
      <c r="G185" s="2">
        <v>6</v>
      </c>
      <c r="H185" s="2">
        <v>8</v>
      </c>
      <c r="I185" s="2">
        <v>2</v>
      </c>
      <c r="J185" s="2">
        <v>0</v>
      </c>
      <c r="K185" s="2">
        <v>1</v>
      </c>
      <c r="L185" s="2">
        <v>126.9</v>
      </c>
      <c r="M185" s="2">
        <v>13.84</v>
      </c>
      <c r="N185" s="3">
        <f t="shared" si="0"/>
        <v>10.90622537431048</v>
      </c>
      <c r="O185" s="2">
        <v>231.45</v>
      </c>
      <c r="P185" s="2">
        <v>24.05</v>
      </c>
      <c r="Q185" s="36">
        <f t="shared" si="1"/>
        <v>10.39101317779218</v>
      </c>
      <c r="R185" s="2">
        <v>176.45</v>
      </c>
      <c r="S185" s="2">
        <v>20.45</v>
      </c>
      <c r="T185" s="37">
        <f t="shared" si="2"/>
        <v>11.589685463304052</v>
      </c>
      <c r="U185" s="3">
        <f t="shared" si="18"/>
        <v>10.96230800513557</v>
      </c>
      <c r="V185" s="1">
        <f t="shared" si="3"/>
        <v>15</v>
      </c>
      <c r="W185" s="1">
        <f t="shared" si="4"/>
        <v>27</v>
      </c>
      <c r="X185" s="1"/>
      <c r="Y185" s="29">
        <f t="shared" si="5"/>
        <v>150</v>
      </c>
      <c r="Z185" s="36">
        <f t="shared" si="6"/>
        <v>168.75</v>
      </c>
      <c r="AA185" s="29"/>
      <c r="AB185" s="29"/>
      <c r="AC185" s="29"/>
      <c r="AD185" s="29"/>
      <c r="AE185" s="29"/>
      <c r="AF185" s="29"/>
    </row>
    <row r="186" spans="1:32" ht="14.25" customHeight="1">
      <c r="A186" s="1" t="s">
        <v>770</v>
      </c>
      <c r="B186" s="2">
        <v>185</v>
      </c>
      <c r="C186" s="2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" t="str">
        <f t="shared" si="0"/>
        <v/>
      </c>
      <c r="O186" s="29"/>
      <c r="P186" s="29"/>
      <c r="Q186" s="36" t="str">
        <f t="shared" si="1"/>
        <v/>
      </c>
      <c r="R186" s="29"/>
      <c r="S186" s="29"/>
      <c r="T186" s="37" t="str">
        <f t="shared" si="2"/>
        <v/>
      </c>
      <c r="U186" s="1"/>
      <c r="V186" s="1">
        <f t="shared" si="3"/>
        <v>0</v>
      </c>
      <c r="W186" s="1">
        <f t="shared" si="4"/>
        <v>0</v>
      </c>
      <c r="X186" s="1"/>
      <c r="Y186" s="29">
        <f t="shared" si="5"/>
        <v>0</v>
      </c>
      <c r="Z186" s="36">
        <f t="shared" si="6"/>
        <v>0</v>
      </c>
      <c r="AA186" s="29"/>
      <c r="AB186" s="29"/>
      <c r="AC186" s="29"/>
      <c r="AD186" s="29"/>
      <c r="AE186" s="29"/>
      <c r="AF186" s="29"/>
    </row>
    <row r="187" spans="1:32" ht="14.25" customHeight="1">
      <c r="A187" s="1" t="s">
        <v>774</v>
      </c>
      <c r="B187" s="2">
        <v>186</v>
      </c>
      <c r="C187" s="2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3" t="str">
        <f t="shared" si="0"/>
        <v/>
      </c>
      <c r="O187" s="29"/>
      <c r="P187" s="29"/>
      <c r="Q187" s="36" t="str">
        <f t="shared" si="1"/>
        <v/>
      </c>
      <c r="R187" s="29"/>
      <c r="S187" s="29"/>
      <c r="T187" s="37" t="str">
        <f t="shared" si="2"/>
        <v/>
      </c>
      <c r="U187" s="1"/>
      <c r="V187" s="1">
        <f t="shared" si="3"/>
        <v>0</v>
      </c>
      <c r="W187" s="1">
        <f t="shared" si="4"/>
        <v>0</v>
      </c>
      <c r="X187" s="1"/>
      <c r="Y187" s="29">
        <f t="shared" si="5"/>
        <v>0</v>
      </c>
      <c r="Z187" s="36">
        <f t="shared" si="6"/>
        <v>0</v>
      </c>
      <c r="AA187" s="29"/>
      <c r="AB187" s="29"/>
      <c r="AC187" s="29"/>
      <c r="AD187" s="29"/>
      <c r="AE187" s="29"/>
      <c r="AF187" s="29"/>
    </row>
    <row r="188" spans="1:32" ht="14.25" customHeight="1">
      <c r="A188" s="1" t="s">
        <v>778</v>
      </c>
      <c r="B188" s="2">
        <v>187</v>
      </c>
      <c r="C188" s="2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3" t="str">
        <f t="shared" si="0"/>
        <v/>
      </c>
      <c r="O188" s="29"/>
      <c r="P188" s="29"/>
      <c r="Q188" s="36" t="str">
        <f t="shared" si="1"/>
        <v/>
      </c>
      <c r="R188" s="29"/>
      <c r="S188" s="29"/>
      <c r="T188" s="37" t="str">
        <f t="shared" si="2"/>
        <v/>
      </c>
      <c r="U188" s="1"/>
      <c r="V188" s="1">
        <f t="shared" si="3"/>
        <v>0</v>
      </c>
      <c r="W188" s="1">
        <f t="shared" si="4"/>
        <v>0</v>
      </c>
      <c r="X188" s="1"/>
      <c r="Y188" s="29">
        <f t="shared" si="5"/>
        <v>0</v>
      </c>
      <c r="Z188" s="36">
        <f t="shared" si="6"/>
        <v>0</v>
      </c>
      <c r="AA188" s="29"/>
      <c r="AB188" s="29"/>
      <c r="AC188" s="29"/>
      <c r="AD188" s="29"/>
      <c r="AE188" s="29"/>
      <c r="AF188" s="29"/>
    </row>
    <row r="189" spans="1:32" ht="14.25" customHeight="1">
      <c r="A189" s="1" t="s">
        <v>781</v>
      </c>
      <c r="B189" s="2">
        <v>188</v>
      </c>
      <c r="C189" s="2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3" t="str">
        <f t="shared" si="0"/>
        <v/>
      </c>
      <c r="O189" s="29"/>
      <c r="P189" s="29"/>
      <c r="Q189" s="36" t="str">
        <f t="shared" si="1"/>
        <v/>
      </c>
      <c r="R189" s="29"/>
      <c r="S189" s="29"/>
      <c r="T189" s="37" t="str">
        <f t="shared" si="2"/>
        <v/>
      </c>
      <c r="U189" s="1"/>
      <c r="V189" s="1">
        <f t="shared" si="3"/>
        <v>0</v>
      </c>
      <c r="W189" s="1">
        <f t="shared" si="4"/>
        <v>0</v>
      </c>
      <c r="X189" s="1"/>
      <c r="Y189" s="29">
        <f t="shared" si="5"/>
        <v>0</v>
      </c>
      <c r="Z189" s="36">
        <f t="shared" si="6"/>
        <v>0</v>
      </c>
      <c r="AA189" s="29"/>
      <c r="AB189" s="29"/>
      <c r="AC189" s="29"/>
      <c r="AD189" s="29"/>
      <c r="AE189" s="29"/>
      <c r="AF189" s="29"/>
    </row>
    <row r="190" spans="1:32" ht="14.25" customHeight="1">
      <c r="A190" s="1" t="s">
        <v>783</v>
      </c>
      <c r="B190" s="2">
        <v>189</v>
      </c>
      <c r="C190" s="2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3" t="str">
        <f t="shared" si="0"/>
        <v/>
      </c>
      <c r="O190" s="29"/>
      <c r="P190" s="29"/>
      <c r="Q190" s="36" t="str">
        <f t="shared" si="1"/>
        <v/>
      </c>
      <c r="R190" s="29"/>
      <c r="S190" s="29"/>
      <c r="T190" s="37" t="str">
        <f t="shared" si="2"/>
        <v/>
      </c>
      <c r="U190" s="1"/>
      <c r="V190" s="1">
        <f t="shared" si="3"/>
        <v>0</v>
      </c>
      <c r="W190" s="1">
        <f t="shared" si="4"/>
        <v>0</v>
      </c>
      <c r="X190" s="1"/>
      <c r="Y190" s="29">
        <f t="shared" si="5"/>
        <v>0</v>
      </c>
      <c r="Z190" s="36">
        <f t="shared" si="6"/>
        <v>0</v>
      </c>
      <c r="AA190" s="29"/>
      <c r="AB190" s="29"/>
      <c r="AC190" s="29"/>
      <c r="AD190" s="29"/>
      <c r="AE190" s="29"/>
      <c r="AF190" s="29"/>
    </row>
    <row r="191" spans="1:32" ht="14.25" customHeight="1">
      <c r="A191" s="1" t="s">
        <v>786</v>
      </c>
      <c r="B191" s="2">
        <v>190</v>
      </c>
      <c r="C191" s="2">
        <v>60821</v>
      </c>
      <c r="D191" s="2">
        <v>0</v>
      </c>
      <c r="E191" s="2">
        <v>0</v>
      </c>
      <c r="F191" s="2">
        <v>5</v>
      </c>
      <c r="G191" s="2">
        <v>0</v>
      </c>
      <c r="H191" s="2">
        <v>6</v>
      </c>
      <c r="I191" s="2">
        <v>6</v>
      </c>
      <c r="J191" s="2">
        <v>0</v>
      </c>
      <c r="K191" s="2">
        <v>0</v>
      </c>
      <c r="L191" s="29"/>
      <c r="M191" s="2"/>
      <c r="N191" s="3" t="str">
        <f t="shared" si="0"/>
        <v/>
      </c>
      <c r="O191" s="29"/>
      <c r="P191" s="2"/>
      <c r="Q191" s="36" t="str">
        <f t="shared" si="1"/>
        <v/>
      </c>
      <c r="R191" s="2">
        <v>206.29</v>
      </c>
      <c r="S191" s="2">
        <v>22.49</v>
      </c>
      <c r="T191" s="37">
        <f t="shared" si="2"/>
        <v>10.902128072131465</v>
      </c>
      <c r="U191" s="3">
        <f>AVERAGE(N191,Q191,T191)</f>
        <v>10.902128072131465</v>
      </c>
      <c r="V191" s="1">
        <f t="shared" si="3"/>
        <v>11</v>
      </c>
      <c r="W191" s="1">
        <f t="shared" si="4"/>
        <v>17</v>
      </c>
      <c r="X191" s="1"/>
      <c r="Y191" s="29">
        <f t="shared" si="5"/>
        <v>110</v>
      </c>
      <c r="Z191" s="36">
        <f t="shared" si="6"/>
        <v>106.25</v>
      </c>
      <c r="AA191" s="29"/>
      <c r="AB191" s="29"/>
      <c r="AC191" s="29"/>
      <c r="AD191" s="29"/>
      <c r="AE191" s="29"/>
      <c r="AF191" s="29"/>
    </row>
    <row r="192" spans="1:32" ht="14.25" customHeight="1">
      <c r="A192" s="1" t="s">
        <v>788</v>
      </c>
      <c r="B192" s="2">
        <v>191</v>
      </c>
      <c r="C192" s="2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" t="str">
        <f t="shared" si="0"/>
        <v/>
      </c>
      <c r="O192" s="29"/>
      <c r="P192" s="29"/>
      <c r="Q192" s="36" t="str">
        <f t="shared" si="1"/>
        <v/>
      </c>
      <c r="R192" s="29"/>
      <c r="S192" s="29"/>
      <c r="T192" s="37" t="str">
        <f t="shared" si="2"/>
        <v/>
      </c>
      <c r="U192" s="1"/>
      <c r="V192" s="1">
        <f t="shared" si="3"/>
        <v>0</v>
      </c>
      <c r="W192" s="1">
        <f t="shared" si="4"/>
        <v>0</v>
      </c>
      <c r="X192" s="1"/>
      <c r="Y192" s="29">
        <f t="shared" si="5"/>
        <v>0</v>
      </c>
      <c r="Z192" s="36">
        <f t="shared" si="6"/>
        <v>0</v>
      </c>
      <c r="AA192" s="29"/>
      <c r="AB192" s="29"/>
      <c r="AC192" s="29"/>
      <c r="AD192" s="29"/>
      <c r="AE192" s="29"/>
      <c r="AF192" s="29"/>
    </row>
    <row r="193" spans="1:32" ht="14.25" customHeight="1">
      <c r="A193" s="1" t="s">
        <v>790</v>
      </c>
      <c r="B193" s="2">
        <v>192</v>
      </c>
      <c r="C193" s="2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3" t="str">
        <f t="shared" si="0"/>
        <v/>
      </c>
      <c r="O193" s="29"/>
      <c r="P193" s="29"/>
      <c r="Q193" s="36" t="str">
        <f t="shared" si="1"/>
        <v/>
      </c>
      <c r="R193" s="29"/>
      <c r="S193" s="29"/>
      <c r="T193" s="37" t="str">
        <f t="shared" si="2"/>
        <v/>
      </c>
      <c r="U193" s="1"/>
      <c r="V193" s="1">
        <f t="shared" si="3"/>
        <v>0</v>
      </c>
      <c r="W193" s="1">
        <f t="shared" si="4"/>
        <v>0</v>
      </c>
      <c r="X193" s="1"/>
      <c r="Y193" s="29">
        <f t="shared" si="5"/>
        <v>0</v>
      </c>
      <c r="Z193" s="36">
        <f t="shared" si="6"/>
        <v>0</v>
      </c>
      <c r="AA193" s="29"/>
      <c r="AB193" s="29"/>
      <c r="AC193" s="29"/>
      <c r="AD193" s="29"/>
      <c r="AE193" s="29"/>
      <c r="AF193" s="29"/>
    </row>
    <row r="194" spans="1:32" ht="14.25" customHeight="1">
      <c r="A194" s="1" t="s">
        <v>794</v>
      </c>
      <c r="B194" s="2">
        <v>193</v>
      </c>
      <c r="C194" s="2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3" t="str">
        <f t="shared" si="0"/>
        <v/>
      </c>
      <c r="O194" s="29"/>
      <c r="P194" s="29"/>
      <c r="Q194" s="36" t="str">
        <f t="shared" si="1"/>
        <v/>
      </c>
      <c r="R194" s="29"/>
      <c r="S194" s="29"/>
      <c r="T194" s="37" t="str">
        <f t="shared" si="2"/>
        <v/>
      </c>
      <c r="U194" s="1"/>
      <c r="V194" s="1">
        <f t="shared" si="3"/>
        <v>0</v>
      </c>
      <c r="W194" s="1">
        <f t="shared" si="4"/>
        <v>0</v>
      </c>
      <c r="X194" s="1"/>
      <c r="Y194" s="29">
        <f t="shared" si="5"/>
        <v>0</v>
      </c>
      <c r="Z194" s="36">
        <f t="shared" si="6"/>
        <v>0</v>
      </c>
      <c r="AA194" s="29"/>
      <c r="AB194" s="29"/>
      <c r="AC194" s="29"/>
      <c r="AD194" s="29"/>
      <c r="AE194" s="29"/>
      <c r="AF194" s="29"/>
    </row>
    <row r="195" spans="1:32" ht="14.25" customHeight="1">
      <c r="A195" s="1" t="s">
        <v>797</v>
      </c>
      <c r="B195" s="2">
        <v>194</v>
      </c>
      <c r="C195" s="2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3" t="str">
        <f t="shared" si="0"/>
        <v/>
      </c>
      <c r="O195" s="29"/>
      <c r="P195" s="29"/>
      <c r="Q195" s="36" t="str">
        <f t="shared" si="1"/>
        <v/>
      </c>
      <c r="R195" s="29"/>
      <c r="S195" s="29"/>
      <c r="T195" s="37" t="str">
        <f t="shared" si="2"/>
        <v/>
      </c>
      <c r="U195" s="1"/>
      <c r="V195" s="1">
        <f t="shared" si="3"/>
        <v>0</v>
      </c>
      <c r="W195" s="1">
        <f t="shared" si="4"/>
        <v>0</v>
      </c>
      <c r="X195" s="1"/>
      <c r="Y195" s="29">
        <f t="shared" si="5"/>
        <v>0</v>
      </c>
      <c r="Z195" s="36">
        <f t="shared" si="6"/>
        <v>0</v>
      </c>
      <c r="AA195" s="29"/>
      <c r="AB195" s="29"/>
      <c r="AC195" s="29"/>
      <c r="AD195" s="29"/>
      <c r="AE195" s="29"/>
      <c r="AF195" s="29"/>
    </row>
    <row r="196" spans="1:32" ht="14.25" customHeight="1">
      <c r="A196" s="1" t="s">
        <v>801</v>
      </c>
      <c r="B196" s="2">
        <v>195</v>
      </c>
      <c r="C196" s="2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3" t="str">
        <f t="shared" si="0"/>
        <v/>
      </c>
      <c r="O196" s="29"/>
      <c r="P196" s="29"/>
      <c r="Q196" s="36" t="str">
        <f t="shared" si="1"/>
        <v/>
      </c>
      <c r="R196" s="29"/>
      <c r="S196" s="29"/>
      <c r="T196" s="37" t="str">
        <f t="shared" si="2"/>
        <v/>
      </c>
      <c r="U196" s="1"/>
      <c r="V196" s="1">
        <f t="shared" si="3"/>
        <v>0</v>
      </c>
      <c r="W196" s="1">
        <f t="shared" si="4"/>
        <v>0</v>
      </c>
      <c r="X196" s="1"/>
      <c r="Y196" s="29">
        <f t="shared" si="5"/>
        <v>0</v>
      </c>
      <c r="Z196" s="36">
        <f t="shared" si="6"/>
        <v>0</v>
      </c>
      <c r="AA196" s="29"/>
      <c r="AB196" s="29"/>
      <c r="AC196" s="29"/>
      <c r="AD196" s="29"/>
      <c r="AE196" s="29"/>
      <c r="AF196" s="29"/>
    </row>
    <row r="197" spans="1:32" ht="14.25" customHeight="1">
      <c r="A197" s="1" t="s">
        <v>803</v>
      </c>
      <c r="B197" s="2">
        <v>196</v>
      </c>
      <c r="C197" s="2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3" t="str">
        <f t="shared" si="0"/>
        <v/>
      </c>
      <c r="O197" s="29"/>
      <c r="P197" s="29"/>
      <c r="Q197" s="36" t="str">
        <f t="shared" si="1"/>
        <v/>
      </c>
      <c r="R197" s="29"/>
      <c r="S197" s="29"/>
      <c r="T197" s="37" t="str">
        <f t="shared" si="2"/>
        <v/>
      </c>
      <c r="U197" s="1"/>
      <c r="V197" s="1">
        <f t="shared" si="3"/>
        <v>0</v>
      </c>
      <c r="W197" s="1">
        <f t="shared" si="4"/>
        <v>0</v>
      </c>
      <c r="X197" s="1"/>
      <c r="Y197" s="29">
        <f t="shared" si="5"/>
        <v>0</v>
      </c>
      <c r="Z197" s="36">
        <f t="shared" si="6"/>
        <v>0</v>
      </c>
      <c r="AA197" s="29"/>
      <c r="AB197" s="29"/>
      <c r="AC197" s="29"/>
      <c r="AD197" s="29"/>
      <c r="AE197" s="29"/>
      <c r="AF197" s="29"/>
    </row>
    <row r="198" spans="1:32" ht="14.25" customHeight="1">
      <c r="A198" s="1" t="s">
        <v>805</v>
      </c>
      <c r="B198" s="2">
        <v>197</v>
      </c>
      <c r="C198" s="2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" t="str">
        <f t="shared" si="0"/>
        <v/>
      </c>
      <c r="O198" s="29"/>
      <c r="P198" s="29"/>
      <c r="Q198" s="36" t="str">
        <f t="shared" si="1"/>
        <v/>
      </c>
      <c r="R198" s="29"/>
      <c r="S198" s="29"/>
      <c r="T198" s="37" t="str">
        <f t="shared" si="2"/>
        <v/>
      </c>
      <c r="U198" s="1"/>
      <c r="V198" s="1">
        <f t="shared" si="3"/>
        <v>0</v>
      </c>
      <c r="W198" s="1">
        <f t="shared" si="4"/>
        <v>0</v>
      </c>
      <c r="X198" s="1"/>
      <c r="Y198" s="29">
        <f t="shared" si="5"/>
        <v>0</v>
      </c>
      <c r="Z198" s="36">
        <f t="shared" si="6"/>
        <v>0</v>
      </c>
      <c r="AA198" s="29"/>
      <c r="AB198" s="29"/>
      <c r="AC198" s="29"/>
      <c r="AD198" s="29"/>
      <c r="AE198" s="29"/>
      <c r="AF198" s="29"/>
    </row>
    <row r="199" spans="1:32" ht="14.25" customHeight="1">
      <c r="A199" s="1" t="s">
        <v>809</v>
      </c>
      <c r="B199" s="2">
        <v>198</v>
      </c>
      <c r="C199" s="2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3" t="str">
        <f t="shared" si="0"/>
        <v/>
      </c>
      <c r="O199" s="29"/>
      <c r="P199" s="29"/>
      <c r="Q199" s="36" t="str">
        <f t="shared" si="1"/>
        <v/>
      </c>
      <c r="R199" s="29"/>
      <c r="S199" s="29"/>
      <c r="T199" s="37" t="str">
        <f t="shared" si="2"/>
        <v/>
      </c>
      <c r="U199" s="1"/>
      <c r="V199" s="1">
        <f t="shared" si="3"/>
        <v>0</v>
      </c>
      <c r="W199" s="1">
        <f t="shared" si="4"/>
        <v>0</v>
      </c>
      <c r="X199" s="1"/>
      <c r="Y199" s="29">
        <f t="shared" si="5"/>
        <v>0</v>
      </c>
      <c r="Z199" s="36">
        <f t="shared" si="6"/>
        <v>0</v>
      </c>
      <c r="AA199" s="29"/>
      <c r="AB199" s="29"/>
      <c r="AC199" s="29"/>
      <c r="AD199" s="29"/>
      <c r="AE199" s="29"/>
      <c r="AF199" s="29"/>
    </row>
    <row r="200" spans="1:32" ht="14.25" customHeight="1">
      <c r="A200" s="1" t="s">
        <v>812</v>
      </c>
      <c r="B200" s="2">
        <v>199</v>
      </c>
      <c r="C200" s="2">
        <v>60821</v>
      </c>
      <c r="D200" s="2">
        <v>5</v>
      </c>
      <c r="E200" s="2">
        <v>1</v>
      </c>
      <c r="F200" s="2">
        <v>3</v>
      </c>
      <c r="G200" s="2">
        <v>1</v>
      </c>
      <c r="H200" s="2">
        <v>1</v>
      </c>
      <c r="I200" s="2">
        <v>1</v>
      </c>
      <c r="J200" s="2">
        <v>4</v>
      </c>
      <c r="K200" s="2">
        <v>1</v>
      </c>
      <c r="L200" s="2">
        <v>83.42</v>
      </c>
      <c r="M200" s="2">
        <v>9.08</v>
      </c>
      <c r="N200" s="3">
        <f t="shared" si="0"/>
        <v>10.884679932869815</v>
      </c>
      <c r="O200" s="2">
        <v>46.08</v>
      </c>
      <c r="P200" s="2">
        <v>4.99</v>
      </c>
      <c r="Q200" s="36">
        <f t="shared" si="1"/>
        <v>10.828993055555557</v>
      </c>
      <c r="R200" s="2">
        <v>46.49</v>
      </c>
      <c r="S200" s="2">
        <v>4.7699999999999996</v>
      </c>
      <c r="T200" s="37">
        <f t="shared" si="2"/>
        <v>10.260271026027102</v>
      </c>
      <c r="U200" s="3">
        <f t="shared" ref="U200:U201" si="19">AVERAGE(N200,Q200,T200)</f>
        <v>10.657981338150824</v>
      </c>
      <c r="V200" s="1">
        <f t="shared" si="3"/>
        <v>14</v>
      </c>
      <c r="W200" s="1">
        <f t="shared" si="4"/>
        <v>17</v>
      </c>
      <c r="X200" s="1"/>
      <c r="Y200" s="29">
        <f t="shared" si="5"/>
        <v>140</v>
      </c>
      <c r="Z200" s="36">
        <f t="shared" si="6"/>
        <v>106.25</v>
      </c>
      <c r="AA200" s="29"/>
      <c r="AB200" s="29"/>
      <c r="AC200" s="29"/>
      <c r="AD200" s="29"/>
      <c r="AE200" s="29"/>
      <c r="AF200" s="29"/>
    </row>
    <row r="201" spans="1:32" ht="14.25" customHeight="1">
      <c r="A201" s="1" t="s">
        <v>817</v>
      </c>
      <c r="B201" s="2">
        <v>200</v>
      </c>
      <c r="C201" s="2">
        <v>60821</v>
      </c>
      <c r="D201" s="2">
        <v>0</v>
      </c>
      <c r="E201" s="2">
        <v>1</v>
      </c>
      <c r="F201" s="2">
        <v>2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44.23</v>
      </c>
      <c r="M201" s="2">
        <v>4.93</v>
      </c>
      <c r="N201" s="3">
        <f t="shared" si="0"/>
        <v>11.146280804883563</v>
      </c>
      <c r="O201" s="29"/>
      <c r="P201" s="2"/>
      <c r="Q201" s="36" t="str">
        <f t="shared" si="1"/>
        <v/>
      </c>
      <c r="R201" s="29"/>
      <c r="S201" s="2"/>
      <c r="T201" s="37" t="str">
        <f t="shared" si="2"/>
        <v/>
      </c>
      <c r="U201" s="3">
        <f t="shared" si="19"/>
        <v>11.146280804883563</v>
      </c>
      <c r="V201" s="1">
        <f t="shared" si="3"/>
        <v>3</v>
      </c>
      <c r="W201" s="1">
        <f t="shared" si="4"/>
        <v>4</v>
      </c>
      <c r="X201" s="1"/>
      <c r="Y201" s="29">
        <f t="shared" si="5"/>
        <v>30</v>
      </c>
      <c r="Z201" s="36">
        <f t="shared" si="6"/>
        <v>25</v>
      </c>
      <c r="AA201" s="29"/>
      <c r="AB201" s="29"/>
      <c r="AC201" s="29"/>
      <c r="AD201" s="29"/>
      <c r="AE201" s="29"/>
      <c r="AF201" s="29"/>
    </row>
    <row r="202" spans="1:32" ht="14.25" customHeight="1">
      <c r="A202" s="1" t="s">
        <v>819</v>
      </c>
      <c r="B202" s="2">
        <v>201</v>
      </c>
      <c r="C202" s="2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" t="str">
        <f t="shared" si="0"/>
        <v/>
      </c>
      <c r="O202" s="29"/>
      <c r="P202" s="29"/>
      <c r="Q202" s="36" t="str">
        <f t="shared" si="1"/>
        <v/>
      </c>
      <c r="R202" s="29"/>
      <c r="S202" s="29"/>
      <c r="T202" s="37" t="str">
        <f t="shared" si="2"/>
        <v/>
      </c>
      <c r="U202" s="1"/>
      <c r="V202" s="1">
        <f t="shared" si="3"/>
        <v>0</v>
      </c>
      <c r="W202" s="1">
        <f t="shared" si="4"/>
        <v>0</v>
      </c>
      <c r="X202" s="1"/>
      <c r="Y202" s="29">
        <f t="shared" si="5"/>
        <v>0</v>
      </c>
      <c r="Z202" s="36">
        <f t="shared" si="6"/>
        <v>0</v>
      </c>
      <c r="AA202" s="29"/>
      <c r="AB202" s="29"/>
      <c r="AC202" s="29"/>
      <c r="AD202" s="29"/>
      <c r="AE202" s="29"/>
      <c r="AF202" s="29"/>
    </row>
    <row r="203" spans="1:32" ht="14.25" customHeight="1">
      <c r="A203" s="1" t="s">
        <v>823</v>
      </c>
      <c r="B203" s="2">
        <v>202</v>
      </c>
      <c r="C203" s="2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3" t="str">
        <f t="shared" si="0"/>
        <v/>
      </c>
      <c r="O203" s="29"/>
      <c r="P203" s="29"/>
      <c r="Q203" s="36" t="str">
        <f t="shared" si="1"/>
        <v/>
      </c>
      <c r="R203" s="29"/>
      <c r="S203" s="29"/>
      <c r="T203" s="37" t="str">
        <f t="shared" si="2"/>
        <v/>
      </c>
      <c r="U203" s="1"/>
      <c r="V203" s="1">
        <f t="shared" si="3"/>
        <v>0</v>
      </c>
      <c r="W203" s="1">
        <f t="shared" si="4"/>
        <v>0</v>
      </c>
      <c r="X203" s="1"/>
      <c r="Y203" s="29">
        <f t="shared" si="5"/>
        <v>0</v>
      </c>
      <c r="Z203" s="36">
        <f t="shared" si="6"/>
        <v>0</v>
      </c>
      <c r="AA203" s="29"/>
      <c r="AB203" s="29"/>
      <c r="AC203" s="29"/>
      <c r="AD203" s="29"/>
      <c r="AE203" s="29"/>
      <c r="AF203" s="29"/>
    </row>
    <row r="204" spans="1:32" ht="14.25" customHeight="1">
      <c r="A204" s="1" t="s">
        <v>828</v>
      </c>
      <c r="B204" s="2">
        <v>203</v>
      </c>
      <c r="C204" s="2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3" t="str">
        <f t="shared" si="0"/>
        <v/>
      </c>
      <c r="O204" s="29"/>
      <c r="P204" s="29"/>
      <c r="Q204" s="36" t="str">
        <f t="shared" si="1"/>
        <v/>
      </c>
      <c r="R204" s="29"/>
      <c r="S204" s="29"/>
      <c r="T204" s="37" t="str">
        <f t="shared" si="2"/>
        <v/>
      </c>
      <c r="U204" s="1"/>
      <c r="V204" s="1">
        <f t="shared" si="3"/>
        <v>0</v>
      </c>
      <c r="W204" s="1">
        <f t="shared" si="4"/>
        <v>0</v>
      </c>
      <c r="X204" s="1"/>
      <c r="Y204" s="29">
        <f t="shared" si="5"/>
        <v>0</v>
      </c>
      <c r="Z204" s="36">
        <f t="shared" si="6"/>
        <v>0</v>
      </c>
      <c r="AA204" s="29"/>
      <c r="AB204" s="29"/>
      <c r="AC204" s="29"/>
      <c r="AD204" s="29"/>
      <c r="AE204" s="29"/>
      <c r="AF204" s="29"/>
    </row>
    <row r="205" spans="1:32" ht="14.25" customHeight="1">
      <c r="A205" s="1" t="s">
        <v>831</v>
      </c>
      <c r="B205" s="2">
        <v>204</v>
      </c>
      <c r="C205" s="2">
        <v>60821</v>
      </c>
      <c r="D205" s="2">
        <v>2</v>
      </c>
      <c r="E205" s="2">
        <v>0</v>
      </c>
      <c r="F205" s="2">
        <v>2</v>
      </c>
      <c r="G205" s="2">
        <v>1</v>
      </c>
      <c r="H205" s="2">
        <v>3</v>
      </c>
      <c r="I205" s="2">
        <v>0</v>
      </c>
      <c r="J205" s="2">
        <v>0</v>
      </c>
      <c r="K205" s="2">
        <v>0</v>
      </c>
      <c r="L205" s="29"/>
      <c r="M205" s="2"/>
      <c r="N205" s="3" t="str">
        <f t="shared" si="0"/>
        <v/>
      </c>
      <c r="O205" s="2">
        <v>41.58</v>
      </c>
      <c r="P205" s="2">
        <v>3.95</v>
      </c>
      <c r="Q205" s="36">
        <f t="shared" si="1"/>
        <v>9.4997594997595005</v>
      </c>
      <c r="R205" s="29"/>
      <c r="S205" s="2"/>
      <c r="T205" s="37" t="str">
        <f t="shared" si="2"/>
        <v/>
      </c>
      <c r="U205" s="3">
        <f t="shared" ref="U205:U206" si="20">AVERAGE(N205,Q205,T205)</f>
        <v>9.4997594997595005</v>
      </c>
      <c r="V205" s="1">
        <f t="shared" si="3"/>
        <v>7</v>
      </c>
      <c r="W205" s="1">
        <f t="shared" si="4"/>
        <v>8</v>
      </c>
      <c r="X205" s="1"/>
      <c r="Y205" s="29">
        <f t="shared" si="5"/>
        <v>70</v>
      </c>
      <c r="Z205" s="36">
        <f t="shared" si="6"/>
        <v>50</v>
      </c>
      <c r="AA205" s="29"/>
      <c r="AB205" s="29"/>
      <c r="AC205" s="29"/>
      <c r="AD205" s="29"/>
      <c r="AE205" s="29"/>
      <c r="AF205" s="29"/>
    </row>
    <row r="206" spans="1:32" ht="14.25" customHeight="1">
      <c r="A206" s="1" t="s">
        <v>834</v>
      </c>
      <c r="B206" s="2">
        <v>205</v>
      </c>
      <c r="C206" s="2">
        <v>60821</v>
      </c>
      <c r="D206" s="2">
        <v>3</v>
      </c>
      <c r="E206" s="2">
        <v>4</v>
      </c>
      <c r="F206" s="2">
        <v>4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314.2</v>
      </c>
      <c r="M206" s="2">
        <v>32.56</v>
      </c>
      <c r="N206" s="3">
        <f t="shared" si="0"/>
        <v>10.362826225334183</v>
      </c>
      <c r="O206" s="29"/>
      <c r="P206" s="2"/>
      <c r="Q206" s="36" t="str">
        <f t="shared" si="1"/>
        <v/>
      </c>
      <c r="R206" s="29"/>
      <c r="S206" s="2"/>
      <c r="T206" s="37" t="str">
        <f t="shared" si="2"/>
        <v/>
      </c>
      <c r="U206" s="3">
        <f t="shared" si="20"/>
        <v>10.362826225334183</v>
      </c>
      <c r="V206" s="1">
        <f t="shared" si="3"/>
        <v>7</v>
      </c>
      <c r="W206" s="1">
        <f t="shared" si="4"/>
        <v>11</v>
      </c>
      <c r="X206" s="1"/>
      <c r="Y206" s="29">
        <f t="shared" si="5"/>
        <v>70</v>
      </c>
      <c r="Z206" s="36">
        <f t="shared" si="6"/>
        <v>68.75</v>
      </c>
      <c r="AA206" s="29"/>
      <c r="AB206" s="29"/>
      <c r="AC206" s="29"/>
      <c r="AD206" s="29"/>
      <c r="AE206" s="29"/>
      <c r="AF206" s="29"/>
    </row>
    <row r="207" spans="1:32" ht="14.25" customHeight="1">
      <c r="A207" s="1" t="s">
        <v>837</v>
      </c>
      <c r="B207" s="2">
        <v>206</v>
      </c>
      <c r="C207" s="2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3" t="str">
        <f t="shared" si="0"/>
        <v/>
      </c>
      <c r="O207" s="29"/>
      <c r="P207" s="29"/>
      <c r="Q207" s="36" t="str">
        <f t="shared" si="1"/>
        <v/>
      </c>
      <c r="R207" s="29"/>
      <c r="S207" s="29"/>
      <c r="T207" s="37" t="str">
        <f t="shared" si="2"/>
        <v/>
      </c>
      <c r="U207" s="1"/>
      <c r="V207" s="1">
        <f t="shared" si="3"/>
        <v>0</v>
      </c>
      <c r="W207" s="1">
        <f t="shared" si="4"/>
        <v>0</v>
      </c>
      <c r="X207" s="1"/>
      <c r="Y207" s="29">
        <f t="shared" si="5"/>
        <v>0</v>
      </c>
      <c r="Z207" s="36">
        <f t="shared" si="6"/>
        <v>0</v>
      </c>
      <c r="AA207" s="29"/>
      <c r="AB207" s="29"/>
      <c r="AC207" s="29"/>
      <c r="AD207" s="29"/>
      <c r="AE207" s="29"/>
      <c r="AF207" s="29"/>
    </row>
    <row r="208" spans="1:32" ht="14.25" customHeight="1">
      <c r="A208" s="1" t="s">
        <v>841</v>
      </c>
      <c r="B208" s="2">
        <v>207</v>
      </c>
      <c r="C208" s="2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3" t="str">
        <f t="shared" si="0"/>
        <v/>
      </c>
      <c r="O208" s="29"/>
      <c r="P208" s="29"/>
      <c r="Q208" s="36" t="str">
        <f t="shared" si="1"/>
        <v/>
      </c>
      <c r="R208" s="29"/>
      <c r="S208" s="29"/>
      <c r="T208" s="37" t="str">
        <f t="shared" si="2"/>
        <v/>
      </c>
      <c r="U208" s="1"/>
      <c r="V208" s="1">
        <f t="shared" si="3"/>
        <v>0</v>
      </c>
      <c r="W208" s="1">
        <f t="shared" si="4"/>
        <v>0</v>
      </c>
      <c r="X208" s="1"/>
      <c r="Y208" s="29">
        <f t="shared" si="5"/>
        <v>0</v>
      </c>
      <c r="Z208" s="36">
        <f t="shared" si="6"/>
        <v>0</v>
      </c>
      <c r="AA208" s="29"/>
      <c r="AB208" s="29"/>
      <c r="AC208" s="29"/>
      <c r="AD208" s="29"/>
      <c r="AE208" s="29"/>
      <c r="AF208" s="29"/>
    </row>
    <row r="209" spans="1:32" ht="14.25" customHeight="1">
      <c r="A209" s="1" t="s">
        <v>845</v>
      </c>
      <c r="B209" s="2">
        <v>208</v>
      </c>
      <c r="C209" s="2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3" t="str">
        <f t="shared" si="0"/>
        <v/>
      </c>
      <c r="O209" s="29"/>
      <c r="P209" s="29"/>
      <c r="Q209" s="36" t="str">
        <f t="shared" si="1"/>
        <v/>
      </c>
      <c r="R209" s="29"/>
      <c r="S209" s="29"/>
      <c r="T209" s="37" t="str">
        <f t="shared" si="2"/>
        <v/>
      </c>
      <c r="U209" s="1"/>
      <c r="V209" s="1">
        <f t="shared" si="3"/>
        <v>0</v>
      </c>
      <c r="W209" s="1">
        <f t="shared" si="4"/>
        <v>0</v>
      </c>
      <c r="X209" s="1"/>
      <c r="Y209" s="29">
        <f t="shared" si="5"/>
        <v>0</v>
      </c>
      <c r="Z209" s="36">
        <f t="shared" si="6"/>
        <v>0</v>
      </c>
      <c r="AA209" s="29"/>
      <c r="AB209" s="29"/>
      <c r="AC209" s="29"/>
      <c r="AD209" s="29"/>
      <c r="AE209" s="29"/>
      <c r="AF209" s="29"/>
    </row>
    <row r="210" spans="1:32" ht="14.25" customHeight="1">
      <c r="A210" s="1" t="s">
        <v>847</v>
      </c>
      <c r="B210" s="2">
        <v>209</v>
      </c>
      <c r="C210" s="2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3" t="str">
        <f t="shared" si="0"/>
        <v/>
      </c>
      <c r="O210" s="29"/>
      <c r="P210" s="29"/>
      <c r="Q210" s="36" t="str">
        <f t="shared" si="1"/>
        <v/>
      </c>
      <c r="R210" s="29"/>
      <c r="S210" s="29"/>
      <c r="T210" s="37" t="str">
        <f t="shared" si="2"/>
        <v/>
      </c>
      <c r="U210" s="1"/>
      <c r="V210" s="1">
        <f t="shared" si="3"/>
        <v>0</v>
      </c>
      <c r="W210" s="1">
        <f t="shared" si="4"/>
        <v>0</v>
      </c>
      <c r="X210" s="1"/>
      <c r="Y210" s="29">
        <f t="shared" si="5"/>
        <v>0</v>
      </c>
      <c r="Z210" s="36">
        <f t="shared" si="6"/>
        <v>0</v>
      </c>
      <c r="AA210" s="29"/>
      <c r="AB210" s="29"/>
      <c r="AC210" s="29"/>
      <c r="AD210" s="29"/>
      <c r="AE210" s="29"/>
      <c r="AF210" s="29"/>
    </row>
    <row r="211" spans="1:32" ht="14.25" customHeight="1">
      <c r="A211" s="1" t="s">
        <v>850</v>
      </c>
      <c r="B211" s="2">
        <v>210</v>
      </c>
      <c r="C211" s="2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3" t="str">
        <f t="shared" si="0"/>
        <v/>
      </c>
      <c r="O211" s="29"/>
      <c r="P211" s="29"/>
      <c r="Q211" s="36" t="str">
        <f t="shared" si="1"/>
        <v/>
      </c>
      <c r="R211" s="29"/>
      <c r="S211" s="29"/>
      <c r="T211" s="37" t="str">
        <f t="shared" si="2"/>
        <v/>
      </c>
      <c r="U211" s="1"/>
      <c r="V211" s="1">
        <f t="shared" si="3"/>
        <v>0</v>
      </c>
      <c r="W211" s="1">
        <f t="shared" si="4"/>
        <v>0</v>
      </c>
      <c r="X211" s="1"/>
      <c r="Y211" s="29">
        <f t="shared" si="5"/>
        <v>0</v>
      </c>
      <c r="Z211" s="36">
        <f t="shared" si="6"/>
        <v>0</v>
      </c>
      <c r="AA211" s="29"/>
      <c r="AB211" s="29"/>
      <c r="AC211" s="29"/>
      <c r="AD211" s="29"/>
      <c r="AE211" s="29"/>
      <c r="AF211" s="29"/>
    </row>
    <row r="212" spans="1:32" ht="14.25" customHeight="1">
      <c r="A212" s="1" t="s">
        <v>853</v>
      </c>
      <c r="B212" s="2">
        <v>211</v>
      </c>
      <c r="C212" s="2">
        <v>60821</v>
      </c>
      <c r="D212" s="2">
        <v>0</v>
      </c>
      <c r="E212" s="2">
        <v>3</v>
      </c>
      <c r="F212" s="2">
        <v>0</v>
      </c>
      <c r="G212" s="2">
        <v>5</v>
      </c>
      <c r="H212" s="2">
        <v>7</v>
      </c>
      <c r="I212" s="2">
        <v>5</v>
      </c>
      <c r="J212" s="2">
        <v>10</v>
      </c>
      <c r="K212" s="2">
        <v>4</v>
      </c>
      <c r="L212" s="2">
        <v>103.17</v>
      </c>
      <c r="M212" s="2">
        <v>11.01</v>
      </c>
      <c r="N212" s="3">
        <f t="shared" si="0"/>
        <v>10.671706891538237</v>
      </c>
      <c r="O212" s="2">
        <v>101.16</v>
      </c>
      <c r="P212" s="2">
        <v>10.37</v>
      </c>
      <c r="Q212" s="36">
        <f t="shared" si="1"/>
        <v>10.251087386318702</v>
      </c>
      <c r="R212" s="2">
        <v>94.58</v>
      </c>
      <c r="S212" s="2">
        <v>10.57</v>
      </c>
      <c r="T212" s="37">
        <f t="shared" si="2"/>
        <v>11.175724254599281</v>
      </c>
      <c r="U212" s="3">
        <f t="shared" ref="U212:U217" si="21">AVERAGE(N212,Q212,T212)</f>
        <v>10.699506177485405</v>
      </c>
      <c r="V212" s="1">
        <f t="shared" si="3"/>
        <v>21</v>
      </c>
      <c r="W212" s="1">
        <f t="shared" si="4"/>
        <v>34</v>
      </c>
      <c r="X212" s="1"/>
      <c r="Y212" s="29">
        <f t="shared" si="5"/>
        <v>210</v>
      </c>
      <c r="Z212" s="36">
        <f t="shared" si="6"/>
        <v>212.5</v>
      </c>
      <c r="AA212" s="29"/>
      <c r="AB212" s="29"/>
      <c r="AC212" s="29"/>
      <c r="AD212" s="29"/>
      <c r="AE212" s="29"/>
      <c r="AF212" s="29"/>
    </row>
    <row r="213" spans="1:32" ht="14.25" customHeight="1">
      <c r="A213" s="1" t="s">
        <v>855</v>
      </c>
      <c r="B213" s="2">
        <v>212</v>
      </c>
      <c r="C213" s="2">
        <v>60821</v>
      </c>
      <c r="D213" s="2">
        <v>8</v>
      </c>
      <c r="E213" s="2">
        <v>1</v>
      </c>
      <c r="F213" s="2">
        <v>4</v>
      </c>
      <c r="G213" s="2">
        <v>0</v>
      </c>
      <c r="H213" s="2">
        <v>5</v>
      </c>
      <c r="I213" s="2">
        <v>0</v>
      </c>
      <c r="J213" s="2">
        <v>3</v>
      </c>
      <c r="K213" s="2">
        <v>2</v>
      </c>
      <c r="L213" s="2">
        <v>114.56</v>
      </c>
      <c r="M213" s="2">
        <v>11.02</v>
      </c>
      <c r="N213" s="3">
        <f t="shared" si="0"/>
        <v>9.619413407821229</v>
      </c>
      <c r="O213" s="29"/>
      <c r="P213" s="2"/>
      <c r="Q213" s="36" t="str">
        <f t="shared" si="1"/>
        <v/>
      </c>
      <c r="R213" s="29"/>
      <c r="S213" s="2"/>
      <c r="T213" s="37" t="str">
        <f t="shared" si="2"/>
        <v/>
      </c>
      <c r="U213" s="3">
        <f t="shared" si="21"/>
        <v>9.619413407821229</v>
      </c>
      <c r="V213" s="1">
        <f t="shared" si="3"/>
        <v>22</v>
      </c>
      <c r="W213" s="1">
        <f t="shared" si="4"/>
        <v>23</v>
      </c>
      <c r="X213" s="1"/>
      <c r="Y213" s="29">
        <f t="shared" si="5"/>
        <v>220</v>
      </c>
      <c r="Z213" s="36">
        <f t="shared" si="6"/>
        <v>143.75</v>
      </c>
      <c r="AA213" s="29"/>
      <c r="AB213" s="29"/>
      <c r="AC213" s="29"/>
      <c r="AD213" s="29"/>
      <c r="AE213" s="29"/>
      <c r="AF213" s="29"/>
    </row>
    <row r="214" spans="1:32" ht="14.25" customHeight="1">
      <c r="A214" s="1" t="s">
        <v>857</v>
      </c>
      <c r="B214" s="2">
        <v>213</v>
      </c>
      <c r="C214" s="2">
        <v>60821</v>
      </c>
      <c r="D214" s="2">
        <v>7</v>
      </c>
      <c r="E214" s="2">
        <v>2</v>
      </c>
      <c r="F214" s="2">
        <v>4</v>
      </c>
      <c r="G214" s="2">
        <v>2</v>
      </c>
      <c r="H214" s="2">
        <v>4</v>
      </c>
      <c r="I214" s="2">
        <v>3</v>
      </c>
      <c r="J214" s="2">
        <v>0</v>
      </c>
      <c r="K214" s="2">
        <v>2</v>
      </c>
      <c r="L214" s="2">
        <v>48.3</v>
      </c>
      <c r="M214" s="2">
        <v>5.34</v>
      </c>
      <c r="N214" s="3">
        <f t="shared" si="0"/>
        <v>11.055900621118013</v>
      </c>
      <c r="O214" s="2">
        <v>11.47</v>
      </c>
      <c r="P214" s="2">
        <v>0.99</v>
      </c>
      <c r="Q214" s="36">
        <f t="shared" si="1"/>
        <v>8.6312118570183074</v>
      </c>
      <c r="R214" s="2">
        <v>112.53</v>
      </c>
      <c r="S214" s="2">
        <v>11.37</v>
      </c>
      <c r="T214" s="37">
        <f t="shared" si="2"/>
        <v>10.103972274060249</v>
      </c>
      <c r="U214" s="3">
        <f t="shared" si="21"/>
        <v>9.9303615840655226</v>
      </c>
      <c r="V214" s="1">
        <f t="shared" si="3"/>
        <v>17</v>
      </c>
      <c r="W214" s="1">
        <f t="shared" si="4"/>
        <v>24</v>
      </c>
      <c r="X214" s="1"/>
      <c r="Y214" s="29">
        <f t="shared" si="5"/>
        <v>170</v>
      </c>
      <c r="Z214" s="36">
        <f t="shared" si="6"/>
        <v>150</v>
      </c>
      <c r="AA214" s="29"/>
      <c r="AB214" s="29"/>
      <c r="AC214" s="29"/>
      <c r="AD214" s="29"/>
      <c r="AE214" s="29"/>
      <c r="AF214" s="29"/>
    </row>
    <row r="215" spans="1:32" ht="14.25" customHeight="1">
      <c r="A215" s="1" t="s">
        <v>860</v>
      </c>
      <c r="B215" s="2">
        <v>214</v>
      </c>
      <c r="C215" s="2">
        <v>60821</v>
      </c>
      <c r="D215" s="2">
        <v>6</v>
      </c>
      <c r="E215" s="2">
        <v>0</v>
      </c>
      <c r="F215" s="2">
        <v>0</v>
      </c>
      <c r="G215" s="2">
        <v>5</v>
      </c>
      <c r="H215" s="2">
        <v>1</v>
      </c>
      <c r="I215" s="2">
        <v>7</v>
      </c>
      <c r="J215" s="2">
        <v>0</v>
      </c>
      <c r="K215" s="2">
        <v>8</v>
      </c>
      <c r="L215" s="29"/>
      <c r="M215" s="2"/>
      <c r="N215" s="3" t="str">
        <f t="shared" si="0"/>
        <v/>
      </c>
      <c r="O215" s="2">
        <v>342.61</v>
      </c>
      <c r="P215" s="2">
        <v>34.159999999999997</v>
      </c>
      <c r="Q215" s="36">
        <f t="shared" si="1"/>
        <v>9.9705204168004418</v>
      </c>
      <c r="R215" s="2">
        <v>360.19</v>
      </c>
      <c r="S215" s="2">
        <v>37.89</v>
      </c>
      <c r="T215" s="37">
        <f t="shared" si="2"/>
        <v>10.519448069074656</v>
      </c>
      <c r="U215" s="3">
        <f t="shared" si="21"/>
        <v>10.244984242937548</v>
      </c>
      <c r="V215" s="1">
        <f t="shared" si="3"/>
        <v>15</v>
      </c>
      <c r="W215" s="1">
        <f t="shared" si="4"/>
        <v>27</v>
      </c>
      <c r="X215" s="1"/>
      <c r="Y215" s="29">
        <f t="shared" si="5"/>
        <v>150</v>
      </c>
      <c r="Z215" s="36">
        <f t="shared" si="6"/>
        <v>168.75</v>
      </c>
      <c r="AA215" s="29"/>
      <c r="AB215" s="29"/>
      <c r="AC215" s="29"/>
      <c r="AD215" s="29"/>
      <c r="AE215" s="29"/>
      <c r="AF215" s="29"/>
    </row>
    <row r="216" spans="1:32" ht="14.25" customHeight="1">
      <c r="A216" s="1" t="s">
        <v>864</v>
      </c>
      <c r="B216" s="2">
        <v>215</v>
      </c>
      <c r="C216" s="2">
        <v>60821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5</v>
      </c>
      <c r="J216" s="2">
        <v>0</v>
      </c>
      <c r="K216" s="2">
        <v>0</v>
      </c>
      <c r="L216" s="2">
        <v>3.75</v>
      </c>
      <c r="M216" s="2">
        <v>0.35</v>
      </c>
      <c r="N216" s="3">
        <f t="shared" si="0"/>
        <v>9.3333333333333321</v>
      </c>
      <c r="O216" s="29"/>
      <c r="P216" s="2"/>
      <c r="Q216" s="36" t="str">
        <f t="shared" si="1"/>
        <v/>
      </c>
      <c r="R216" s="2">
        <v>203.53</v>
      </c>
      <c r="S216" s="2">
        <v>22.31</v>
      </c>
      <c r="T216" s="37">
        <f t="shared" si="2"/>
        <v>10.961529012921927</v>
      </c>
      <c r="U216" s="3">
        <f t="shared" si="21"/>
        <v>10.147431173127629</v>
      </c>
      <c r="V216" s="1">
        <f t="shared" si="3"/>
        <v>0</v>
      </c>
      <c r="W216" s="1">
        <f t="shared" si="4"/>
        <v>6</v>
      </c>
      <c r="X216" s="1"/>
      <c r="Y216" s="29">
        <f t="shared" si="5"/>
        <v>0</v>
      </c>
      <c r="Z216" s="36">
        <f t="shared" si="6"/>
        <v>37.5</v>
      </c>
      <c r="AA216" s="29"/>
      <c r="AB216" s="29"/>
      <c r="AC216" s="29"/>
      <c r="AD216" s="29"/>
      <c r="AE216" s="29"/>
      <c r="AF216" s="29"/>
    </row>
    <row r="217" spans="1:32" ht="14.25" customHeight="1">
      <c r="A217" s="1" t="s">
        <v>867</v>
      </c>
      <c r="B217" s="2">
        <v>216</v>
      </c>
      <c r="C217" s="2">
        <v>60821</v>
      </c>
      <c r="D217" s="2">
        <v>10</v>
      </c>
      <c r="E217" s="2">
        <v>0</v>
      </c>
      <c r="F217" s="2">
        <v>5</v>
      </c>
      <c r="G217" s="2">
        <v>0</v>
      </c>
      <c r="H217" s="2">
        <v>4</v>
      </c>
      <c r="I217" s="2">
        <v>2</v>
      </c>
      <c r="J217" s="2">
        <v>0</v>
      </c>
      <c r="K217" s="2">
        <v>5</v>
      </c>
      <c r="L217" s="29"/>
      <c r="M217" s="2"/>
      <c r="N217" s="3" t="str">
        <f t="shared" si="0"/>
        <v/>
      </c>
      <c r="O217" s="29"/>
      <c r="P217" s="2"/>
      <c r="Q217" s="36" t="str">
        <f t="shared" si="1"/>
        <v/>
      </c>
      <c r="R217" s="2">
        <v>113.16</v>
      </c>
      <c r="S217" s="2">
        <v>12.16</v>
      </c>
      <c r="T217" s="37">
        <f t="shared" si="2"/>
        <v>10.745846588900672</v>
      </c>
      <c r="U217" s="3">
        <f t="shared" si="21"/>
        <v>10.745846588900672</v>
      </c>
      <c r="V217" s="1">
        <f t="shared" si="3"/>
        <v>24</v>
      </c>
      <c r="W217" s="1">
        <f t="shared" si="4"/>
        <v>26</v>
      </c>
      <c r="X217" s="1"/>
      <c r="Y217" s="29">
        <f t="shared" si="5"/>
        <v>240</v>
      </c>
      <c r="Z217" s="36">
        <f t="shared" si="6"/>
        <v>162.5</v>
      </c>
      <c r="AA217" s="29"/>
      <c r="AB217" s="29"/>
      <c r="AC217" s="29"/>
      <c r="AD217" s="29"/>
      <c r="AE217" s="29"/>
      <c r="AF217" s="29"/>
    </row>
    <row r="218" spans="1:32" ht="14.25" customHeight="1">
      <c r="A218" s="1" t="s">
        <v>870</v>
      </c>
      <c r="B218" s="2">
        <v>217</v>
      </c>
      <c r="C218" s="2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3" t="str">
        <f t="shared" si="0"/>
        <v/>
      </c>
      <c r="O218" s="29"/>
      <c r="P218" s="29"/>
      <c r="Q218" s="36" t="str">
        <f t="shared" si="1"/>
        <v/>
      </c>
      <c r="R218" s="29"/>
      <c r="S218" s="29"/>
      <c r="T218" s="37" t="str">
        <f t="shared" si="2"/>
        <v/>
      </c>
      <c r="U218" s="1"/>
      <c r="V218" s="1">
        <f t="shared" si="3"/>
        <v>0</v>
      </c>
      <c r="W218" s="1">
        <f t="shared" si="4"/>
        <v>0</v>
      </c>
      <c r="X218" s="1"/>
      <c r="Y218" s="29">
        <f t="shared" si="5"/>
        <v>0</v>
      </c>
      <c r="Z218" s="36">
        <f t="shared" si="6"/>
        <v>0</v>
      </c>
      <c r="AA218" s="29"/>
      <c r="AB218" s="29"/>
      <c r="AC218" s="29"/>
      <c r="AD218" s="29"/>
      <c r="AE218" s="29"/>
      <c r="AF218" s="29"/>
    </row>
    <row r="219" spans="1:32" ht="14.25" customHeight="1">
      <c r="A219" s="1" t="s">
        <v>872</v>
      </c>
      <c r="B219" s="2">
        <v>218</v>
      </c>
      <c r="C219" s="2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3" t="str">
        <f t="shared" si="0"/>
        <v/>
      </c>
      <c r="O219" s="29"/>
      <c r="P219" s="29"/>
      <c r="Q219" s="36" t="str">
        <f t="shared" si="1"/>
        <v/>
      </c>
      <c r="R219" s="29"/>
      <c r="S219" s="29"/>
      <c r="T219" s="37" t="str">
        <f t="shared" si="2"/>
        <v/>
      </c>
      <c r="U219" s="1"/>
      <c r="V219" s="1">
        <f t="shared" si="3"/>
        <v>0</v>
      </c>
      <c r="W219" s="1">
        <f t="shared" si="4"/>
        <v>0</v>
      </c>
      <c r="X219" s="1"/>
      <c r="Y219" s="29">
        <f t="shared" si="5"/>
        <v>0</v>
      </c>
      <c r="Z219" s="36">
        <f t="shared" si="6"/>
        <v>0</v>
      </c>
      <c r="AA219" s="29"/>
      <c r="AB219" s="29"/>
      <c r="AC219" s="29"/>
      <c r="AD219" s="29"/>
      <c r="AE219" s="29"/>
      <c r="AF219" s="29"/>
    </row>
    <row r="220" spans="1:32" ht="14.25" customHeight="1">
      <c r="A220" s="1" t="s">
        <v>875</v>
      </c>
      <c r="B220" s="2">
        <v>219</v>
      </c>
      <c r="C220" s="2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3" t="str">
        <f t="shared" si="0"/>
        <v/>
      </c>
      <c r="O220" s="29"/>
      <c r="P220" s="29"/>
      <c r="Q220" s="36" t="str">
        <f t="shared" si="1"/>
        <v/>
      </c>
      <c r="R220" s="29"/>
      <c r="S220" s="29"/>
      <c r="T220" s="37" t="str">
        <f t="shared" si="2"/>
        <v/>
      </c>
      <c r="U220" s="1"/>
      <c r="V220" s="1">
        <f t="shared" si="3"/>
        <v>0</v>
      </c>
      <c r="W220" s="1">
        <f t="shared" si="4"/>
        <v>0</v>
      </c>
      <c r="X220" s="1"/>
      <c r="Y220" s="29">
        <f t="shared" si="5"/>
        <v>0</v>
      </c>
      <c r="Z220" s="36">
        <f t="shared" si="6"/>
        <v>0</v>
      </c>
      <c r="AA220" s="29"/>
      <c r="AB220" s="29"/>
      <c r="AC220" s="29"/>
      <c r="AD220" s="29"/>
      <c r="AE220" s="29"/>
      <c r="AF220" s="29"/>
    </row>
    <row r="221" spans="1:32" ht="14.25" customHeight="1">
      <c r="A221" s="1" t="s">
        <v>878</v>
      </c>
      <c r="B221" s="2">
        <v>220</v>
      </c>
      <c r="C221" s="2">
        <v>60821</v>
      </c>
      <c r="D221" s="2">
        <v>3</v>
      </c>
      <c r="E221" s="2">
        <v>1</v>
      </c>
      <c r="F221" s="2">
        <v>3</v>
      </c>
      <c r="G221" s="2">
        <v>0</v>
      </c>
      <c r="H221" s="2">
        <v>0</v>
      </c>
      <c r="I221" s="2">
        <v>7</v>
      </c>
      <c r="J221" s="2">
        <v>0</v>
      </c>
      <c r="K221" s="2">
        <v>0</v>
      </c>
      <c r="L221" s="2">
        <v>11.28</v>
      </c>
      <c r="M221" s="2">
        <v>1.1200000000000001</v>
      </c>
      <c r="N221" s="3">
        <f t="shared" si="0"/>
        <v>9.9290780141843982</v>
      </c>
      <c r="O221" s="29"/>
      <c r="P221" s="2"/>
      <c r="Q221" s="36" t="str">
        <f t="shared" si="1"/>
        <v/>
      </c>
      <c r="R221" s="2">
        <v>467.75</v>
      </c>
      <c r="S221" s="2">
        <v>51.03</v>
      </c>
      <c r="T221" s="37">
        <f t="shared" si="2"/>
        <v>10.909673971138428</v>
      </c>
      <c r="U221" s="3">
        <f>AVERAGE(N221,Q221,T221)</f>
        <v>10.419375992661413</v>
      </c>
      <c r="V221" s="1">
        <f t="shared" si="3"/>
        <v>6</v>
      </c>
      <c r="W221" s="1">
        <f t="shared" si="4"/>
        <v>14</v>
      </c>
      <c r="X221" s="1"/>
      <c r="Y221" s="29">
        <f t="shared" si="5"/>
        <v>60</v>
      </c>
      <c r="Z221" s="36">
        <f t="shared" si="6"/>
        <v>87.5</v>
      </c>
      <c r="AA221" s="29"/>
      <c r="AB221" s="29"/>
      <c r="AC221" s="29"/>
      <c r="AD221" s="29"/>
      <c r="AE221" s="29"/>
      <c r="AF221" s="29"/>
    </row>
    <row r="222" spans="1:32" ht="14.25" customHeight="1">
      <c r="A222" s="1" t="s">
        <v>880</v>
      </c>
      <c r="B222" s="2">
        <v>221</v>
      </c>
      <c r="C222" s="2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3" t="str">
        <f t="shared" si="0"/>
        <v/>
      </c>
      <c r="O222" s="29"/>
      <c r="P222" s="29"/>
      <c r="Q222" s="36" t="str">
        <f t="shared" si="1"/>
        <v/>
      </c>
      <c r="R222" s="29"/>
      <c r="S222" s="29"/>
      <c r="T222" s="37" t="str">
        <f t="shared" si="2"/>
        <v/>
      </c>
      <c r="U222" s="1"/>
      <c r="V222" s="1">
        <f t="shared" si="3"/>
        <v>0</v>
      </c>
      <c r="W222" s="1">
        <f t="shared" si="4"/>
        <v>0</v>
      </c>
      <c r="X222" s="1"/>
      <c r="Y222" s="29">
        <f t="shared" si="5"/>
        <v>0</v>
      </c>
      <c r="Z222" s="36">
        <f t="shared" si="6"/>
        <v>0</v>
      </c>
      <c r="AA222" s="29"/>
      <c r="AB222" s="29"/>
      <c r="AC222" s="29"/>
      <c r="AD222" s="29"/>
      <c r="AE222" s="29"/>
      <c r="AF222" s="29"/>
    </row>
    <row r="223" spans="1:32" ht="14.25" customHeight="1">
      <c r="A223" s="1" t="s">
        <v>882</v>
      </c>
      <c r="B223" s="2">
        <v>222</v>
      </c>
      <c r="C223" s="2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3" t="str">
        <f t="shared" si="0"/>
        <v/>
      </c>
      <c r="O223" s="29"/>
      <c r="P223" s="29"/>
      <c r="Q223" s="36" t="str">
        <f t="shared" si="1"/>
        <v/>
      </c>
      <c r="R223" s="29"/>
      <c r="S223" s="29"/>
      <c r="T223" s="37" t="str">
        <f t="shared" si="2"/>
        <v/>
      </c>
      <c r="U223" s="1"/>
      <c r="V223" s="1">
        <f t="shared" si="3"/>
        <v>0</v>
      </c>
      <c r="W223" s="1">
        <f t="shared" si="4"/>
        <v>0</v>
      </c>
      <c r="X223" s="1"/>
      <c r="Y223" s="29">
        <f t="shared" si="5"/>
        <v>0</v>
      </c>
      <c r="Z223" s="36">
        <f t="shared" si="6"/>
        <v>0</v>
      </c>
      <c r="AA223" s="29"/>
      <c r="AB223" s="29"/>
      <c r="AC223" s="29"/>
      <c r="AD223" s="29"/>
      <c r="AE223" s="29"/>
      <c r="AF223" s="29"/>
    </row>
    <row r="224" spans="1:32" ht="14.25" customHeight="1">
      <c r="A224" s="1" t="s">
        <v>885</v>
      </c>
      <c r="B224" s="2">
        <v>223</v>
      </c>
      <c r="C224" s="2">
        <v>60821</v>
      </c>
      <c r="D224" s="2">
        <v>3</v>
      </c>
      <c r="E224" s="2">
        <v>1</v>
      </c>
      <c r="F224" s="2">
        <v>4</v>
      </c>
      <c r="G224" s="2">
        <v>2</v>
      </c>
      <c r="H224" s="2">
        <v>1</v>
      </c>
      <c r="I224" s="2">
        <v>3</v>
      </c>
      <c r="J224" s="2">
        <v>3</v>
      </c>
      <c r="K224" s="2">
        <v>0</v>
      </c>
      <c r="L224" s="29"/>
      <c r="M224" s="2"/>
      <c r="N224" s="3" t="str">
        <f t="shared" si="0"/>
        <v/>
      </c>
      <c r="O224" s="2">
        <v>34.36</v>
      </c>
      <c r="P224" s="2">
        <v>4.75</v>
      </c>
      <c r="Q224" s="36">
        <f t="shared" si="1"/>
        <v>13.824214202561116</v>
      </c>
      <c r="R224" s="2">
        <v>201.82</v>
      </c>
      <c r="S224" s="2">
        <v>22.84</v>
      </c>
      <c r="T224" s="37">
        <f t="shared" si="2"/>
        <v>11.317015162025568</v>
      </c>
      <c r="U224" s="3">
        <f>AVERAGE(N224,Q224,T224)</f>
        <v>12.570614682293343</v>
      </c>
      <c r="V224" s="1">
        <f t="shared" si="3"/>
        <v>11</v>
      </c>
      <c r="W224" s="1">
        <f t="shared" si="4"/>
        <v>17</v>
      </c>
      <c r="X224" s="1"/>
      <c r="Y224" s="29">
        <f t="shared" si="5"/>
        <v>110</v>
      </c>
      <c r="Z224" s="36">
        <f t="shared" si="6"/>
        <v>106.25</v>
      </c>
      <c r="AA224" s="29"/>
      <c r="AB224" s="29"/>
      <c r="AC224" s="29"/>
      <c r="AD224" s="29"/>
      <c r="AE224" s="29"/>
      <c r="AF224" s="29"/>
    </row>
    <row r="225" spans="1:32" ht="14.25" customHeight="1">
      <c r="A225" s="1" t="s">
        <v>889</v>
      </c>
      <c r="B225" s="2">
        <v>224</v>
      </c>
      <c r="C225" s="2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3" t="str">
        <f t="shared" si="0"/>
        <v/>
      </c>
      <c r="O225" s="29"/>
      <c r="P225" s="29"/>
      <c r="Q225" s="36" t="str">
        <f t="shared" si="1"/>
        <v/>
      </c>
      <c r="R225" s="29"/>
      <c r="S225" s="29"/>
      <c r="T225" s="37" t="str">
        <f t="shared" si="2"/>
        <v/>
      </c>
      <c r="U225" s="1"/>
      <c r="V225" s="1">
        <f t="shared" si="3"/>
        <v>0</v>
      </c>
      <c r="W225" s="1">
        <f t="shared" si="4"/>
        <v>0</v>
      </c>
      <c r="X225" s="1"/>
      <c r="Y225" s="29">
        <f t="shared" si="5"/>
        <v>0</v>
      </c>
      <c r="Z225" s="36">
        <f t="shared" si="6"/>
        <v>0</v>
      </c>
      <c r="AA225" s="29"/>
      <c r="AB225" s="29"/>
      <c r="AC225" s="29"/>
      <c r="AD225" s="29"/>
      <c r="AE225" s="29"/>
      <c r="AF225" s="29"/>
    </row>
    <row r="226" spans="1:32" ht="14.25" customHeight="1">
      <c r="A226" s="1" t="s">
        <v>891</v>
      </c>
      <c r="B226" s="2">
        <v>225</v>
      </c>
      <c r="C226" s="2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3" t="str">
        <f t="shared" si="0"/>
        <v/>
      </c>
      <c r="O226" s="29"/>
      <c r="P226" s="29"/>
      <c r="Q226" s="36" t="str">
        <f t="shared" si="1"/>
        <v/>
      </c>
      <c r="R226" s="29"/>
      <c r="S226" s="29"/>
      <c r="T226" s="37" t="str">
        <f t="shared" si="2"/>
        <v/>
      </c>
      <c r="U226" s="1"/>
      <c r="V226" s="1">
        <f t="shared" si="3"/>
        <v>0</v>
      </c>
      <c r="W226" s="1">
        <f t="shared" si="4"/>
        <v>0</v>
      </c>
      <c r="X226" s="1"/>
      <c r="Y226" s="29">
        <f t="shared" si="5"/>
        <v>0</v>
      </c>
      <c r="Z226" s="36">
        <f t="shared" si="6"/>
        <v>0</v>
      </c>
      <c r="AA226" s="29"/>
      <c r="AB226" s="29"/>
      <c r="AC226" s="29"/>
      <c r="AD226" s="29"/>
      <c r="AE226" s="29"/>
      <c r="AF226" s="29"/>
    </row>
    <row r="227" spans="1:32" ht="14.25" customHeight="1">
      <c r="A227" s="1" t="s">
        <v>893</v>
      </c>
      <c r="B227" s="2">
        <v>226</v>
      </c>
      <c r="C227" s="2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3" t="str">
        <f t="shared" si="0"/>
        <v/>
      </c>
      <c r="O227" s="29"/>
      <c r="P227" s="29"/>
      <c r="Q227" s="36" t="str">
        <f t="shared" si="1"/>
        <v/>
      </c>
      <c r="R227" s="29"/>
      <c r="S227" s="29"/>
      <c r="T227" s="37" t="str">
        <f t="shared" si="2"/>
        <v/>
      </c>
      <c r="U227" s="1"/>
      <c r="V227" s="1">
        <f t="shared" si="3"/>
        <v>0</v>
      </c>
      <c r="W227" s="1">
        <f t="shared" si="4"/>
        <v>0</v>
      </c>
      <c r="X227" s="1"/>
      <c r="Y227" s="29">
        <f t="shared" si="5"/>
        <v>0</v>
      </c>
      <c r="Z227" s="36">
        <f t="shared" si="6"/>
        <v>0</v>
      </c>
      <c r="AA227" s="29"/>
      <c r="AB227" s="29"/>
      <c r="AC227" s="29"/>
      <c r="AD227" s="29"/>
      <c r="AE227" s="29"/>
      <c r="AF227" s="29"/>
    </row>
    <row r="228" spans="1:32" ht="14.25" customHeight="1">
      <c r="A228" s="1" t="s">
        <v>895</v>
      </c>
      <c r="B228" s="2">
        <v>227</v>
      </c>
      <c r="C228" s="2">
        <v>60821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3</v>
      </c>
      <c r="K228" s="2">
        <v>3</v>
      </c>
      <c r="L228" s="29"/>
      <c r="M228" s="2"/>
      <c r="N228" s="3" t="str">
        <f t="shared" si="0"/>
        <v/>
      </c>
      <c r="O228" s="29"/>
      <c r="P228" s="2"/>
      <c r="Q228" s="36" t="str">
        <f t="shared" si="1"/>
        <v/>
      </c>
      <c r="R228" s="2">
        <v>231.51</v>
      </c>
      <c r="S228" s="2">
        <v>35.92</v>
      </c>
      <c r="T228" s="37">
        <f t="shared" si="2"/>
        <v>15.515528486890418</v>
      </c>
      <c r="U228" s="3">
        <f>AVERAGE(N228,Q228,T228)</f>
        <v>15.515528486890418</v>
      </c>
      <c r="V228" s="1">
        <f t="shared" si="3"/>
        <v>7</v>
      </c>
      <c r="W228" s="1">
        <f t="shared" si="4"/>
        <v>8</v>
      </c>
      <c r="X228" s="1"/>
      <c r="Y228" s="29">
        <f t="shared" si="5"/>
        <v>70</v>
      </c>
      <c r="Z228" s="36">
        <f t="shared" si="6"/>
        <v>50</v>
      </c>
      <c r="AA228" s="29"/>
      <c r="AB228" s="29"/>
      <c r="AC228" s="29"/>
      <c r="AD228" s="29"/>
      <c r="AE228" s="29"/>
      <c r="AF228" s="29"/>
    </row>
    <row r="229" spans="1:32" ht="14.25" customHeight="1">
      <c r="A229" s="1" t="s">
        <v>899</v>
      </c>
      <c r="B229" s="2">
        <v>228</v>
      </c>
      <c r="C229" s="2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3" t="str">
        <f t="shared" si="0"/>
        <v/>
      </c>
      <c r="O229" s="29"/>
      <c r="P229" s="29"/>
      <c r="Q229" s="36" t="str">
        <f t="shared" si="1"/>
        <v/>
      </c>
      <c r="R229" s="29"/>
      <c r="S229" s="29"/>
      <c r="T229" s="37" t="str">
        <f t="shared" si="2"/>
        <v/>
      </c>
      <c r="U229" s="1"/>
      <c r="V229" s="1">
        <f t="shared" si="3"/>
        <v>0</v>
      </c>
      <c r="W229" s="1">
        <f t="shared" si="4"/>
        <v>0</v>
      </c>
      <c r="X229" s="1"/>
      <c r="Y229" s="29">
        <f t="shared" si="5"/>
        <v>0</v>
      </c>
      <c r="Z229" s="36">
        <f t="shared" si="6"/>
        <v>0</v>
      </c>
      <c r="AA229" s="29"/>
      <c r="AB229" s="29"/>
      <c r="AC229" s="29"/>
      <c r="AD229" s="29"/>
      <c r="AE229" s="29"/>
      <c r="AF229" s="29"/>
    </row>
    <row r="230" spans="1:32" ht="14.25" customHeight="1">
      <c r="A230" s="1" t="s">
        <v>902</v>
      </c>
      <c r="B230" s="2">
        <v>229</v>
      </c>
      <c r="C230" s="2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3" t="str">
        <f t="shared" si="0"/>
        <v/>
      </c>
      <c r="O230" s="29"/>
      <c r="P230" s="29"/>
      <c r="Q230" s="36" t="str">
        <f t="shared" si="1"/>
        <v/>
      </c>
      <c r="R230" s="29"/>
      <c r="S230" s="29"/>
      <c r="T230" s="37" t="str">
        <f t="shared" si="2"/>
        <v/>
      </c>
      <c r="U230" s="1"/>
      <c r="V230" s="1">
        <f t="shared" si="3"/>
        <v>0</v>
      </c>
      <c r="W230" s="1">
        <f t="shared" si="4"/>
        <v>0</v>
      </c>
      <c r="X230" s="1"/>
      <c r="Y230" s="29">
        <f t="shared" si="5"/>
        <v>0</v>
      </c>
      <c r="Z230" s="36">
        <f t="shared" si="6"/>
        <v>0</v>
      </c>
      <c r="AA230" s="29"/>
      <c r="AB230" s="29"/>
      <c r="AC230" s="29"/>
      <c r="AD230" s="29"/>
      <c r="AE230" s="29"/>
      <c r="AF230" s="29"/>
    </row>
    <row r="231" spans="1:32" ht="14.25" customHeight="1">
      <c r="A231" s="1" t="s">
        <v>906</v>
      </c>
      <c r="B231" s="2">
        <v>230</v>
      </c>
      <c r="C231" s="2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3" t="str">
        <f t="shared" si="0"/>
        <v/>
      </c>
      <c r="O231" s="29"/>
      <c r="P231" s="29"/>
      <c r="Q231" s="36" t="str">
        <f t="shared" si="1"/>
        <v/>
      </c>
      <c r="R231" s="29"/>
      <c r="S231" s="29"/>
      <c r="T231" s="37" t="str">
        <f t="shared" si="2"/>
        <v/>
      </c>
      <c r="U231" s="1"/>
      <c r="V231" s="1">
        <f t="shared" si="3"/>
        <v>0</v>
      </c>
      <c r="W231" s="1">
        <f t="shared" si="4"/>
        <v>0</v>
      </c>
      <c r="X231" s="1"/>
      <c r="Y231" s="29">
        <f t="shared" si="5"/>
        <v>0</v>
      </c>
      <c r="Z231" s="36">
        <f t="shared" si="6"/>
        <v>0</v>
      </c>
      <c r="AA231" s="29"/>
      <c r="AB231" s="29"/>
      <c r="AC231" s="29"/>
      <c r="AD231" s="29"/>
      <c r="AE231" s="29"/>
      <c r="AF231" s="29"/>
    </row>
    <row r="232" spans="1:32" ht="14.25" customHeight="1">
      <c r="A232" s="1" t="s">
        <v>909</v>
      </c>
      <c r="B232" s="2">
        <v>231</v>
      </c>
      <c r="C232" s="2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3" t="str">
        <f t="shared" si="0"/>
        <v/>
      </c>
      <c r="O232" s="29"/>
      <c r="P232" s="29"/>
      <c r="Q232" s="36" t="str">
        <f t="shared" si="1"/>
        <v/>
      </c>
      <c r="R232" s="29"/>
      <c r="S232" s="29"/>
      <c r="T232" s="37" t="str">
        <f t="shared" si="2"/>
        <v/>
      </c>
      <c r="U232" s="1"/>
      <c r="V232" s="1">
        <f t="shared" si="3"/>
        <v>0</v>
      </c>
      <c r="W232" s="1">
        <f t="shared" si="4"/>
        <v>0</v>
      </c>
      <c r="X232" s="1"/>
      <c r="Y232" s="29">
        <f t="shared" si="5"/>
        <v>0</v>
      </c>
      <c r="Z232" s="36">
        <f t="shared" si="6"/>
        <v>0</v>
      </c>
      <c r="AA232" s="29"/>
      <c r="AB232" s="29"/>
      <c r="AC232" s="29"/>
      <c r="AD232" s="29"/>
      <c r="AE232" s="29"/>
      <c r="AF232" s="29"/>
    </row>
    <row r="233" spans="1:32" ht="14.25" customHeight="1">
      <c r="A233" s="1" t="s">
        <v>914</v>
      </c>
      <c r="B233" s="2">
        <v>232</v>
      </c>
      <c r="C233" s="2">
        <v>60821</v>
      </c>
      <c r="D233" s="2">
        <v>13</v>
      </c>
      <c r="E233" s="2">
        <v>4</v>
      </c>
      <c r="F233" s="2">
        <v>5</v>
      </c>
      <c r="G233" s="2">
        <v>11</v>
      </c>
      <c r="H233" s="2">
        <v>3</v>
      </c>
      <c r="I233" s="2">
        <v>2</v>
      </c>
      <c r="J233" s="2">
        <v>11</v>
      </c>
      <c r="K233" s="2">
        <v>0</v>
      </c>
      <c r="L233" s="2">
        <v>52.12</v>
      </c>
      <c r="M233" s="2">
        <v>5.63</v>
      </c>
      <c r="N233" s="3">
        <f t="shared" si="0"/>
        <v>10.80199539524175</v>
      </c>
      <c r="O233" s="2">
        <v>598.66</v>
      </c>
      <c r="P233" s="2">
        <v>62.76</v>
      </c>
      <c r="Q233" s="36">
        <f t="shared" si="1"/>
        <v>10.483412955600842</v>
      </c>
      <c r="R233" s="2">
        <v>5.52</v>
      </c>
      <c r="S233" s="2">
        <v>0.65</v>
      </c>
      <c r="T233" s="37">
        <f t="shared" si="2"/>
        <v>11.77536231884058</v>
      </c>
      <c r="U233" s="3">
        <f>AVERAGE(N233,Q233,T233)</f>
        <v>11.020256889894391</v>
      </c>
      <c r="V233" s="1">
        <f t="shared" si="3"/>
        <v>32</v>
      </c>
      <c r="W233" s="1">
        <f t="shared" si="4"/>
        <v>49</v>
      </c>
      <c r="X233" s="1"/>
      <c r="Y233" s="29">
        <f t="shared" si="5"/>
        <v>320</v>
      </c>
      <c r="Z233" s="36">
        <f t="shared" si="6"/>
        <v>306.25</v>
      </c>
      <c r="AA233" s="29"/>
      <c r="AB233" s="29"/>
      <c r="AC233" s="29"/>
      <c r="AD233" s="29"/>
      <c r="AE233" s="29"/>
      <c r="AF233" s="29"/>
    </row>
    <row r="234" spans="1:32" ht="14.25" customHeight="1">
      <c r="A234" s="1" t="s">
        <v>917</v>
      </c>
      <c r="B234" s="2">
        <v>233</v>
      </c>
      <c r="C234" s="2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3" t="str">
        <f t="shared" si="0"/>
        <v/>
      </c>
      <c r="O234" s="29"/>
      <c r="P234" s="29"/>
      <c r="Q234" s="36" t="str">
        <f t="shared" si="1"/>
        <v/>
      </c>
      <c r="R234" s="29"/>
      <c r="S234" s="29"/>
      <c r="T234" s="37" t="str">
        <f t="shared" si="2"/>
        <v/>
      </c>
      <c r="U234" s="1"/>
      <c r="V234" s="1">
        <f t="shared" si="3"/>
        <v>0</v>
      </c>
      <c r="W234" s="1">
        <f t="shared" si="4"/>
        <v>0</v>
      </c>
      <c r="X234" s="1"/>
      <c r="Y234" s="29">
        <f t="shared" si="5"/>
        <v>0</v>
      </c>
      <c r="Z234" s="36">
        <f t="shared" si="6"/>
        <v>0</v>
      </c>
      <c r="AA234" s="29"/>
      <c r="AB234" s="29"/>
      <c r="AC234" s="29"/>
      <c r="AD234" s="29"/>
      <c r="AE234" s="29"/>
      <c r="AF234" s="29"/>
    </row>
    <row r="235" spans="1:32" ht="14.25" customHeight="1">
      <c r="A235" s="1" t="s">
        <v>920</v>
      </c>
      <c r="B235" s="2">
        <v>234</v>
      </c>
      <c r="C235" s="2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3" t="str">
        <f t="shared" si="0"/>
        <v/>
      </c>
      <c r="O235" s="29"/>
      <c r="P235" s="29"/>
      <c r="Q235" s="36" t="str">
        <f t="shared" si="1"/>
        <v/>
      </c>
      <c r="R235" s="29"/>
      <c r="S235" s="29"/>
      <c r="T235" s="37" t="str">
        <f t="shared" si="2"/>
        <v/>
      </c>
      <c r="U235" s="1"/>
      <c r="V235" s="1">
        <f t="shared" si="3"/>
        <v>0</v>
      </c>
      <c r="W235" s="1">
        <f t="shared" si="4"/>
        <v>0</v>
      </c>
      <c r="X235" s="1"/>
      <c r="Y235" s="29">
        <f t="shared" si="5"/>
        <v>0</v>
      </c>
      <c r="Z235" s="36">
        <f t="shared" si="6"/>
        <v>0</v>
      </c>
      <c r="AA235" s="29"/>
      <c r="AB235" s="29"/>
      <c r="AC235" s="29"/>
      <c r="AD235" s="29"/>
      <c r="AE235" s="29"/>
      <c r="AF235" s="29"/>
    </row>
    <row r="236" spans="1:32" ht="14.25" customHeight="1">
      <c r="A236" s="1" t="s">
        <v>922</v>
      </c>
      <c r="B236" s="2">
        <v>235</v>
      </c>
      <c r="C236" s="2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3" t="str">
        <f t="shared" si="0"/>
        <v/>
      </c>
      <c r="O236" s="29"/>
      <c r="P236" s="29"/>
      <c r="Q236" s="36" t="str">
        <f t="shared" si="1"/>
        <v/>
      </c>
      <c r="R236" s="29"/>
      <c r="S236" s="29"/>
      <c r="T236" s="37" t="str">
        <f t="shared" si="2"/>
        <v/>
      </c>
      <c r="U236" s="1"/>
      <c r="V236" s="1">
        <f t="shared" si="3"/>
        <v>0</v>
      </c>
      <c r="W236" s="1">
        <f t="shared" si="4"/>
        <v>0</v>
      </c>
      <c r="X236" s="1"/>
      <c r="Y236" s="29">
        <f t="shared" si="5"/>
        <v>0</v>
      </c>
      <c r="Z236" s="36">
        <f t="shared" si="6"/>
        <v>0</v>
      </c>
      <c r="AA236" s="29"/>
      <c r="AB236" s="29"/>
      <c r="AC236" s="29"/>
      <c r="AD236" s="29"/>
      <c r="AE236" s="29"/>
      <c r="AF236" s="29"/>
    </row>
    <row r="237" spans="1:32" ht="14.25" customHeight="1">
      <c r="A237" s="1" t="s">
        <v>924</v>
      </c>
      <c r="B237" s="2">
        <v>236</v>
      </c>
      <c r="C237" s="2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3" t="str">
        <f t="shared" si="0"/>
        <v/>
      </c>
      <c r="O237" s="29"/>
      <c r="P237" s="29"/>
      <c r="Q237" s="36" t="str">
        <f t="shared" si="1"/>
        <v/>
      </c>
      <c r="R237" s="29"/>
      <c r="S237" s="29"/>
      <c r="T237" s="37" t="str">
        <f t="shared" si="2"/>
        <v/>
      </c>
      <c r="U237" s="1"/>
      <c r="V237" s="1">
        <f t="shared" si="3"/>
        <v>0</v>
      </c>
      <c r="W237" s="1">
        <f t="shared" si="4"/>
        <v>0</v>
      </c>
      <c r="X237" s="1"/>
      <c r="Y237" s="29">
        <f t="shared" si="5"/>
        <v>0</v>
      </c>
      <c r="Z237" s="36">
        <f t="shared" si="6"/>
        <v>0</v>
      </c>
      <c r="AA237" s="29"/>
      <c r="AB237" s="29"/>
      <c r="AC237" s="29"/>
      <c r="AD237" s="29"/>
      <c r="AE237" s="29"/>
      <c r="AF237" s="29"/>
    </row>
    <row r="238" spans="1:32" ht="14.25" customHeight="1">
      <c r="A238" s="1" t="s">
        <v>927</v>
      </c>
      <c r="B238" s="2">
        <v>237</v>
      </c>
      <c r="C238" s="2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3" t="str">
        <f t="shared" si="0"/>
        <v/>
      </c>
      <c r="O238" s="29"/>
      <c r="P238" s="29"/>
      <c r="Q238" s="36" t="str">
        <f t="shared" si="1"/>
        <v/>
      </c>
      <c r="R238" s="29"/>
      <c r="S238" s="29"/>
      <c r="T238" s="37" t="str">
        <f t="shared" si="2"/>
        <v/>
      </c>
      <c r="U238" s="1"/>
      <c r="V238" s="1">
        <f t="shared" si="3"/>
        <v>0</v>
      </c>
      <c r="W238" s="1">
        <f t="shared" si="4"/>
        <v>0</v>
      </c>
      <c r="X238" s="1"/>
      <c r="Y238" s="29">
        <f t="shared" si="5"/>
        <v>0</v>
      </c>
      <c r="Z238" s="36">
        <f t="shared" si="6"/>
        <v>0</v>
      </c>
      <c r="AA238" s="29"/>
      <c r="AB238" s="29"/>
      <c r="AC238" s="29"/>
      <c r="AD238" s="29"/>
      <c r="AE238" s="29"/>
      <c r="AF238" s="29"/>
    </row>
    <row r="239" spans="1:32" ht="14.25" customHeight="1">
      <c r="A239" s="1" t="s">
        <v>930</v>
      </c>
      <c r="B239" s="2">
        <v>238</v>
      </c>
      <c r="C239" s="2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3" t="str">
        <f t="shared" si="0"/>
        <v/>
      </c>
      <c r="O239" s="29"/>
      <c r="P239" s="29"/>
      <c r="Q239" s="36" t="str">
        <f t="shared" si="1"/>
        <v/>
      </c>
      <c r="R239" s="29"/>
      <c r="S239" s="29"/>
      <c r="T239" s="37" t="str">
        <f t="shared" si="2"/>
        <v/>
      </c>
      <c r="U239" s="1"/>
      <c r="V239" s="1">
        <f t="shared" si="3"/>
        <v>0</v>
      </c>
      <c r="W239" s="1">
        <f t="shared" si="4"/>
        <v>0</v>
      </c>
      <c r="X239" s="1"/>
      <c r="Y239" s="29">
        <f t="shared" si="5"/>
        <v>0</v>
      </c>
      <c r="Z239" s="36">
        <f t="shared" si="6"/>
        <v>0</v>
      </c>
      <c r="AA239" s="29"/>
      <c r="AB239" s="29"/>
      <c r="AC239" s="29"/>
      <c r="AD239" s="29"/>
      <c r="AE239" s="29"/>
      <c r="AF239" s="29"/>
    </row>
    <row r="240" spans="1:32" ht="14.25" customHeight="1">
      <c r="A240" s="1" t="s">
        <v>932</v>
      </c>
      <c r="B240" s="2">
        <v>239</v>
      </c>
      <c r="C240" s="2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3" t="str">
        <f t="shared" si="0"/>
        <v/>
      </c>
      <c r="O240" s="29"/>
      <c r="P240" s="29"/>
      <c r="Q240" s="36" t="str">
        <f t="shared" si="1"/>
        <v/>
      </c>
      <c r="R240" s="29"/>
      <c r="S240" s="29"/>
      <c r="T240" s="37" t="str">
        <f t="shared" si="2"/>
        <v/>
      </c>
      <c r="U240" s="1"/>
      <c r="V240" s="1">
        <f t="shared" si="3"/>
        <v>0</v>
      </c>
      <c r="W240" s="1">
        <f t="shared" si="4"/>
        <v>0</v>
      </c>
      <c r="X240" s="1"/>
      <c r="Y240" s="29">
        <f t="shared" si="5"/>
        <v>0</v>
      </c>
      <c r="Z240" s="36">
        <f t="shared" si="6"/>
        <v>0</v>
      </c>
      <c r="AA240" s="29"/>
      <c r="AB240" s="29"/>
      <c r="AC240" s="29"/>
      <c r="AD240" s="29"/>
      <c r="AE240" s="29"/>
      <c r="AF240" s="29"/>
    </row>
    <row r="241" spans="1:32" ht="14.25" customHeight="1">
      <c r="A241" s="1" t="s">
        <v>936</v>
      </c>
      <c r="B241" s="2">
        <v>240</v>
      </c>
      <c r="C241" s="2">
        <v>60821</v>
      </c>
      <c r="D241" s="2">
        <v>5</v>
      </c>
      <c r="E241" s="2">
        <v>7</v>
      </c>
      <c r="F241" s="2">
        <v>0</v>
      </c>
      <c r="G241" s="2">
        <v>0</v>
      </c>
      <c r="H241" s="2">
        <v>6</v>
      </c>
      <c r="I241" s="2">
        <v>0</v>
      </c>
      <c r="J241" s="2">
        <v>2</v>
      </c>
      <c r="K241" s="2">
        <v>4</v>
      </c>
      <c r="L241" s="2">
        <v>915.62</v>
      </c>
      <c r="M241" s="2">
        <v>94.36</v>
      </c>
      <c r="N241" s="3">
        <f t="shared" si="0"/>
        <v>10.305585286472555</v>
      </c>
      <c r="O241" s="29"/>
      <c r="P241" s="2"/>
      <c r="Q241" s="36" t="str">
        <f t="shared" si="1"/>
        <v/>
      </c>
      <c r="R241" s="29"/>
      <c r="S241" s="2"/>
      <c r="T241" s="37" t="str">
        <f t="shared" si="2"/>
        <v/>
      </c>
      <c r="U241" s="3">
        <f>AVERAGE(N241,Q241,T241)</f>
        <v>10.305585286472555</v>
      </c>
      <c r="V241" s="1">
        <f t="shared" si="3"/>
        <v>17</v>
      </c>
      <c r="W241" s="1">
        <f t="shared" si="4"/>
        <v>24</v>
      </c>
      <c r="X241" s="1"/>
      <c r="Y241" s="29">
        <f t="shared" si="5"/>
        <v>170</v>
      </c>
      <c r="Z241" s="36">
        <f t="shared" si="6"/>
        <v>150</v>
      </c>
      <c r="AA241" s="29"/>
      <c r="AB241" s="29"/>
      <c r="AC241" s="29"/>
      <c r="AD241" s="29"/>
      <c r="AE241" s="29"/>
      <c r="AF241" s="29"/>
    </row>
    <row r="242" spans="1:32" ht="14.25" customHeight="1">
      <c r="A242" s="1" t="s">
        <v>939</v>
      </c>
      <c r="B242" s="2">
        <v>241</v>
      </c>
      <c r="C242" s="2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3" t="str">
        <f t="shared" si="0"/>
        <v/>
      </c>
      <c r="O242" s="29"/>
      <c r="P242" s="29"/>
      <c r="Q242" s="36" t="str">
        <f t="shared" si="1"/>
        <v/>
      </c>
      <c r="R242" s="29"/>
      <c r="S242" s="29"/>
      <c r="T242" s="37" t="str">
        <f t="shared" si="2"/>
        <v/>
      </c>
      <c r="U242" s="1"/>
      <c r="V242" s="1">
        <f t="shared" si="3"/>
        <v>0</v>
      </c>
      <c r="W242" s="1">
        <f t="shared" si="4"/>
        <v>0</v>
      </c>
      <c r="X242" s="1"/>
      <c r="Y242" s="29">
        <f t="shared" si="5"/>
        <v>0</v>
      </c>
      <c r="Z242" s="36">
        <f t="shared" si="6"/>
        <v>0</v>
      </c>
      <c r="AA242" s="29"/>
      <c r="AB242" s="29"/>
      <c r="AC242" s="29"/>
      <c r="AD242" s="29"/>
      <c r="AE242" s="29"/>
      <c r="AF242" s="29"/>
    </row>
    <row r="243" spans="1:32" ht="14.25" customHeight="1">
      <c r="A243" s="1" t="s">
        <v>941</v>
      </c>
      <c r="B243" s="2">
        <v>242</v>
      </c>
      <c r="C243" s="2">
        <v>60821</v>
      </c>
      <c r="D243" s="2">
        <v>7</v>
      </c>
      <c r="E243" s="2">
        <v>2</v>
      </c>
      <c r="F243" s="2">
        <v>0</v>
      </c>
      <c r="G243" s="2">
        <v>0</v>
      </c>
      <c r="H243" s="2">
        <v>0</v>
      </c>
      <c r="I243" s="2">
        <v>3</v>
      </c>
      <c r="J243" s="2">
        <v>0</v>
      </c>
      <c r="K243" s="2">
        <v>0</v>
      </c>
      <c r="L243" s="2">
        <v>2.38</v>
      </c>
      <c r="M243" s="2">
        <v>0.27</v>
      </c>
      <c r="N243" s="3">
        <f t="shared" si="0"/>
        <v>11.344537815126051</v>
      </c>
      <c r="O243" s="29"/>
      <c r="P243" s="2"/>
      <c r="Q243" s="36" t="str">
        <f t="shared" si="1"/>
        <v/>
      </c>
      <c r="R243" s="2">
        <v>17.2</v>
      </c>
      <c r="S243" s="2">
        <v>2.1</v>
      </c>
      <c r="T243" s="37">
        <f t="shared" si="2"/>
        <v>12.209302325581396</v>
      </c>
      <c r="U243" s="3">
        <f>AVERAGE(N243,Q243,T243)</f>
        <v>11.776920070353723</v>
      </c>
      <c r="V243" s="1">
        <f t="shared" si="3"/>
        <v>7</v>
      </c>
      <c r="W243" s="1">
        <f t="shared" si="4"/>
        <v>12</v>
      </c>
      <c r="X243" s="1"/>
      <c r="Y243" s="29">
        <f t="shared" si="5"/>
        <v>70</v>
      </c>
      <c r="Z243" s="36">
        <f t="shared" si="6"/>
        <v>75</v>
      </c>
      <c r="AA243" s="29"/>
      <c r="AB243" s="29"/>
      <c r="AC243" s="29"/>
      <c r="AD243" s="29"/>
      <c r="AE243" s="29"/>
      <c r="AF243" s="29"/>
    </row>
    <row r="244" spans="1:32" ht="14.25" customHeight="1">
      <c r="A244" s="1" t="s">
        <v>943</v>
      </c>
      <c r="B244" s="2">
        <v>243</v>
      </c>
      <c r="C244" s="2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3" t="str">
        <f t="shared" si="0"/>
        <v/>
      </c>
      <c r="O244" s="29"/>
      <c r="P244" s="29"/>
      <c r="Q244" s="36" t="str">
        <f t="shared" si="1"/>
        <v/>
      </c>
      <c r="R244" s="29"/>
      <c r="S244" s="29"/>
      <c r="T244" s="37" t="str">
        <f t="shared" si="2"/>
        <v/>
      </c>
      <c r="U244" s="1"/>
      <c r="V244" s="1">
        <f t="shared" si="3"/>
        <v>0</v>
      </c>
      <c r="W244" s="1">
        <f t="shared" si="4"/>
        <v>0</v>
      </c>
      <c r="X244" s="1"/>
      <c r="Y244" s="29">
        <f t="shared" si="5"/>
        <v>0</v>
      </c>
      <c r="Z244" s="36">
        <f t="shared" si="6"/>
        <v>0</v>
      </c>
      <c r="AA244" s="29"/>
      <c r="AB244" s="29"/>
      <c r="AC244" s="29"/>
      <c r="AD244" s="29"/>
      <c r="AE244" s="29"/>
      <c r="AF244" s="29"/>
    </row>
    <row r="245" spans="1:32" ht="14.25" customHeight="1">
      <c r="A245" s="1" t="s">
        <v>946</v>
      </c>
      <c r="B245" s="2">
        <v>244</v>
      </c>
      <c r="C245" s="2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3" t="str">
        <f t="shared" si="0"/>
        <v/>
      </c>
      <c r="O245" s="29"/>
      <c r="P245" s="29"/>
      <c r="Q245" s="36" t="str">
        <f t="shared" si="1"/>
        <v/>
      </c>
      <c r="R245" s="29"/>
      <c r="S245" s="29"/>
      <c r="T245" s="37" t="str">
        <f t="shared" si="2"/>
        <v/>
      </c>
      <c r="U245" s="1"/>
      <c r="V245" s="1">
        <f t="shared" si="3"/>
        <v>0</v>
      </c>
      <c r="W245" s="1">
        <f t="shared" si="4"/>
        <v>0</v>
      </c>
      <c r="X245" s="1"/>
      <c r="Y245" s="29">
        <f t="shared" si="5"/>
        <v>0</v>
      </c>
      <c r="Z245" s="36">
        <f t="shared" si="6"/>
        <v>0</v>
      </c>
      <c r="AA245" s="29"/>
      <c r="AB245" s="29"/>
      <c r="AC245" s="29"/>
      <c r="AD245" s="29"/>
      <c r="AE245" s="29"/>
      <c r="AF245" s="29"/>
    </row>
    <row r="246" spans="1:32" ht="14.25" customHeight="1">
      <c r="A246" s="1" t="s">
        <v>949</v>
      </c>
      <c r="B246" s="2">
        <v>245</v>
      </c>
      <c r="C246" s="2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3" t="str">
        <f t="shared" si="0"/>
        <v/>
      </c>
      <c r="O246" s="29"/>
      <c r="P246" s="29"/>
      <c r="Q246" s="36" t="str">
        <f t="shared" si="1"/>
        <v/>
      </c>
      <c r="R246" s="29"/>
      <c r="S246" s="29"/>
      <c r="T246" s="37" t="str">
        <f t="shared" si="2"/>
        <v/>
      </c>
      <c r="U246" s="1"/>
      <c r="V246" s="1">
        <f t="shared" si="3"/>
        <v>0</v>
      </c>
      <c r="W246" s="1">
        <f t="shared" si="4"/>
        <v>0</v>
      </c>
      <c r="X246" s="1"/>
      <c r="Y246" s="29">
        <f t="shared" si="5"/>
        <v>0</v>
      </c>
      <c r="Z246" s="36">
        <f t="shared" si="6"/>
        <v>0</v>
      </c>
      <c r="AA246" s="29"/>
      <c r="AB246" s="29"/>
      <c r="AC246" s="29"/>
      <c r="AD246" s="29"/>
      <c r="AE246" s="29"/>
      <c r="AF246" s="29"/>
    </row>
    <row r="247" spans="1:32" ht="14.25" customHeight="1">
      <c r="A247" s="1" t="s">
        <v>951</v>
      </c>
      <c r="B247" s="2">
        <v>246</v>
      </c>
      <c r="C247" s="2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3" t="str">
        <f t="shared" si="0"/>
        <v/>
      </c>
      <c r="O247" s="29"/>
      <c r="P247" s="29"/>
      <c r="Q247" s="36" t="str">
        <f t="shared" si="1"/>
        <v/>
      </c>
      <c r="R247" s="29"/>
      <c r="S247" s="29"/>
      <c r="T247" s="37" t="str">
        <f t="shared" si="2"/>
        <v/>
      </c>
      <c r="U247" s="1"/>
      <c r="V247" s="1">
        <f t="shared" si="3"/>
        <v>0</v>
      </c>
      <c r="W247" s="1">
        <f t="shared" si="4"/>
        <v>0</v>
      </c>
      <c r="X247" s="1"/>
      <c r="Y247" s="29">
        <f t="shared" si="5"/>
        <v>0</v>
      </c>
      <c r="Z247" s="36">
        <f t="shared" si="6"/>
        <v>0</v>
      </c>
      <c r="AA247" s="29"/>
      <c r="AB247" s="29"/>
      <c r="AC247" s="29"/>
      <c r="AD247" s="29"/>
      <c r="AE247" s="29"/>
      <c r="AF247" s="29"/>
    </row>
    <row r="248" spans="1:32" ht="14.25" customHeight="1">
      <c r="A248" s="1" t="s">
        <v>955</v>
      </c>
      <c r="B248" s="2">
        <v>247</v>
      </c>
      <c r="C248" s="2">
        <v>60821</v>
      </c>
      <c r="D248" s="2">
        <v>4</v>
      </c>
      <c r="E248" s="2">
        <v>3</v>
      </c>
      <c r="F248" s="2">
        <v>6</v>
      </c>
      <c r="G248" s="2">
        <v>6</v>
      </c>
      <c r="H248" s="2">
        <v>1</v>
      </c>
      <c r="I248" s="2">
        <v>6</v>
      </c>
      <c r="J248" s="2">
        <v>4</v>
      </c>
      <c r="K248" s="2">
        <v>0</v>
      </c>
      <c r="L248" s="2">
        <v>22</v>
      </c>
      <c r="M248" s="2">
        <v>2.31</v>
      </c>
      <c r="N248" s="3">
        <f t="shared" si="0"/>
        <v>10.5</v>
      </c>
      <c r="O248" s="2">
        <v>205</v>
      </c>
      <c r="P248" s="2">
        <v>21.57</v>
      </c>
      <c r="Q248" s="36">
        <f t="shared" si="1"/>
        <v>10.521951219512195</v>
      </c>
      <c r="R248" s="2">
        <v>300</v>
      </c>
      <c r="S248" s="2">
        <v>32.49</v>
      </c>
      <c r="T248" s="37">
        <f t="shared" si="2"/>
        <v>10.83</v>
      </c>
      <c r="U248" s="3">
        <f t="shared" ref="U248:U249" si="22">AVERAGE(N248,Q248,T248)</f>
        <v>10.617317073170732</v>
      </c>
      <c r="V248" s="1">
        <f t="shared" si="3"/>
        <v>15</v>
      </c>
      <c r="W248" s="1">
        <f t="shared" si="4"/>
        <v>30</v>
      </c>
      <c r="X248" s="1"/>
      <c r="Y248" s="29">
        <f t="shared" si="5"/>
        <v>150</v>
      </c>
      <c r="Z248" s="36">
        <f t="shared" si="6"/>
        <v>187.5</v>
      </c>
      <c r="AA248" s="29"/>
      <c r="AB248" s="29"/>
      <c r="AC248" s="29"/>
      <c r="AD248" s="29"/>
      <c r="AE248" s="29"/>
      <c r="AF248" s="29"/>
    </row>
    <row r="249" spans="1:32" ht="14.25" customHeight="1">
      <c r="A249" s="1" t="s">
        <v>959</v>
      </c>
      <c r="B249" s="2">
        <v>248</v>
      </c>
      <c r="C249" s="2">
        <v>60821</v>
      </c>
      <c r="D249" s="2">
        <v>4</v>
      </c>
      <c r="E249" s="2">
        <v>10</v>
      </c>
      <c r="F249" s="2">
        <v>0</v>
      </c>
      <c r="G249" s="2">
        <v>0</v>
      </c>
      <c r="H249" s="2">
        <v>6</v>
      </c>
      <c r="I249" s="2">
        <v>0</v>
      </c>
      <c r="J249" s="2">
        <v>0</v>
      </c>
      <c r="K249" s="2">
        <v>0</v>
      </c>
      <c r="L249" s="2">
        <v>418.88</v>
      </c>
      <c r="M249" s="2">
        <v>41.03</v>
      </c>
      <c r="N249" s="3">
        <f t="shared" si="0"/>
        <v>9.795168067226891</v>
      </c>
      <c r="O249" s="29"/>
      <c r="P249" s="2"/>
      <c r="Q249" s="36" t="str">
        <f t="shared" si="1"/>
        <v/>
      </c>
      <c r="R249" s="29"/>
      <c r="S249" s="2"/>
      <c r="T249" s="37" t="str">
        <f t="shared" si="2"/>
        <v/>
      </c>
      <c r="U249" s="3">
        <f t="shared" si="22"/>
        <v>9.795168067226891</v>
      </c>
      <c r="V249" s="1">
        <f t="shared" si="3"/>
        <v>10</v>
      </c>
      <c r="W249" s="1">
        <f t="shared" si="4"/>
        <v>20</v>
      </c>
      <c r="X249" s="1"/>
      <c r="Y249" s="29">
        <f t="shared" si="5"/>
        <v>100</v>
      </c>
      <c r="Z249" s="36">
        <f t="shared" si="6"/>
        <v>125</v>
      </c>
      <c r="AA249" s="29"/>
      <c r="AB249" s="29"/>
      <c r="AC249" s="29"/>
      <c r="AD249" s="29"/>
      <c r="AE249" s="29"/>
      <c r="AF249" s="29"/>
    </row>
    <row r="250" spans="1:32" ht="14.25" customHeight="1">
      <c r="A250" s="1" t="s">
        <v>962</v>
      </c>
      <c r="B250" s="2">
        <v>249</v>
      </c>
      <c r="C250" s="2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3" t="str">
        <f t="shared" si="0"/>
        <v/>
      </c>
      <c r="O250" s="29"/>
      <c r="P250" s="29"/>
      <c r="Q250" s="36" t="str">
        <f t="shared" si="1"/>
        <v/>
      </c>
      <c r="R250" s="29"/>
      <c r="S250" s="29"/>
      <c r="T250" s="37" t="str">
        <f t="shared" si="2"/>
        <v/>
      </c>
      <c r="U250" s="1"/>
      <c r="V250" s="1">
        <f t="shared" si="3"/>
        <v>0</v>
      </c>
      <c r="W250" s="1">
        <f t="shared" si="4"/>
        <v>0</v>
      </c>
      <c r="X250" s="1"/>
      <c r="Y250" s="29">
        <f t="shared" si="5"/>
        <v>0</v>
      </c>
      <c r="Z250" s="36">
        <f t="shared" si="6"/>
        <v>0</v>
      </c>
      <c r="AA250" s="29"/>
      <c r="AB250" s="29"/>
      <c r="AC250" s="29"/>
      <c r="AD250" s="29"/>
      <c r="AE250" s="29"/>
      <c r="AF250" s="29"/>
    </row>
    <row r="251" spans="1:32" ht="14.25" customHeight="1">
      <c r="A251" s="1" t="s">
        <v>965</v>
      </c>
      <c r="B251" s="2">
        <v>250</v>
      </c>
      <c r="C251" s="2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3" t="str">
        <f t="shared" si="0"/>
        <v/>
      </c>
      <c r="O251" s="29"/>
      <c r="P251" s="29"/>
      <c r="Q251" s="36" t="str">
        <f t="shared" si="1"/>
        <v/>
      </c>
      <c r="R251" s="29"/>
      <c r="S251" s="29"/>
      <c r="T251" s="37" t="str">
        <f t="shared" si="2"/>
        <v/>
      </c>
      <c r="U251" s="1"/>
      <c r="V251" s="1">
        <f t="shared" si="3"/>
        <v>0</v>
      </c>
      <c r="W251" s="1">
        <f t="shared" si="4"/>
        <v>0</v>
      </c>
      <c r="X251" s="1"/>
      <c r="Y251" s="29">
        <f t="shared" si="5"/>
        <v>0</v>
      </c>
      <c r="Z251" s="36">
        <f t="shared" si="6"/>
        <v>0</v>
      </c>
      <c r="AA251" s="29"/>
      <c r="AB251" s="29"/>
      <c r="AC251" s="29"/>
      <c r="AD251" s="29"/>
      <c r="AE251" s="29"/>
      <c r="AF251" s="29"/>
    </row>
    <row r="252" spans="1:32" ht="14.25" customHeight="1">
      <c r="A252" s="1" t="s">
        <v>967</v>
      </c>
      <c r="B252" s="2">
        <v>251</v>
      </c>
      <c r="C252" s="2">
        <v>60821</v>
      </c>
      <c r="D252" s="2">
        <v>12</v>
      </c>
      <c r="E252" s="2">
        <v>6</v>
      </c>
      <c r="F252" s="2">
        <v>1</v>
      </c>
      <c r="G252" s="2">
        <v>4</v>
      </c>
      <c r="H252" s="2">
        <v>8</v>
      </c>
      <c r="I252" s="2">
        <v>7</v>
      </c>
      <c r="J252" s="2">
        <v>0</v>
      </c>
      <c r="K252" s="2">
        <v>0</v>
      </c>
      <c r="L252" s="2">
        <v>283.3</v>
      </c>
      <c r="M252" s="2">
        <v>29.45</v>
      </c>
      <c r="N252" s="3">
        <f t="shared" si="0"/>
        <v>10.395340628309212</v>
      </c>
      <c r="O252" s="2">
        <v>22.26</v>
      </c>
      <c r="P252" s="2">
        <v>2.58</v>
      </c>
      <c r="Q252" s="36">
        <f t="shared" si="1"/>
        <v>11.590296495956872</v>
      </c>
      <c r="R252" s="2">
        <v>79.23</v>
      </c>
      <c r="S252" s="2">
        <v>7.98</v>
      </c>
      <c r="T252" s="37">
        <f t="shared" si="2"/>
        <v>10.071942446043165</v>
      </c>
      <c r="U252" s="3">
        <f>AVERAGE(N252,Q252,T252)</f>
        <v>10.685859856769751</v>
      </c>
      <c r="V252" s="1">
        <f t="shared" si="3"/>
        <v>21</v>
      </c>
      <c r="W252" s="1">
        <f t="shared" si="4"/>
        <v>38</v>
      </c>
      <c r="X252" s="1"/>
      <c r="Y252" s="29">
        <f t="shared" si="5"/>
        <v>210</v>
      </c>
      <c r="Z252" s="36">
        <f t="shared" si="6"/>
        <v>237.5</v>
      </c>
      <c r="AA252" s="29"/>
      <c r="AB252" s="29"/>
      <c r="AC252" s="29"/>
      <c r="AD252" s="29"/>
      <c r="AE252" s="29"/>
      <c r="AF252" s="29"/>
    </row>
    <row r="253" spans="1:32" ht="14.25" customHeight="1">
      <c r="A253" s="1" t="s">
        <v>970</v>
      </c>
      <c r="B253" s="2">
        <v>252</v>
      </c>
      <c r="C253" s="2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3" t="str">
        <f t="shared" si="0"/>
        <v/>
      </c>
      <c r="O253" s="29"/>
      <c r="P253" s="29"/>
      <c r="Q253" s="36" t="str">
        <f t="shared" si="1"/>
        <v/>
      </c>
      <c r="R253" s="29"/>
      <c r="S253" s="29"/>
      <c r="T253" s="37" t="str">
        <f t="shared" si="2"/>
        <v/>
      </c>
      <c r="U253" s="1"/>
      <c r="V253" s="1">
        <f t="shared" si="3"/>
        <v>0</v>
      </c>
      <c r="W253" s="1">
        <f t="shared" si="4"/>
        <v>0</v>
      </c>
      <c r="X253" s="1"/>
      <c r="Y253" s="29">
        <f t="shared" si="5"/>
        <v>0</v>
      </c>
      <c r="Z253" s="36">
        <f t="shared" si="6"/>
        <v>0</v>
      </c>
      <c r="AA253" s="29"/>
      <c r="AB253" s="29"/>
      <c r="AC253" s="29"/>
      <c r="AD253" s="29"/>
      <c r="AE253" s="29"/>
      <c r="AF253" s="29"/>
    </row>
    <row r="254" spans="1:32" ht="14.25" customHeight="1">
      <c r="A254" s="1" t="s">
        <v>972</v>
      </c>
      <c r="B254" s="2">
        <v>253</v>
      </c>
      <c r="C254" s="2">
        <v>60821</v>
      </c>
      <c r="D254" s="2">
        <v>7</v>
      </c>
      <c r="E254" s="2">
        <v>7</v>
      </c>
      <c r="F254" s="2">
        <v>2</v>
      </c>
      <c r="G254" s="2">
        <v>1</v>
      </c>
      <c r="H254" s="2">
        <v>0</v>
      </c>
      <c r="I254" s="2">
        <v>6</v>
      </c>
      <c r="J254" s="2">
        <v>0</v>
      </c>
      <c r="K254" s="2">
        <v>6</v>
      </c>
      <c r="L254" s="2">
        <v>35.83</v>
      </c>
      <c r="M254" s="2">
        <v>3.91</v>
      </c>
      <c r="N254" s="3">
        <f t="shared" si="0"/>
        <v>10.912643036561541</v>
      </c>
      <c r="O254" s="2">
        <v>15.67</v>
      </c>
      <c r="P254" s="2">
        <v>1.68</v>
      </c>
      <c r="Q254" s="36">
        <f t="shared" si="1"/>
        <v>10.721123165283981</v>
      </c>
      <c r="R254" s="2">
        <v>445.58</v>
      </c>
      <c r="S254" s="2">
        <v>47.7</v>
      </c>
      <c r="T254" s="37">
        <f t="shared" si="2"/>
        <v>10.705148345976031</v>
      </c>
      <c r="U254" s="3">
        <f>AVERAGE(N254,Q254,T254)</f>
        <v>10.779638182607185</v>
      </c>
      <c r="V254" s="1">
        <f t="shared" si="3"/>
        <v>15</v>
      </c>
      <c r="W254" s="1">
        <f t="shared" si="4"/>
        <v>29</v>
      </c>
      <c r="X254" s="1"/>
      <c r="Y254" s="29">
        <f t="shared" si="5"/>
        <v>150</v>
      </c>
      <c r="Z254" s="36">
        <f t="shared" si="6"/>
        <v>181.25</v>
      </c>
      <c r="AA254" s="29"/>
      <c r="AB254" s="29"/>
      <c r="AC254" s="29"/>
      <c r="AD254" s="29"/>
      <c r="AE254" s="29"/>
      <c r="AF254" s="29"/>
    </row>
    <row r="255" spans="1:32" ht="14.25" customHeight="1">
      <c r="A255" s="1" t="s">
        <v>975</v>
      </c>
      <c r="B255" s="2">
        <v>254</v>
      </c>
      <c r="C255" s="2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3" t="str">
        <f t="shared" si="0"/>
        <v/>
      </c>
      <c r="O255" s="29"/>
      <c r="P255" s="29"/>
      <c r="Q255" s="36" t="str">
        <f t="shared" si="1"/>
        <v/>
      </c>
      <c r="R255" s="29"/>
      <c r="S255" s="29"/>
      <c r="T255" s="37" t="str">
        <f t="shared" si="2"/>
        <v/>
      </c>
      <c r="U255" s="1"/>
      <c r="V255" s="1">
        <f t="shared" si="3"/>
        <v>0</v>
      </c>
      <c r="W255" s="1">
        <f t="shared" si="4"/>
        <v>0</v>
      </c>
      <c r="X255" s="1"/>
      <c r="Y255" s="29">
        <f t="shared" si="5"/>
        <v>0</v>
      </c>
      <c r="Z255" s="36">
        <f t="shared" si="6"/>
        <v>0</v>
      </c>
      <c r="AA255" s="29"/>
      <c r="AB255" s="29"/>
      <c r="AC255" s="29"/>
      <c r="AD255" s="29"/>
      <c r="AE255" s="29"/>
      <c r="AF255" s="29"/>
    </row>
    <row r="256" spans="1:32" ht="14.25" customHeight="1">
      <c r="A256" s="1" t="s">
        <v>977</v>
      </c>
      <c r="B256" s="2">
        <v>255</v>
      </c>
      <c r="C256" s="2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3" t="str">
        <f t="shared" si="0"/>
        <v/>
      </c>
      <c r="O256" s="29"/>
      <c r="P256" s="29"/>
      <c r="Q256" s="36" t="str">
        <f t="shared" si="1"/>
        <v/>
      </c>
      <c r="R256" s="29"/>
      <c r="S256" s="29"/>
      <c r="T256" s="37" t="str">
        <f t="shared" si="2"/>
        <v/>
      </c>
      <c r="U256" s="1"/>
      <c r="V256" s="1">
        <f t="shared" si="3"/>
        <v>0</v>
      </c>
      <c r="W256" s="1">
        <f t="shared" si="4"/>
        <v>0</v>
      </c>
      <c r="X256" s="1"/>
      <c r="Y256" s="29">
        <f t="shared" si="5"/>
        <v>0</v>
      </c>
      <c r="Z256" s="36">
        <f t="shared" si="6"/>
        <v>0</v>
      </c>
      <c r="AA256" s="29"/>
      <c r="AB256" s="29"/>
      <c r="AC256" s="29"/>
      <c r="AD256" s="29"/>
      <c r="AE256" s="29"/>
      <c r="AF256" s="29"/>
    </row>
    <row r="257" spans="1:32" ht="14.25" customHeight="1">
      <c r="A257" s="1" t="s">
        <v>981</v>
      </c>
      <c r="B257" s="2">
        <v>256</v>
      </c>
      <c r="C257" s="2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3" t="str">
        <f t="shared" si="0"/>
        <v/>
      </c>
      <c r="O257" s="29"/>
      <c r="P257" s="29"/>
      <c r="Q257" s="36" t="str">
        <f t="shared" si="1"/>
        <v/>
      </c>
      <c r="R257" s="29"/>
      <c r="S257" s="29"/>
      <c r="T257" s="37" t="str">
        <f t="shared" si="2"/>
        <v/>
      </c>
      <c r="U257" s="1"/>
      <c r="V257" s="1">
        <f t="shared" si="3"/>
        <v>0</v>
      </c>
      <c r="W257" s="1">
        <f t="shared" si="4"/>
        <v>0</v>
      </c>
      <c r="X257" s="1"/>
      <c r="Y257" s="29">
        <f t="shared" si="5"/>
        <v>0</v>
      </c>
      <c r="Z257" s="36">
        <f t="shared" si="6"/>
        <v>0</v>
      </c>
      <c r="AA257" s="29"/>
      <c r="AB257" s="29"/>
      <c r="AC257" s="29"/>
      <c r="AD257" s="29"/>
      <c r="AE257" s="29"/>
      <c r="AF257" s="29"/>
    </row>
    <row r="258" spans="1:32" ht="14.25" customHeight="1">
      <c r="A258" s="1" t="s">
        <v>985</v>
      </c>
      <c r="B258" s="2">
        <v>257</v>
      </c>
      <c r="C258" s="2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3" t="str">
        <f t="shared" si="0"/>
        <v/>
      </c>
      <c r="O258" s="29"/>
      <c r="P258" s="29"/>
      <c r="Q258" s="36" t="str">
        <f t="shared" si="1"/>
        <v/>
      </c>
      <c r="R258" s="29"/>
      <c r="S258" s="29"/>
      <c r="T258" s="37" t="str">
        <f t="shared" si="2"/>
        <v/>
      </c>
      <c r="U258" s="1"/>
      <c r="V258" s="1">
        <f t="shared" si="3"/>
        <v>0</v>
      </c>
      <c r="W258" s="1">
        <f t="shared" si="4"/>
        <v>0</v>
      </c>
      <c r="X258" s="1"/>
      <c r="Y258" s="29">
        <f t="shared" si="5"/>
        <v>0</v>
      </c>
      <c r="Z258" s="36">
        <f t="shared" si="6"/>
        <v>0</v>
      </c>
      <c r="AA258" s="29"/>
      <c r="AB258" s="29"/>
      <c r="AC258" s="29"/>
      <c r="AD258" s="29"/>
      <c r="AE258" s="29"/>
      <c r="AF258" s="29"/>
    </row>
    <row r="259" spans="1:32" ht="14.25" customHeight="1">
      <c r="A259" s="1" t="s">
        <v>990</v>
      </c>
      <c r="B259" s="2">
        <v>258</v>
      </c>
      <c r="C259" s="2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3" t="str">
        <f t="shared" si="0"/>
        <v/>
      </c>
      <c r="O259" s="29"/>
      <c r="P259" s="29"/>
      <c r="Q259" s="36" t="str">
        <f t="shared" si="1"/>
        <v/>
      </c>
      <c r="R259" s="29"/>
      <c r="S259" s="29"/>
      <c r="T259" s="37" t="str">
        <f t="shared" si="2"/>
        <v/>
      </c>
      <c r="U259" s="1"/>
      <c r="V259" s="1">
        <f t="shared" si="3"/>
        <v>0</v>
      </c>
      <c r="W259" s="1">
        <f t="shared" si="4"/>
        <v>0</v>
      </c>
      <c r="X259" s="1"/>
      <c r="Y259" s="29">
        <f t="shared" si="5"/>
        <v>0</v>
      </c>
      <c r="Z259" s="36">
        <f t="shared" si="6"/>
        <v>0</v>
      </c>
      <c r="AA259" s="29"/>
      <c r="AB259" s="29"/>
      <c r="AC259" s="29"/>
      <c r="AD259" s="29"/>
      <c r="AE259" s="29"/>
      <c r="AF259" s="29"/>
    </row>
    <row r="260" spans="1:32" ht="14.25" customHeight="1">
      <c r="A260" s="1" t="s">
        <v>992</v>
      </c>
      <c r="B260" s="2">
        <v>259</v>
      </c>
      <c r="C260" s="2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3" t="str">
        <f t="shared" si="0"/>
        <v/>
      </c>
      <c r="O260" s="29"/>
      <c r="P260" s="29"/>
      <c r="Q260" s="36" t="str">
        <f t="shared" si="1"/>
        <v/>
      </c>
      <c r="R260" s="29"/>
      <c r="S260" s="29"/>
      <c r="T260" s="37" t="str">
        <f t="shared" si="2"/>
        <v/>
      </c>
      <c r="U260" s="1"/>
      <c r="V260" s="1">
        <f t="shared" si="3"/>
        <v>0</v>
      </c>
      <c r="W260" s="1">
        <f t="shared" si="4"/>
        <v>0</v>
      </c>
      <c r="X260" s="1"/>
      <c r="Y260" s="29">
        <f t="shared" si="5"/>
        <v>0</v>
      </c>
      <c r="Z260" s="36">
        <f t="shared" si="6"/>
        <v>0</v>
      </c>
      <c r="AA260" s="29"/>
      <c r="AB260" s="29"/>
      <c r="AC260" s="29"/>
      <c r="AD260" s="29"/>
      <c r="AE260" s="29"/>
      <c r="AF260" s="29"/>
    </row>
    <row r="261" spans="1:32" ht="14.25" customHeight="1">
      <c r="A261" s="1" t="s">
        <v>995</v>
      </c>
      <c r="B261" s="2">
        <v>260</v>
      </c>
      <c r="C261" s="2">
        <v>60821</v>
      </c>
      <c r="D261" s="2">
        <v>2</v>
      </c>
      <c r="E261" s="2">
        <v>3</v>
      </c>
      <c r="F261" s="2">
        <v>0</v>
      </c>
      <c r="G261" s="2">
        <v>4</v>
      </c>
      <c r="H261" s="2">
        <v>9</v>
      </c>
      <c r="I261" s="2">
        <v>4</v>
      </c>
      <c r="J261" s="2">
        <v>4</v>
      </c>
      <c r="K261" s="2">
        <v>2</v>
      </c>
      <c r="L261" s="2">
        <v>94.9</v>
      </c>
      <c r="M261" s="2">
        <v>9.2200000000000006</v>
      </c>
      <c r="N261" s="3">
        <f t="shared" si="0"/>
        <v>9.7154899894625917</v>
      </c>
      <c r="O261" s="2">
        <v>69.849999999999994</v>
      </c>
      <c r="P261" s="2">
        <v>12.8</v>
      </c>
      <c r="Q261" s="36">
        <f t="shared" si="1"/>
        <v>18.324982104509665</v>
      </c>
      <c r="R261" s="2">
        <v>113.95</v>
      </c>
      <c r="S261" s="2">
        <v>13.25</v>
      </c>
      <c r="T261" s="37">
        <f t="shared" si="2"/>
        <v>11.627906976744185</v>
      </c>
      <c r="U261" s="3">
        <f>AVERAGE(N261,Q261,T261)</f>
        <v>13.222793023572146</v>
      </c>
      <c r="V261" s="1">
        <f t="shared" si="3"/>
        <v>17</v>
      </c>
      <c r="W261" s="1">
        <f t="shared" si="4"/>
        <v>28</v>
      </c>
      <c r="X261" s="1"/>
      <c r="Y261" s="29">
        <f t="shared" si="5"/>
        <v>170</v>
      </c>
      <c r="Z261" s="36">
        <f t="shared" si="6"/>
        <v>175</v>
      </c>
      <c r="AA261" s="29"/>
      <c r="AB261" s="29"/>
      <c r="AC261" s="29"/>
      <c r="AD261" s="29"/>
      <c r="AE261" s="29"/>
      <c r="AF261" s="29"/>
    </row>
    <row r="262" spans="1:32" ht="14.25" customHeight="1">
      <c r="A262" s="1" t="s">
        <v>998</v>
      </c>
      <c r="B262" s="2">
        <v>261</v>
      </c>
      <c r="C262" s="2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3" t="str">
        <f t="shared" si="0"/>
        <v/>
      </c>
      <c r="O262" s="29"/>
      <c r="P262" s="29"/>
      <c r="Q262" s="36" t="str">
        <f t="shared" si="1"/>
        <v/>
      </c>
      <c r="R262" s="29"/>
      <c r="S262" s="29"/>
      <c r="T262" s="37" t="str">
        <f t="shared" si="2"/>
        <v/>
      </c>
      <c r="U262" s="1"/>
      <c r="V262" s="1">
        <f t="shared" si="3"/>
        <v>0</v>
      </c>
      <c r="W262" s="1">
        <f t="shared" si="4"/>
        <v>0</v>
      </c>
      <c r="X262" s="1"/>
      <c r="Y262" s="29">
        <f t="shared" si="5"/>
        <v>0</v>
      </c>
      <c r="Z262" s="36">
        <f t="shared" si="6"/>
        <v>0</v>
      </c>
      <c r="AA262" s="29"/>
      <c r="AB262" s="29"/>
      <c r="AC262" s="29"/>
      <c r="AD262" s="29"/>
      <c r="AE262" s="29"/>
      <c r="AF262" s="29"/>
    </row>
    <row r="263" spans="1:32" ht="14.25" customHeight="1">
      <c r="A263" s="1" t="s">
        <v>1000</v>
      </c>
      <c r="B263" s="2">
        <v>262</v>
      </c>
      <c r="C263" s="2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" t="str">
        <f t="shared" si="0"/>
        <v/>
      </c>
      <c r="O263" s="29"/>
      <c r="P263" s="29"/>
      <c r="Q263" s="36" t="str">
        <f t="shared" si="1"/>
        <v/>
      </c>
      <c r="R263" s="29"/>
      <c r="S263" s="29"/>
      <c r="T263" s="37" t="str">
        <f t="shared" si="2"/>
        <v/>
      </c>
      <c r="U263" s="1"/>
      <c r="V263" s="1">
        <f t="shared" si="3"/>
        <v>0</v>
      </c>
      <c r="W263" s="1">
        <f t="shared" si="4"/>
        <v>0</v>
      </c>
      <c r="X263" s="1"/>
      <c r="Y263" s="29">
        <f t="shared" si="5"/>
        <v>0</v>
      </c>
      <c r="Z263" s="36">
        <f t="shared" si="6"/>
        <v>0</v>
      </c>
      <c r="AA263" s="29"/>
      <c r="AB263" s="29"/>
      <c r="AC263" s="29"/>
      <c r="AD263" s="29"/>
      <c r="AE263" s="29"/>
      <c r="AF263" s="29"/>
    </row>
    <row r="264" spans="1:32" ht="14.25" customHeight="1">
      <c r="A264" s="1" t="s">
        <v>1003</v>
      </c>
      <c r="B264" s="2">
        <v>263</v>
      </c>
      <c r="C264" s="2">
        <v>60821</v>
      </c>
      <c r="D264" s="2">
        <v>7</v>
      </c>
      <c r="E264" s="2">
        <v>3</v>
      </c>
      <c r="F264" s="2">
        <v>5</v>
      </c>
      <c r="G264" s="2">
        <v>5</v>
      </c>
      <c r="H264" s="2">
        <v>0</v>
      </c>
      <c r="I264" s="2">
        <v>4</v>
      </c>
      <c r="J264" s="2">
        <v>2</v>
      </c>
      <c r="K264" s="2">
        <v>0</v>
      </c>
      <c r="L264" s="2">
        <v>26.38</v>
      </c>
      <c r="M264" s="2">
        <v>3.45</v>
      </c>
      <c r="N264" s="3">
        <f t="shared" si="0"/>
        <v>13.078089461713422</v>
      </c>
      <c r="O264" s="2">
        <v>325.87</v>
      </c>
      <c r="P264" s="2">
        <v>34.6</v>
      </c>
      <c r="Q264" s="36">
        <f t="shared" si="1"/>
        <v>10.617730997023353</v>
      </c>
      <c r="R264" s="2">
        <v>227.35</v>
      </c>
      <c r="S264" s="2">
        <v>28.12</v>
      </c>
      <c r="T264" s="37">
        <f t="shared" si="2"/>
        <v>12.368594677809545</v>
      </c>
      <c r="U264" s="3">
        <f>AVERAGE(N264,Q264,T264)</f>
        <v>12.021471712182107</v>
      </c>
      <c r="V264" s="1">
        <f t="shared" si="3"/>
        <v>14</v>
      </c>
      <c r="W264" s="1">
        <f t="shared" si="4"/>
        <v>26</v>
      </c>
      <c r="X264" s="1"/>
      <c r="Y264" s="29">
        <f t="shared" si="5"/>
        <v>140</v>
      </c>
      <c r="Z264" s="36">
        <f t="shared" si="6"/>
        <v>162.5</v>
      </c>
      <c r="AA264" s="29"/>
      <c r="AB264" s="29"/>
      <c r="AC264" s="29"/>
      <c r="AD264" s="29"/>
      <c r="AE264" s="29"/>
      <c r="AF264" s="29"/>
    </row>
    <row r="265" spans="1:32" ht="14.25" customHeight="1">
      <c r="A265" s="1" t="s">
        <v>1008</v>
      </c>
      <c r="B265" s="2">
        <v>264</v>
      </c>
      <c r="C265" s="2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3" t="str">
        <f t="shared" si="0"/>
        <v/>
      </c>
      <c r="O265" s="29"/>
      <c r="P265" s="29"/>
      <c r="Q265" s="36" t="str">
        <f t="shared" si="1"/>
        <v/>
      </c>
      <c r="R265" s="29"/>
      <c r="S265" s="29"/>
      <c r="T265" s="37" t="str">
        <f t="shared" si="2"/>
        <v/>
      </c>
      <c r="U265" s="1"/>
      <c r="V265" s="1">
        <f t="shared" si="3"/>
        <v>0</v>
      </c>
      <c r="W265" s="1">
        <f t="shared" si="4"/>
        <v>0</v>
      </c>
      <c r="X265" s="1"/>
      <c r="Y265" s="29">
        <f t="shared" si="5"/>
        <v>0</v>
      </c>
      <c r="Z265" s="36">
        <f t="shared" si="6"/>
        <v>0</v>
      </c>
      <c r="AA265" s="29"/>
      <c r="AB265" s="29"/>
      <c r="AC265" s="29"/>
      <c r="AD265" s="29"/>
      <c r="AE265" s="29"/>
      <c r="AF265" s="29"/>
    </row>
    <row r="266" spans="1:32" ht="14.25" customHeight="1">
      <c r="A266" s="1" t="s">
        <v>1011</v>
      </c>
      <c r="B266" s="2">
        <v>265</v>
      </c>
      <c r="C266" s="2">
        <v>60821</v>
      </c>
      <c r="D266" s="2">
        <v>5</v>
      </c>
      <c r="E266" s="2">
        <v>2</v>
      </c>
      <c r="F266" s="2">
        <v>2</v>
      </c>
      <c r="G266" s="2">
        <v>7</v>
      </c>
      <c r="H266" s="2">
        <v>10</v>
      </c>
      <c r="I266" s="2">
        <v>6</v>
      </c>
      <c r="J266" s="2">
        <v>4</v>
      </c>
      <c r="K266" s="2">
        <v>6</v>
      </c>
      <c r="L266" s="2">
        <v>30.18</v>
      </c>
      <c r="M266" s="2">
        <v>3.02</v>
      </c>
      <c r="N266" s="3">
        <f t="shared" si="0"/>
        <v>10.006626905235255</v>
      </c>
      <c r="O266" s="2">
        <v>246.31</v>
      </c>
      <c r="P266" s="2">
        <v>25.57</v>
      </c>
      <c r="Q266" s="36">
        <f t="shared" si="1"/>
        <v>10.381226909179489</v>
      </c>
      <c r="R266" s="2">
        <v>136.41</v>
      </c>
      <c r="S266" s="2">
        <v>13.45</v>
      </c>
      <c r="T266" s="37">
        <f t="shared" si="2"/>
        <v>9.8599809398137968</v>
      </c>
      <c r="U266" s="3">
        <f>AVERAGE(N266,Q266,T266)</f>
        <v>10.082611584742848</v>
      </c>
      <c r="V266" s="1">
        <f t="shared" si="3"/>
        <v>27</v>
      </c>
      <c r="W266" s="1">
        <f t="shared" si="4"/>
        <v>42</v>
      </c>
      <c r="X266" s="1"/>
      <c r="Y266" s="29">
        <f t="shared" si="5"/>
        <v>270</v>
      </c>
      <c r="Z266" s="36">
        <f t="shared" si="6"/>
        <v>262.5</v>
      </c>
      <c r="AA266" s="29"/>
      <c r="AB266" s="29"/>
      <c r="AC266" s="29"/>
      <c r="AD266" s="29"/>
      <c r="AE266" s="29"/>
      <c r="AF266" s="29"/>
    </row>
    <row r="267" spans="1:32" ht="14.25" customHeight="1">
      <c r="A267" s="1" t="s">
        <v>1015</v>
      </c>
      <c r="B267" s="2">
        <v>266</v>
      </c>
      <c r="C267" s="2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3" t="str">
        <f t="shared" si="0"/>
        <v/>
      </c>
      <c r="O267" s="29"/>
      <c r="P267" s="29"/>
      <c r="Q267" s="36" t="str">
        <f t="shared" si="1"/>
        <v/>
      </c>
      <c r="R267" s="29"/>
      <c r="S267" s="29"/>
      <c r="T267" s="37" t="str">
        <f t="shared" si="2"/>
        <v/>
      </c>
      <c r="U267" s="1"/>
      <c r="V267" s="1">
        <f t="shared" si="3"/>
        <v>0</v>
      </c>
      <c r="W267" s="1">
        <f t="shared" si="4"/>
        <v>0</v>
      </c>
      <c r="X267" s="1"/>
      <c r="Y267" s="29">
        <f t="shared" si="5"/>
        <v>0</v>
      </c>
      <c r="Z267" s="36">
        <f t="shared" si="6"/>
        <v>0</v>
      </c>
      <c r="AA267" s="29"/>
      <c r="AB267" s="29"/>
      <c r="AC267" s="29"/>
      <c r="AD267" s="29"/>
      <c r="AE267" s="29"/>
      <c r="AF267" s="29"/>
    </row>
    <row r="268" spans="1:32" ht="14.25" customHeight="1">
      <c r="A268" s="1" t="s">
        <v>1019</v>
      </c>
      <c r="B268" s="2">
        <v>267</v>
      </c>
      <c r="C268" s="2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3" t="str">
        <f t="shared" si="0"/>
        <v/>
      </c>
      <c r="O268" s="29"/>
      <c r="P268" s="29"/>
      <c r="Q268" s="36" t="str">
        <f t="shared" si="1"/>
        <v/>
      </c>
      <c r="R268" s="29"/>
      <c r="S268" s="29"/>
      <c r="T268" s="37" t="str">
        <f t="shared" si="2"/>
        <v/>
      </c>
      <c r="U268" s="1"/>
      <c r="V268" s="1">
        <f t="shared" si="3"/>
        <v>0</v>
      </c>
      <c r="W268" s="1">
        <f t="shared" si="4"/>
        <v>0</v>
      </c>
      <c r="X268" s="1"/>
      <c r="Y268" s="29">
        <f t="shared" si="5"/>
        <v>0</v>
      </c>
      <c r="Z268" s="36">
        <f t="shared" si="6"/>
        <v>0</v>
      </c>
      <c r="AA268" s="29"/>
      <c r="AB268" s="29"/>
      <c r="AC268" s="29"/>
      <c r="AD268" s="29"/>
      <c r="AE268" s="29"/>
      <c r="AF268" s="29"/>
    </row>
    <row r="269" spans="1:32" ht="14.25" customHeight="1">
      <c r="A269" s="1" t="s">
        <v>1022</v>
      </c>
      <c r="B269" s="2">
        <v>268</v>
      </c>
      <c r="C269" s="2">
        <v>60821</v>
      </c>
      <c r="D269" s="2">
        <v>0</v>
      </c>
      <c r="E269" s="2">
        <v>1</v>
      </c>
      <c r="F269" s="2">
        <v>0</v>
      </c>
      <c r="G269" s="2">
        <v>0</v>
      </c>
      <c r="H269" s="2">
        <v>1</v>
      </c>
      <c r="I269" s="2">
        <v>2</v>
      </c>
      <c r="J269" s="2">
        <v>2</v>
      </c>
      <c r="K269" s="2">
        <v>1</v>
      </c>
      <c r="L269" s="2">
        <v>8.5</v>
      </c>
      <c r="M269" s="2">
        <v>0.87</v>
      </c>
      <c r="N269" s="3">
        <f t="shared" si="0"/>
        <v>10.23529411764706</v>
      </c>
      <c r="O269" s="29"/>
      <c r="P269" s="2"/>
      <c r="Q269" s="36" t="str">
        <f t="shared" si="1"/>
        <v/>
      </c>
      <c r="R269" s="2">
        <v>215.33</v>
      </c>
      <c r="S269" s="2">
        <v>23.52</v>
      </c>
      <c r="T269" s="37">
        <f t="shared" si="2"/>
        <v>10.922769702317373</v>
      </c>
      <c r="U269" s="3">
        <f>AVERAGE(N269,Q269,T269)</f>
        <v>10.579031909982216</v>
      </c>
      <c r="V269" s="1">
        <f t="shared" si="3"/>
        <v>4</v>
      </c>
      <c r="W269" s="1">
        <f t="shared" si="4"/>
        <v>7</v>
      </c>
      <c r="X269" s="1"/>
      <c r="Y269" s="29">
        <f t="shared" si="5"/>
        <v>40</v>
      </c>
      <c r="Z269" s="36">
        <f t="shared" si="6"/>
        <v>43.75</v>
      </c>
      <c r="AA269" s="29"/>
      <c r="AB269" s="29"/>
      <c r="AC269" s="29"/>
      <c r="AD269" s="29"/>
      <c r="AE269" s="29"/>
      <c r="AF269" s="29"/>
    </row>
    <row r="270" spans="1:32" ht="14.25" customHeight="1">
      <c r="A270" s="1" t="s">
        <v>1025</v>
      </c>
      <c r="B270" s="2">
        <v>269</v>
      </c>
      <c r="C270" s="2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3" t="str">
        <f t="shared" si="0"/>
        <v/>
      </c>
      <c r="O270" s="29"/>
      <c r="P270" s="29"/>
      <c r="Q270" s="36" t="str">
        <f t="shared" si="1"/>
        <v/>
      </c>
      <c r="R270" s="29"/>
      <c r="S270" s="29"/>
      <c r="T270" s="37" t="str">
        <f t="shared" si="2"/>
        <v/>
      </c>
      <c r="U270" s="1"/>
      <c r="V270" s="1">
        <f t="shared" si="3"/>
        <v>0</v>
      </c>
      <c r="W270" s="1">
        <f t="shared" si="4"/>
        <v>0</v>
      </c>
      <c r="X270" s="1"/>
      <c r="Y270" s="29">
        <f t="shared" si="5"/>
        <v>0</v>
      </c>
      <c r="Z270" s="36">
        <f t="shared" si="6"/>
        <v>0</v>
      </c>
      <c r="AA270" s="29"/>
      <c r="AB270" s="29"/>
      <c r="AC270" s="29"/>
      <c r="AD270" s="29"/>
      <c r="AE270" s="29"/>
      <c r="AF270" s="29"/>
    </row>
    <row r="271" spans="1:32" ht="14.25" customHeight="1">
      <c r="A271" s="1" t="s">
        <v>1027</v>
      </c>
      <c r="B271" s="2">
        <v>270</v>
      </c>
      <c r="C271" s="2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3" t="str">
        <f t="shared" si="0"/>
        <v/>
      </c>
      <c r="O271" s="29"/>
      <c r="P271" s="29"/>
      <c r="Q271" s="36" t="str">
        <f t="shared" si="1"/>
        <v/>
      </c>
      <c r="R271" s="29"/>
      <c r="S271" s="29"/>
      <c r="T271" s="37" t="str">
        <f t="shared" si="2"/>
        <v/>
      </c>
      <c r="U271" s="1"/>
      <c r="V271" s="1">
        <f t="shared" si="3"/>
        <v>0</v>
      </c>
      <c r="W271" s="1">
        <f t="shared" si="4"/>
        <v>0</v>
      </c>
      <c r="X271" s="1"/>
      <c r="Y271" s="29">
        <f t="shared" si="5"/>
        <v>0</v>
      </c>
      <c r="Z271" s="36">
        <f t="shared" si="6"/>
        <v>0</v>
      </c>
      <c r="AA271" s="29"/>
      <c r="AB271" s="29"/>
      <c r="AC271" s="29"/>
      <c r="AD271" s="29"/>
      <c r="AE271" s="29"/>
      <c r="AF271" s="29"/>
    </row>
    <row r="272" spans="1:32" ht="14.25" customHeight="1">
      <c r="A272" s="1" t="s">
        <v>1029</v>
      </c>
      <c r="B272" s="2">
        <v>271</v>
      </c>
      <c r="C272" s="2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3" t="str">
        <f t="shared" si="0"/>
        <v/>
      </c>
      <c r="O272" s="29"/>
      <c r="P272" s="29"/>
      <c r="Q272" s="36" t="str">
        <f t="shared" si="1"/>
        <v/>
      </c>
      <c r="R272" s="29"/>
      <c r="S272" s="29"/>
      <c r="T272" s="37" t="str">
        <f t="shared" si="2"/>
        <v/>
      </c>
      <c r="U272" s="1"/>
      <c r="V272" s="1">
        <f t="shared" si="3"/>
        <v>0</v>
      </c>
      <c r="W272" s="1">
        <f t="shared" si="4"/>
        <v>0</v>
      </c>
      <c r="X272" s="1"/>
      <c r="Y272" s="29">
        <f t="shared" si="5"/>
        <v>0</v>
      </c>
      <c r="Z272" s="36">
        <f t="shared" si="6"/>
        <v>0</v>
      </c>
      <c r="AA272" s="29"/>
      <c r="AB272" s="29"/>
      <c r="AC272" s="29"/>
      <c r="AD272" s="29"/>
      <c r="AE272" s="29"/>
      <c r="AF272" s="29"/>
    </row>
    <row r="273" spans="1:32" ht="14.25" customHeight="1">
      <c r="A273" s="1" t="s">
        <v>1032</v>
      </c>
      <c r="B273" s="2">
        <v>272</v>
      </c>
      <c r="C273" s="2">
        <v>60821</v>
      </c>
      <c r="D273" s="2">
        <v>2</v>
      </c>
      <c r="E273" s="2">
        <v>4</v>
      </c>
      <c r="F273" s="2">
        <v>3</v>
      </c>
      <c r="G273" s="2">
        <v>3</v>
      </c>
      <c r="H273" s="2">
        <v>4</v>
      </c>
      <c r="I273" s="2">
        <v>3</v>
      </c>
      <c r="J273" s="2">
        <v>0</v>
      </c>
      <c r="K273" s="2">
        <v>0</v>
      </c>
      <c r="L273" s="2">
        <v>76</v>
      </c>
      <c r="M273" s="2">
        <v>7.51</v>
      </c>
      <c r="N273" s="3">
        <f t="shared" si="0"/>
        <v>9.8815789473684212</v>
      </c>
      <c r="O273" s="2">
        <v>62</v>
      </c>
      <c r="P273" s="2">
        <v>5.53</v>
      </c>
      <c r="Q273" s="36">
        <f t="shared" si="1"/>
        <v>8.9193548387096779</v>
      </c>
      <c r="R273" s="2">
        <v>78</v>
      </c>
      <c r="S273" s="2">
        <v>8.1</v>
      </c>
      <c r="T273" s="37">
        <f t="shared" si="2"/>
        <v>10.384615384615383</v>
      </c>
      <c r="U273" s="3">
        <f t="shared" ref="U273:U275" si="23">AVERAGE(N273,Q273,T273)</f>
        <v>9.7285163902311602</v>
      </c>
      <c r="V273" s="1">
        <f t="shared" si="3"/>
        <v>9</v>
      </c>
      <c r="W273" s="1">
        <f t="shared" si="4"/>
        <v>19</v>
      </c>
      <c r="X273" s="1"/>
      <c r="Y273" s="29">
        <f t="shared" si="5"/>
        <v>90</v>
      </c>
      <c r="Z273" s="36">
        <f t="shared" si="6"/>
        <v>118.75</v>
      </c>
      <c r="AA273" s="29"/>
      <c r="AB273" s="29"/>
      <c r="AC273" s="29"/>
      <c r="AD273" s="29"/>
      <c r="AE273" s="29"/>
      <c r="AF273" s="29"/>
    </row>
    <row r="274" spans="1:32" ht="14.25" customHeight="1">
      <c r="A274" s="1" t="s">
        <v>1035</v>
      </c>
      <c r="B274" s="2">
        <v>273</v>
      </c>
      <c r="C274" s="2">
        <v>60821</v>
      </c>
      <c r="D274" s="2">
        <v>4</v>
      </c>
      <c r="E274" s="2">
        <v>1</v>
      </c>
      <c r="F274" s="2">
        <v>0</v>
      </c>
      <c r="G274" s="2">
        <v>6</v>
      </c>
      <c r="H274" s="2">
        <v>0</v>
      </c>
      <c r="I274" s="2">
        <v>6</v>
      </c>
      <c r="J274" s="2">
        <v>5</v>
      </c>
      <c r="K274" s="2">
        <v>0</v>
      </c>
      <c r="L274" s="2">
        <v>39.479999999999997</v>
      </c>
      <c r="M274" s="2">
        <v>3.96</v>
      </c>
      <c r="N274" s="3">
        <f t="shared" si="0"/>
        <v>10.030395136778116</v>
      </c>
      <c r="O274" s="2">
        <v>522.42999999999995</v>
      </c>
      <c r="P274" s="2">
        <v>55.25</v>
      </c>
      <c r="Q274" s="36">
        <f t="shared" si="1"/>
        <v>10.575579503474151</v>
      </c>
      <c r="R274" s="2">
        <v>455.3</v>
      </c>
      <c r="S274" s="2">
        <v>39.29</v>
      </c>
      <c r="T274" s="37">
        <f t="shared" si="2"/>
        <v>8.6294750713815063</v>
      </c>
      <c r="U274" s="3">
        <f t="shared" si="23"/>
        <v>9.745149903877925</v>
      </c>
      <c r="V274" s="1">
        <f t="shared" si="3"/>
        <v>9</v>
      </c>
      <c r="W274" s="1">
        <f t="shared" si="4"/>
        <v>22</v>
      </c>
      <c r="X274" s="1"/>
      <c r="Y274" s="29">
        <f t="shared" si="5"/>
        <v>90</v>
      </c>
      <c r="Z274" s="36">
        <f t="shared" si="6"/>
        <v>137.5</v>
      </c>
      <c r="AA274" s="29"/>
      <c r="AB274" s="29"/>
      <c r="AC274" s="29"/>
      <c r="AD274" s="29"/>
      <c r="AE274" s="29"/>
      <c r="AF274" s="29"/>
    </row>
    <row r="275" spans="1:32" ht="14.25" customHeight="1">
      <c r="A275" s="1" t="s">
        <v>1040</v>
      </c>
      <c r="B275" s="2">
        <v>274</v>
      </c>
      <c r="C275" s="2">
        <v>60821</v>
      </c>
      <c r="D275" s="2">
        <v>0</v>
      </c>
      <c r="E275" s="2">
        <v>3</v>
      </c>
      <c r="F275" s="2">
        <v>6</v>
      </c>
      <c r="G275" s="2">
        <v>3</v>
      </c>
      <c r="H275" s="2">
        <v>3</v>
      </c>
      <c r="I275" s="2">
        <v>4</v>
      </c>
      <c r="J275" s="2">
        <v>1</v>
      </c>
      <c r="K275" s="2">
        <v>0</v>
      </c>
      <c r="L275" s="2">
        <v>161.78</v>
      </c>
      <c r="M275" s="2">
        <v>16.059999999999999</v>
      </c>
      <c r="N275" s="3">
        <f t="shared" si="0"/>
        <v>9.9270614414637155</v>
      </c>
      <c r="O275" s="2">
        <v>120</v>
      </c>
      <c r="P275" s="2">
        <v>12.48</v>
      </c>
      <c r="Q275" s="36">
        <f t="shared" si="1"/>
        <v>10.4</v>
      </c>
      <c r="R275" s="2">
        <v>326.55</v>
      </c>
      <c r="S275" s="2">
        <v>33.630000000000003</v>
      </c>
      <c r="T275" s="37">
        <f t="shared" si="2"/>
        <v>10.298576022048692</v>
      </c>
      <c r="U275" s="3">
        <f t="shared" si="23"/>
        <v>10.208545821170803</v>
      </c>
      <c r="V275" s="1">
        <f t="shared" si="3"/>
        <v>10</v>
      </c>
      <c r="W275" s="1">
        <f t="shared" si="4"/>
        <v>20</v>
      </c>
      <c r="X275" s="1"/>
      <c r="Y275" s="29">
        <f t="shared" si="5"/>
        <v>100</v>
      </c>
      <c r="Z275" s="36">
        <f t="shared" si="6"/>
        <v>125</v>
      </c>
      <c r="AA275" s="29"/>
      <c r="AB275" s="29"/>
      <c r="AC275" s="29"/>
      <c r="AD275" s="29"/>
      <c r="AE275" s="29"/>
      <c r="AF275" s="29"/>
    </row>
    <row r="276" spans="1:32" ht="14.25" customHeight="1">
      <c r="A276" s="1" t="s">
        <v>1043</v>
      </c>
      <c r="B276" s="2">
        <v>275</v>
      </c>
      <c r="C276" s="2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3" t="str">
        <f t="shared" si="0"/>
        <v/>
      </c>
      <c r="O276" s="29"/>
      <c r="P276" s="29"/>
      <c r="Q276" s="36" t="str">
        <f t="shared" si="1"/>
        <v/>
      </c>
      <c r="R276" s="29"/>
      <c r="S276" s="29"/>
      <c r="T276" s="37" t="str">
        <f t="shared" si="2"/>
        <v/>
      </c>
      <c r="U276" s="1"/>
      <c r="V276" s="1">
        <f t="shared" si="3"/>
        <v>0</v>
      </c>
      <c r="W276" s="1">
        <f t="shared" si="4"/>
        <v>0</v>
      </c>
      <c r="X276" s="1"/>
      <c r="Y276" s="29">
        <f t="shared" si="5"/>
        <v>0</v>
      </c>
      <c r="Z276" s="36">
        <f t="shared" si="6"/>
        <v>0</v>
      </c>
      <c r="AA276" s="29"/>
      <c r="AB276" s="29"/>
      <c r="AC276" s="29"/>
      <c r="AD276" s="29"/>
      <c r="AE276" s="29"/>
      <c r="AF276" s="29"/>
    </row>
    <row r="277" spans="1:32" ht="14.25" customHeight="1">
      <c r="A277" s="1" t="s">
        <v>1047</v>
      </c>
      <c r="B277" s="2">
        <v>276</v>
      </c>
      <c r="C277" s="2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3" t="str">
        <f t="shared" si="0"/>
        <v/>
      </c>
      <c r="O277" s="29"/>
      <c r="P277" s="29"/>
      <c r="Q277" s="36" t="str">
        <f t="shared" si="1"/>
        <v/>
      </c>
      <c r="R277" s="29"/>
      <c r="S277" s="29"/>
      <c r="T277" s="37" t="str">
        <f t="shared" si="2"/>
        <v/>
      </c>
      <c r="U277" s="1"/>
      <c r="V277" s="1">
        <f t="shared" si="3"/>
        <v>0</v>
      </c>
      <c r="W277" s="1">
        <f t="shared" si="4"/>
        <v>0</v>
      </c>
      <c r="X277" s="1"/>
      <c r="Y277" s="29">
        <f t="shared" si="5"/>
        <v>0</v>
      </c>
      <c r="Z277" s="36">
        <f t="shared" si="6"/>
        <v>0</v>
      </c>
      <c r="AA277" s="29"/>
      <c r="AB277" s="29"/>
      <c r="AC277" s="29"/>
      <c r="AD277" s="29"/>
      <c r="AE277" s="29"/>
      <c r="AF277" s="29"/>
    </row>
    <row r="278" spans="1:32" ht="14.25" customHeight="1">
      <c r="A278" s="1" t="s">
        <v>1051</v>
      </c>
      <c r="B278" s="2">
        <v>277</v>
      </c>
      <c r="C278" s="2">
        <v>60821</v>
      </c>
      <c r="D278" s="2">
        <v>3</v>
      </c>
      <c r="E278" s="2">
        <v>0</v>
      </c>
      <c r="F278" s="2">
        <v>3</v>
      </c>
      <c r="G278" s="2">
        <v>7</v>
      </c>
      <c r="H278" s="2">
        <v>0</v>
      </c>
      <c r="I278" s="2">
        <v>1</v>
      </c>
      <c r="J278" s="2">
        <v>0</v>
      </c>
      <c r="K278" s="2">
        <v>2</v>
      </c>
      <c r="L278" s="29"/>
      <c r="M278" s="2"/>
      <c r="N278" s="3" t="str">
        <f t="shared" si="0"/>
        <v/>
      </c>
      <c r="O278" s="2">
        <v>301.02</v>
      </c>
      <c r="P278" s="2">
        <v>30.81</v>
      </c>
      <c r="Q278" s="36">
        <f t="shared" si="1"/>
        <v>10.235200318915687</v>
      </c>
      <c r="R278" s="2">
        <v>110.65</v>
      </c>
      <c r="S278" s="2">
        <v>11.27</v>
      </c>
      <c r="T278" s="37">
        <f t="shared" si="2"/>
        <v>10.18526886579304</v>
      </c>
      <c r="U278" s="3">
        <f>AVERAGE(N278,Q278,T278)</f>
        <v>10.210234592354364</v>
      </c>
      <c r="V278" s="1">
        <f t="shared" si="3"/>
        <v>8</v>
      </c>
      <c r="W278" s="1">
        <f t="shared" si="4"/>
        <v>16</v>
      </c>
      <c r="X278" s="1"/>
      <c r="Y278" s="29">
        <f t="shared" si="5"/>
        <v>80</v>
      </c>
      <c r="Z278" s="36">
        <f t="shared" si="6"/>
        <v>100</v>
      </c>
      <c r="AA278" s="29"/>
      <c r="AB278" s="29"/>
      <c r="AC278" s="29"/>
      <c r="AD278" s="29"/>
      <c r="AE278" s="29"/>
      <c r="AF278" s="29"/>
    </row>
    <row r="279" spans="1:32" ht="14.25" customHeight="1">
      <c r="A279" s="1" t="s">
        <v>1054</v>
      </c>
      <c r="B279" s="2">
        <v>278</v>
      </c>
      <c r="C279" s="2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3" t="str">
        <f t="shared" si="0"/>
        <v/>
      </c>
      <c r="O279" s="29"/>
      <c r="P279" s="29"/>
      <c r="Q279" s="36" t="str">
        <f t="shared" si="1"/>
        <v/>
      </c>
      <c r="R279" s="29"/>
      <c r="S279" s="29"/>
      <c r="T279" s="37" t="str">
        <f t="shared" si="2"/>
        <v/>
      </c>
      <c r="U279" s="1"/>
      <c r="V279" s="1">
        <f t="shared" si="3"/>
        <v>0</v>
      </c>
      <c r="W279" s="1">
        <f t="shared" si="4"/>
        <v>0</v>
      </c>
      <c r="X279" s="1"/>
      <c r="Y279" s="29">
        <f t="shared" si="5"/>
        <v>0</v>
      </c>
      <c r="Z279" s="36">
        <f t="shared" si="6"/>
        <v>0</v>
      </c>
      <c r="AA279" s="29"/>
      <c r="AB279" s="29"/>
      <c r="AC279" s="29"/>
      <c r="AD279" s="29"/>
      <c r="AE279" s="29"/>
      <c r="AF279" s="29"/>
    </row>
    <row r="280" spans="1:32" ht="14.25" customHeight="1">
      <c r="A280" s="1" t="s">
        <v>1056</v>
      </c>
      <c r="B280" s="2">
        <v>279</v>
      </c>
      <c r="C280" s="2">
        <v>60821</v>
      </c>
      <c r="D280" s="2">
        <v>12</v>
      </c>
      <c r="E280" s="2">
        <v>7</v>
      </c>
      <c r="F280" s="2">
        <v>5</v>
      </c>
      <c r="G280" s="2">
        <v>3</v>
      </c>
      <c r="H280" s="2">
        <v>2</v>
      </c>
      <c r="I280" s="2">
        <v>3</v>
      </c>
      <c r="J280" s="2">
        <v>6</v>
      </c>
      <c r="K280" s="2">
        <v>11</v>
      </c>
      <c r="L280" s="2">
        <v>119.41</v>
      </c>
      <c r="M280" s="2">
        <v>12.45</v>
      </c>
      <c r="N280" s="3">
        <f t="shared" si="0"/>
        <v>10.426262457080645</v>
      </c>
      <c r="O280" s="2">
        <v>58.67</v>
      </c>
      <c r="P280" s="2">
        <v>6.2</v>
      </c>
      <c r="Q280" s="36">
        <f t="shared" si="1"/>
        <v>10.567581387421169</v>
      </c>
      <c r="R280" s="2">
        <v>179.75</v>
      </c>
      <c r="S280" s="2">
        <v>18.420000000000002</v>
      </c>
      <c r="T280" s="37">
        <f t="shared" si="2"/>
        <v>10.247566063977748</v>
      </c>
      <c r="U280" s="3">
        <f t="shared" ref="U280:U282" si="24">AVERAGE(N280,Q280,T280)</f>
        <v>10.413803302826521</v>
      </c>
      <c r="V280" s="1">
        <f t="shared" si="3"/>
        <v>36</v>
      </c>
      <c r="W280" s="1">
        <f t="shared" si="4"/>
        <v>49</v>
      </c>
      <c r="X280" s="1"/>
      <c r="Y280" s="29">
        <f t="shared" si="5"/>
        <v>360</v>
      </c>
      <c r="Z280" s="36">
        <f t="shared" si="6"/>
        <v>306.25</v>
      </c>
      <c r="AA280" s="29"/>
      <c r="AB280" s="29"/>
      <c r="AC280" s="29"/>
      <c r="AD280" s="29"/>
      <c r="AE280" s="29"/>
      <c r="AF280" s="29"/>
    </row>
    <row r="281" spans="1:32" ht="14.25" customHeight="1">
      <c r="A281" s="1" t="s">
        <v>1059</v>
      </c>
      <c r="B281" s="2">
        <v>280</v>
      </c>
      <c r="C281" s="2">
        <v>60821</v>
      </c>
      <c r="D281" s="2">
        <v>1</v>
      </c>
      <c r="E281" s="2">
        <v>4</v>
      </c>
      <c r="F281" s="2">
        <v>3</v>
      </c>
      <c r="G281" s="2">
        <v>2</v>
      </c>
      <c r="H281" s="2">
        <v>0</v>
      </c>
      <c r="I281" s="2">
        <v>0</v>
      </c>
      <c r="J281" s="2">
        <v>0</v>
      </c>
      <c r="K281" s="2">
        <v>0</v>
      </c>
      <c r="L281" s="2">
        <v>38.72</v>
      </c>
      <c r="M281" s="2">
        <v>3.74</v>
      </c>
      <c r="N281" s="3">
        <f t="shared" si="0"/>
        <v>9.6590909090909101</v>
      </c>
      <c r="O281" s="2">
        <v>50.43</v>
      </c>
      <c r="P281" s="2">
        <v>5.0999999999999996</v>
      </c>
      <c r="Q281" s="36">
        <f t="shared" si="1"/>
        <v>10.113027959547887</v>
      </c>
      <c r="R281" s="29"/>
      <c r="S281" s="2"/>
      <c r="T281" s="37" t="str">
        <f t="shared" si="2"/>
        <v/>
      </c>
      <c r="U281" s="3">
        <f t="shared" si="24"/>
        <v>9.8860594343193995</v>
      </c>
      <c r="V281" s="1">
        <f t="shared" si="3"/>
        <v>4</v>
      </c>
      <c r="W281" s="1">
        <f t="shared" si="4"/>
        <v>10</v>
      </c>
      <c r="X281" s="1"/>
      <c r="Y281" s="29">
        <f t="shared" si="5"/>
        <v>40</v>
      </c>
      <c r="Z281" s="36">
        <f t="shared" si="6"/>
        <v>62.5</v>
      </c>
      <c r="AA281" s="29"/>
      <c r="AB281" s="29"/>
      <c r="AC281" s="29"/>
      <c r="AD281" s="29"/>
      <c r="AE281" s="29"/>
      <c r="AF281" s="29"/>
    </row>
    <row r="282" spans="1:32" ht="14.25" customHeight="1">
      <c r="A282" s="1" t="s">
        <v>1061</v>
      </c>
      <c r="B282" s="2">
        <v>281</v>
      </c>
      <c r="C282" s="2">
        <v>60821</v>
      </c>
      <c r="D282" s="2">
        <v>0</v>
      </c>
      <c r="E282" s="2">
        <v>0</v>
      </c>
      <c r="F282" s="2">
        <v>4</v>
      </c>
      <c r="G282" s="2">
        <v>0</v>
      </c>
      <c r="H282" s="2">
        <v>3</v>
      </c>
      <c r="I282" s="2">
        <v>4</v>
      </c>
      <c r="J282" s="2">
        <v>3</v>
      </c>
      <c r="K282" s="2">
        <v>3</v>
      </c>
      <c r="L282" s="29"/>
      <c r="M282" s="2"/>
      <c r="N282" s="3" t="str">
        <f t="shared" si="0"/>
        <v/>
      </c>
      <c r="O282" s="29"/>
      <c r="P282" s="2"/>
      <c r="Q282" s="36" t="str">
        <f t="shared" si="1"/>
        <v/>
      </c>
      <c r="R282" s="2">
        <v>342.21</v>
      </c>
      <c r="S282" s="2">
        <v>34.119999999999997</v>
      </c>
      <c r="T282" s="37">
        <f t="shared" si="2"/>
        <v>9.9704859589141179</v>
      </c>
      <c r="U282" s="3">
        <f t="shared" si="24"/>
        <v>9.9704859589141179</v>
      </c>
      <c r="V282" s="1">
        <f t="shared" si="3"/>
        <v>13</v>
      </c>
      <c r="W282" s="1">
        <f t="shared" si="4"/>
        <v>17</v>
      </c>
      <c r="X282" s="1"/>
      <c r="Y282" s="29">
        <f t="shared" si="5"/>
        <v>130</v>
      </c>
      <c r="Z282" s="36">
        <f t="shared" si="6"/>
        <v>106.25</v>
      </c>
      <c r="AA282" s="29"/>
      <c r="AB282" s="29"/>
      <c r="AC282" s="29"/>
      <c r="AD282" s="29"/>
      <c r="AE282" s="29"/>
      <c r="AF282" s="29"/>
    </row>
    <row r="283" spans="1:32" ht="14.25" customHeight="1">
      <c r="A283" s="1" t="s">
        <v>1063</v>
      </c>
      <c r="B283" s="2">
        <v>282</v>
      </c>
      <c r="C283" s="2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3" t="str">
        <f t="shared" si="0"/>
        <v/>
      </c>
      <c r="O283" s="29"/>
      <c r="P283" s="29"/>
      <c r="Q283" s="36" t="str">
        <f t="shared" si="1"/>
        <v/>
      </c>
      <c r="R283" s="29"/>
      <c r="S283" s="29"/>
      <c r="T283" s="37" t="str">
        <f t="shared" si="2"/>
        <v/>
      </c>
      <c r="U283" s="1"/>
      <c r="V283" s="1">
        <f t="shared" si="3"/>
        <v>0</v>
      </c>
      <c r="W283" s="1">
        <f t="shared" si="4"/>
        <v>0</v>
      </c>
      <c r="X283" s="1"/>
      <c r="Y283" s="29">
        <f t="shared" si="5"/>
        <v>0</v>
      </c>
      <c r="Z283" s="36">
        <f t="shared" si="6"/>
        <v>0</v>
      </c>
      <c r="AA283" s="29"/>
      <c r="AB283" s="29"/>
      <c r="AC283" s="29"/>
      <c r="AD283" s="29"/>
      <c r="AE283" s="29"/>
      <c r="AF283" s="29"/>
    </row>
    <row r="284" spans="1:32" ht="14.25" customHeight="1">
      <c r="A284" s="1" t="s">
        <v>1065</v>
      </c>
      <c r="B284" s="2">
        <v>283</v>
      </c>
      <c r="C284" s="2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3" t="str">
        <f t="shared" si="0"/>
        <v/>
      </c>
      <c r="O284" s="29"/>
      <c r="P284" s="29"/>
      <c r="Q284" s="36" t="str">
        <f t="shared" si="1"/>
        <v/>
      </c>
      <c r="R284" s="29"/>
      <c r="S284" s="29"/>
      <c r="T284" s="37" t="str">
        <f t="shared" si="2"/>
        <v/>
      </c>
      <c r="U284" s="1"/>
      <c r="V284" s="1">
        <f t="shared" si="3"/>
        <v>0</v>
      </c>
      <c r="W284" s="1">
        <f t="shared" si="4"/>
        <v>0</v>
      </c>
      <c r="X284" s="1"/>
      <c r="Y284" s="29">
        <f t="shared" si="5"/>
        <v>0</v>
      </c>
      <c r="Z284" s="36">
        <f t="shared" si="6"/>
        <v>0</v>
      </c>
      <c r="AA284" s="29"/>
      <c r="AB284" s="29"/>
      <c r="AC284" s="29"/>
      <c r="AD284" s="29"/>
      <c r="AE284" s="29"/>
      <c r="AF284" s="29"/>
    </row>
    <row r="285" spans="1:32" ht="14.25" customHeight="1">
      <c r="A285" s="1" t="s">
        <v>1067</v>
      </c>
      <c r="B285" s="2">
        <v>284</v>
      </c>
      <c r="C285" s="2">
        <v>60821</v>
      </c>
      <c r="D285" s="2">
        <v>6</v>
      </c>
      <c r="E285" s="2">
        <v>9</v>
      </c>
      <c r="F285" s="2">
        <v>8</v>
      </c>
      <c r="G285" s="2">
        <v>5</v>
      </c>
      <c r="H285" s="2">
        <v>10</v>
      </c>
      <c r="I285" s="2">
        <v>0</v>
      </c>
      <c r="J285" s="2">
        <v>9</v>
      </c>
      <c r="K285" s="2">
        <v>0</v>
      </c>
      <c r="L285" s="2">
        <v>571.91999999999996</v>
      </c>
      <c r="M285" s="2">
        <v>60.75</v>
      </c>
      <c r="N285" s="3">
        <f t="shared" si="0"/>
        <v>10.622114981116241</v>
      </c>
      <c r="O285" s="2">
        <v>152.68</v>
      </c>
      <c r="P285" s="2">
        <v>16.11</v>
      </c>
      <c r="Q285" s="36">
        <f t="shared" si="1"/>
        <v>10.551480220068116</v>
      </c>
      <c r="R285" s="29"/>
      <c r="S285" s="2"/>
      <c r="T285" s="37" t="str">
        <f t="shared" si="2"/>
        <v/>
      </c>
      <c r="U285" s="3">
        <f t="shared" ref="U285:U286" si="25">AVERAGE(N285,Q285,T285)</f>
        <v>10.586797600592178</v>
      </c>
      <c r="V285" s="1">
        <f t="shared" si="3"/>
        <v>33</v>
      </c>
      <c r="W285" s="1">
        <f t="shared" si="4"/>
        <v>47</v>
      </c>
      <c r="X285" s="1"/>
      <c r="Y285" s="29">
        <f t="shared" si="5"/>
        <v>330</v>
      </c>
      <c r="Z285" s="36">
        <f t="shared" si="6"/>
        <v>293.75</v>
      </c>
      <c r="AA285" s="29"/>
      <c r="AB285" s="29"/>
      <c r="AC285" s="29"/>
      <c r="AD285" s="29"/>
      <c r="AE285" s="29"/>
      <c r="AF285" s="29"/>
    </row>
    <row r="286" spans="1:32" ht="14.25" customHeight="1">
      <c r="A286" s="1" t="s">
        <v>1069</v>
      </c>
      <c r="B286" s="2">
        <v>285</v>
      </c>
      <c r="C286" s="2">
        <v>60821</v>
      </c>
      <c r="D286" s="2">
        <v>10</v>
      </c>
      <c r="E286" s="2">
        <v>2</v>
      </c>
      <c r="F286" s="2">
        <v>6</v>
      </c>
      <c r="G286" s="2">
        <v>12</v>
      </c>
      <c r="H286" s="2">
        <v>0</v>
      </c>
      <c r="I286" s="2">
        <v>4</v>
      </c>
      <c r="J286" s="2">
        <v>0</v>
      </c>
      <c r="K286" s="2">
        <v>4</v>
      </c>
      <c r="L286" s="2">
        <v>156</v>
      </c>
      <c r="M286" s="2">
        <v>13.56</v>
      </c>
      <c r="N286" s="3">
        <f t="shared" si="0"/>
        <v>8.6923076923076916</v>
      </c>
      <c r="O286" s="2">
        <v>960</v>
      </c>
      <c r="P286" s="2">
        <v>89.54</v>
      </c>
      <c r="Q286" s="36">
        <f t="shared" si="1"/>
        <v>9.3270833333333343</v>
      </c>
      <c r="R286" s="2">
        <v>288</v>
      </c>
      <c r="S286" s="2">
        <v>27.64</v>
      </c>
      <c r="T286" s="37">
        <f t="shared" si="2"/>
        <v>9.5972222222222214</v>
      </c>
      <c r="U286" s="3">
        <f t="shared" si="25"/>
        <v>9.2055377492877497</v>
      </c>
      <c r="V286" s="1">
        <f t="shared" si="3"/>
        <v>20</v>
      </c>
      <c r="W286" s="1">
        <f t="shared" si="4"/>
        <v>38</v>
      </c>
      <c r="X286" s="1"/>
      <c r="Y286" s="29">
        <f t="shared" si="5"/>
        <v>200</v>
      </c>
      <c r="Z286" s="36">
        <f t="shared" si="6"/>
        <v>237.5</v>
      </c>
      <c r="AA286" s="29"/>
      <c r="AB286" s="29"/>
      <c r="AC286" s="29"/>
      <c r="AD286" s="29"/>
      <c r="AE286" s="29"/>
      <c r="AF286" s="29"/>
    </row>
    <row r="287" spans="1:32" ht="14.25" customHeight="1">
      <c r="A287" s="1" t="s">
        <v>1073</v>
      </c>
      <c r="B287" s="2">
        <v>286</v>
      </c>
      <c r="C287" s="2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3" t="str">
        <f t="shared" si="0"/>
        <v/>
      </c>
      <c r="O287" s="29"/>
      <c r="P287" s="29"/>
      <c r="Q287" s="36" t="str">
        <f t="shared" si="1"/>
        <v/>
      </c>
      <c r="R287" s="29"/>
      <c r="S287" s="29"/>
      <c r="T287" s="37" t="str">
        <f t="shared" si="2"/>
        <v/>
      </c>
      <c r="U287" s="1"/>
      <c r="V287" s="1">
        <f t="shared" si="3"/>
        <v>0</v>
      </c>
      <c r="W287" s="1">
        <f t="shared" si="4"/>
        <v>0</v>
      </c>
      <c r="X287" s="1"/>
      <c r="Y287" s="29">
        <f t="shared" si="5"/>
        <v>0</v>
      </c>
      <c r="Z287" s="36">
        <f t="shared" si="6"/>
        <v>0</v>
      </c>
      <c r="AA287" s="29"/>
      <c r="AB287" s="29"/>
      <c r="AC287" s="29"/>
      <c r="AD287" s="29"/>
      <c r="AE287" s="29"/>
      <c r="AF287" s="29"/>
    </row>
    <row r="288" spans="1:32" ht="14.25" customHeight="1">
      <c r="A288" s="1" t="s">
        <v>1075</v>
      </c>
      <c r="B288" s="2">
        <v>287</v>
      </c>
      <c r="C288" s="2">
        <v>60821</v>
      </c>
      <c r="D288" s="2">
        <v>3</v>
      </c>
      <c r="E288" s="2">
        <v>1</v>
      </c>
      <c r="F288" s="2">
        <v>3</v>
      </c>
      <c r="G288" s="2">
        <v>0</v>
      </c>
      <c r="H288" s="2">
        <v>0</v>
      </c>
      <c r="I288" s="2">
        <v>1</v>
      </c>
      <c r="J288" s="2">
        <v>2</v>
      </c>
      <c r="K288" s="2">
        <v>0</v>
      </c>
      <c r="L288" s="2">
        <v>91.72</v>
      </c>
      <c r="M288" s="2">
        <v>9.66</v>
      </c>
      <c r="N288" s="3">
        <f t="shared" si="0"/>
        <v>10.532054077627562</v>
      </c>
      <c r="O288" s="29"/>
      <c r="P288" s="2"/>
      <c r="Q288" s="36" t="str">
        <f t="shared" si="1"/>
        <v/>
      </c>
      <c r="R288" s="2">
        <v>55.82</v>
      </c>
      <c r="S288" s="2">
        <v>6.01</v>
      </c>
      <c r="T288" s="37">
        <f t="shared" si="2"/>
        <v>10.766750268720889</v>
      </c>
      <c r="U288" s="3">
        <f t="shared" ref="U288:U289" si="26">AVERAGE(N288,Q288,T288)</f>
        <v>10.649402173174225</v>
      </c>
      <c r="V288" s="1">
        <f t="shared" si="3"/>
        <v>8</v>
      </c>
      <c r="W288" s="1">
        <f t="shared" si="4"/>
        <v>10</v>
      </c>
      <c r="X288" s="1"/>
      <c r="Y288" s="29">
        <f t="shared" si="5"/>
        <v>80</v>
      </c>
      <c r="Z288" s="36">
        <f t="shared" si="6"/>
        <v>62.5</v>
      </c>
      <c r="AA288" s="29"/>
      <c r="AB288" s="29"/>
      <c r="AC288" s="29"/>
      <c r="AD288" s="29"/>
      <c r="AE288" s="29"/>
      <c r="AF288" s="29"/>
    </row>
    <row r="289" spans="1:32" ht="14.25" customHeight="1">
      <c r="A289" s="1" t="s">
        <v>1078</v>
      </c>
      <c r="B289" s="2">
        <v>288</v>
      </c>
      <c r="C289" s="2">
        <v>60821</v>
      </c>
      <c r="D289" s="2">
        <v>2</v>
      </c>
      <c r="E289" s="2">
        <v>1</v>
      </c>
      <c r="F289" s="2">
        <v>1</v>
      </c>
      <c r="G289" s="2">
        <v>1</v>
      </c>
      <c r="H289" s="2">
        <v>0</v>
      </c>
      <c r="I289" s="2">
        <v>1</v>
      </c>
      <c r="J289" s="2">
        <v>3</v>
      </c>
      <c r="K289" s="2">
        <v>0</v>
      </c>
      <c r="L289" s="2">
        <v>124.52</v>
      </c>
      <c r="M289" s="2">
        <v>14.16</v>
      </c>
      <c r="N289" s="3">
        <f t="shared" si="0"/>
        <v>11.371667202055894</v>
      </c>
      <c r="O289" s="2">
        <v>195.78</v>
      </c>
      <c r="P289" s="2">
        <v>22.96</v>
      </c>
      <c r="Q289" s="36">
        <f t="shared" si="1"/>
        <v>11.727449177648381</v>
      </c>
      <c r="R289" s="2">
        <v>92.81</v>
      </c>
      <c r="S289" s="2">
        <v>10.74</v>
      </c>
      <c r="T289" s="37">
        <f t="shared" si="2"/>
        <v>11.572028876198685</v>
      </c>
      <c r="U289" s="3">
        <f t="shared" si="26"/>
        <v>11.557048418634322</v>
      </c>
      <c r="V289" s="1">
        <f t="shared" si="3"/>
        <v>6</v>
      </c>
      <c r="W289" s="1">
        <f t="shared" si="4"/>
        <v>9</v>
      </c>
      <c r="X289" s="1"/>
      <c r="Y289" s="29">
        <f t="shared" si="5"/>
        <v>60</v>
      </c>
      <c r="Z289" s="36">
        <f t="shared" si="6"/>
        <v>56.25</v>
      </c>
      <c r="AA289" s="29"/>
      <c r="AB289" s="29"/>
      <c r="AC289" s="29"/>
      <c r="AD289" s="29"/>
      <c r="AE289" s="29"/>
      <c r="AF289" s="29"/>
    </row>
    <row r="290" spans="1:32" ht="14.25" customHeight="1">
      <c r="A290" s="1" t="s">
        <v>1080</v>
      </c>
      <c r="B290" s="2">
        <v>289</v>
      </c>
      <c r="C290" s="2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3" t="str">
        <f t="shared" si="0"/>
        <v/>
      </c>
      <c r="O290" s="29"/>
      <c r="P290" s="29"/>
      <c r="Q290" s="36" t="str">
        <f t="shared" si="1"/>
        <v/>
      </c>
      <c r="R290" s="29"/>
      <c r="S290" s="29"/>
      <c r="T290" s="37" t="str">
        <f t="shared" si="2"/>
        <v/>
      </c>
      <c r="U290" s="1"/>
      <c r="V290" s="1">
        <f t="shared" si="3"/>
        <v>0</v>
      </c>
      <c r="W290" s="1">
        <f t="shared" si="4"/>
        <v>0</v>
      </c>
      <c r="X290" s="1"/>
      <c r="Y290" s="29">
        <f t="shared" si="5"/>
        <v>0</v>
      </c>
      <c r="Z290" s="36">
        <f t="shared" si="6"/>
        <v>0</v>
      </c>
      <c r="AA290" s="29"/>
      <c r="AB290" s="29"/>
      <c r="AC290" s="29"/>
      <c r="AD290" s="29"/>
      <c r="AE290" s="29"/>
      <c r="AF290" s="29"/>
    </row>
    <row r="291" spans="1:32" ht="14.25" customHeight="1">
      <c r="A291" s="1" t="s">
        <v>1082</v>
      </c>
      <c r="B291" s="2">
        <v>290</v>
      </c>
      <c r="C291" s="2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3" t="str">
        <f t="shared" si="0"/>
        <v/>
      </c>
      <c r="O291" s="29"/>
      <c r="P291" s="29"/>
      <c r="Q291" s="36" t="str">
        <f t="shared" si="1"/>
        <v/>
      </c>
      <c r="R291" s="29"/>
      <c r="S291" s="29"/>
      <c r="T291" s="37" t="str">
        <f t="shared" si="2"/>
        <v/>
      </c>
      <c r="U291" s="1"/>
      <c r="V291" s="1">
        <f t="shared" si="3"/>
        <v>0</v>
      </c>
      <c r="W291" s="1">
        <f t="shared" si="4"/>
        <v>0</v>
      </c>
      <c r="X291" s="1"/>
      <c r="Y291" s="29">
        <f t="shared" si="5"/>
        <v>0</v>
      </c>
      <c r="Z291" s="36">
        <f t="shared" si="6"/>
        <v>0</v>
      </c>
      <c r="AA291" s="29"/>
      <c r="AB291" s="29"/>
      <c r="AC291" s="29"/>
      <c r="AD291" s="29"/>
      <c r="AE291" s="29"/>
      <c r="AF291" s="29"/>
    </row>
    <row r="292" spans="1:32" ht="14.25" customHeight="1">
      <c r="A292" s="1" t="s">
        <v>1084</v>
      </c>
      <c r="B292" s="2">
        <v>291</v>
      </c>
      <c r="C292" s="2">
        <v>60821</v>
      </c>
      <c r="D292" s="2">
        <v>6</v>
      </c>
      <c r="E292" s="2">
        <v>4</v>
      </c>
      <c r="F292" s="2">
        <v>0</v>
      </c>
      <c r="G292" s="2">
        <v>0</v>
      </c>
      <c r="H292" s="2">
        <v>6</v>
      </c>
      <c r="I292" s="2">
        <v>0</v>
      </c>
      <c r="J292" s="2">
        <v>0</v>
      </c>
      <c r="K292" s="2">
        <v>0</v>
      </c>
      <c r="L292" s="2">
        <v>130.33000000000001</v>
      </c>
      <c r="M292" s="2">
        <v>13.67</v>
      </c>
      <c r="N292" s="3">
        <f t="shared" si="0"/>
        <v>10.48875930330699</v>
      </c>
      <c r="O292" s="29"/>
      <c r="P292" s="2"/>
      <c r="Q292" s="36" t="str">
        <f t="shared" si="1"/>
        <v/>
      </c>
      <c r="R292" s="29"/>
      <c r="S292" s="2"/>
      <c r="T292" s="37" t="str">
        <f t="shared" si="2"/>
        <v/>
      </c>
      <c r="U292" s="3">
        <f t="shared" ref="U292:U293" si="27">AVERAGE(N292,Q292,T292)</f>
        <v>10.48875930330699</v>
      </c>
      <c r="V292" s="1">
        <f t="shared" si="3"/>
        <v>12</v>
      </c>
      <c r="W292" s="1">
        <f t="shared" si="4"/>
        <v>16</v>
      </c>
      <c r="X292" s="1"/>
      <c r="Y292" s="29">
        <f t="shared" si="5"/>
        <v>120</v>
      </c>
      <c r="Z292" s="36">
        <f t="shared" si="6"/>
        <v>100</v>
      </c>
      <c r="AA292" s="29"/>
      <c r="AB292" s="29"/>
      <c r="AC292" s="29"/>
      <c r="AD292" s="29"/>
      <c r="AE292" s="29"/>
      <c r="AF292" s="29"/>
    </row>
    <row r="293" spans="1:32" ht="14.25" customHeight="1">
      <c r="A293" s="1" t="s">
        <v>1086</v>
      </c>
      <c r="B293" s="2">
        <v>292</v>
      </c>
      <c r="C293" s="2">
        <v>60821</v>
      </c>
      <c r="D293" s="2">
        <v>12</v>
      </c>
      <c r="E293" s="2">
        <v>6</v>
      </c>
      <c r="F293" s="2">
        <v>1</v>
      </c>
      <c r="G293" s="2">
        <v>4</v>
      </c>
      <c r="H293" s="2">
        <v>1</v>
      </c>
      <c r="I293" s="2">
        <v>2</v>
      </c>
      <c r="J293" s="2">
        <v>3</v>
      </c>
      <c r="K293" s="2">
        <v>2</v>
      </c>
      <c r="L293" s="2">
        <v>140.28</v>
      </c>
      <c r="M293" s="2">
        <v>13.24</v>
      </c>
      <c r="N293" s="3">
        <f t="shared" si="0"/>
        <v>9.4382663244938705</v>
      </c>
      <c r="O293" s="2">
        <v>320.08</v>
      </c>
      <c r="P293" s="2">
        <v>32.619999999999997</v>
      </c>
      <c r="Q293" s="36">
        <f t="shared" si="1"/>
        <v>10.191202199450137</v>
      </c>
      <c r="R293" s="2">
        <v>93.71</v>
      </c>
      <c r="S293" s="2">
        <v>9.56</v>
      </c>
      <c r="T293" s="37">
        <f t="shared" si="2"/>
        <v>10.201686052715827</v>
      </c>
      <c r="U293" s="3">
        <f t="shared" si="27"/>
        <v>9.9437181922199454</v>
      </c>
      <c r="V293" s="1">
        <f t="shared" si="3"/>
        <v>19</v>
      </c>
      <c r="W293" s="1">
        <f t="shared" si="4"/>
        <v>31</v>
      </c>
      <c r="X293" s="1"/>
      <c r="Y293" s="29">
        <f t="shared" si="5"/>
        <v>190</v>
      </c>
      <c r="Z293" s="36">
        <f t="shared" si="6"/>
        <v>193.75</v>
      </c>
      <c r="AA293" s="29"/>
      <c r="AB293" s="29"/>
      <c r="AC293" s="29"/>
      <c r="AD293" s="29"/>
      <c r="AE293" s="29"/>
      <c r="AF293" s="29"/>
    </row>
    <row r="294" spans="1:32" ht="14.25" customHeight="1">
      <c r="A294" s="1" t="s">
        <v>1088</v>
      </c>
      <c r="B294" s="2">
        <v>293</v>
      </c>
      <c r="C294" s="2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3" t="str">
        <f t="shared" si="0"/>
        <v/>
      </c>
      <c r="O294" s="29"/>
      <c r="P294" s="29"/>
      <c r="Q294" s="36" t="str">
        <f t="shared" si="1"/>
        <v/>
      </c>
      <c r="R294" s="29"/>
      <c r="S294" s="29"/>
      <c r="T294" s="37" t="str">
        <f t="shared" si="2"/>
        <v/>
      </c>
      <c r="U294" s="1"/>
      <c r="V294" s="1">
        <f t="shared" si="3"/>
        <v>0</v>
      </c>
      <c r="W294" s="1">
        <f t="shared" si="4"/>
        <v>0</v>
      </c>
      <c r="X294" s="1"/>
      <c r="Y294" s="29">
        <f t="shared" si="5"/>
        <v>0</v>
      </c>
      <c r="Z294" s="36">
        <f t="shared" si="6"/>
        <v>0</v>
      </c>
      <c r="AA294" s="29"/>
      <c r="AB294" s="29"/>
      <c r="AC294" s="29"/>
      <c r="AD294" s="29"/>
      <c r="AE294" s="29"/>
      <c r="AF294" s="29"/>
    </row>
    <row r="295" spans="1:32" ht="14.25" customHeight="1">
      <c r="A295" s="1" t="s">
        <v>1090</v>
      </c>
      <c r="B295" s="2">
        <v>294</v>
      </c>
      <c r="C295" s="2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3" t="str">
        <f t="shared" si="0"/>
        <v/>
      </c>
      <c r="O295" s="29"/>
      <c r="P295" s="29"/>
      <c r="Q295" s="36" t="str">
        <f t="shared" si="1"/>
        <v/>
      </c>
      <c r="R295" s="29"/>
      <c r="S295" s="29"/>
      <c r="T295" s="37" t="str">
        <f t="shared" si="2"/>
        <v/>
      </c>
      <c r="U295" s="1"/>
      <c r="V295" s="1">
        <f t="shared" si="3"/>
        <v>0</v>
      </c>
      <c r="W295" s="1">
        <f t="shared" si="4"/>
        <v>0</v>
      </c>
      <c r="X295" s="1"/>
      <c r="Y295" s="29">
        <f t="shared" si="5"/>
        <v>0</v>
      </c>
      <c r="Z295" s="36">
        <f t="shared" si="6"/>
        <v>0</v>
      </c>
      <c r="AA295" s="29"/>
      <c r="AB295" s="29"/>
      <c r="AC295" s="29"/>
      <c r="AD295" s="29"/>
      <c r="AE295" s="29"/>
      <c r="AF295" s="29"/>
    </row>
    <row r="296" spans="1:32" ht="14.25" customHeight="1">
      <c r="A296" s="1" t="s">
        <v>1092</v>
      </c>
      <c r="B296" s="2">
        <v>295</v>
      </c>
      <c r="C296" s="2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3" t="str">
        <f t="shared" si="0"/>
        <v/>
      </c>
      <c r="O296" s="29"/>
      <c r="P296" s="29"/>
      <c r="Q296" s="36" t="str">
        <f t="shared" si="1"/>
        <v/>
      </c>
      <c r="R296" s="29"/>
      <c r="S296" s="29"/>
      <c r="T296" s="37" t="str">
        <f t="shared" si="2"/>
        <v/>
      </c>
      <c r="U296" s="1"/>
      <c r="V296" s="1">
        <f t="shared" si="3"/>
        <v>0</v>
      </c>
      <c r="W296" s="1">
        <f t="shared" si="4"/>
        <v>0</v>
      </c>
      <c r="X296" s="1"/>
      <c r="Y296" s="29">
        <f t="shared" si="5"/>
        <v>0</v>
      </c>
      <c r="Z296" s="36">
        <f t="shared" si="6"/>
        <v>0</v>
      </c>
      <c r="AA296" s="29"/>
      <c r="AB296" s="29"/>
      <c r="AC296" s="29"/>
      <c r="AD296" s="29"/>
      <c r="AE296" s="29"/>
      <c r="AF296" s="29"/>
    </row>
    <row r="297" spans="1:32" ht="14.25" customHeight="1">
      <c r="A297" s="1" t="s">
        <v>1095</v>
      </c>
      <c r="B297" s="2">
        <v>296</v>
      </c>
      <c r="C297" s="2">
        <v>60821</v>
      </c>
      <c r="D297" s="2">
        <v>11</v>
      </c>
      <c r="E297" s="2">
        <v>3</v>
      </c>
      <c r="F297" s="2">
        <v>3</v>
      </c>
      <c r="G297" s="2">
        <v>7</v>
      </c>
      <c r="H297" s="2">
        <v>2</v>
      </c>
      <c r="I297" s="2">
        <v>0</v>
      </c>
      <c r="J297" s="2">
        <v>3</v>
      </c>
      <c r="K297" s="2">
        <v>0</v>
      </c>
      <c r="L297" s="2">
        <v>189.74</v>
      </c>
      <c r="M297" s="2">
        <v>18.47</v>
      </c>
      <c r="N297" s="3">
        <f t="shared" si="0"/>
        <v>9.7343733530093797</v>
      </c>
      <c r="O297" s="2">
        <v>229.3</v>
      </c>
      <c r="P297" s="2">
        <v>21.83</v>
      </c>
      <c r="Q297" s="36">
        <f t="shared" si="1"/>
        <v>9.5202791103358031</v>
      </c>
      <c r="R297" s="29"/>
      <c r="S297" s="2"/>
      <c r="T297" s="37" t="str">
        <f t="shared" si="2"/>
        <v/>
      </c>
      <c r="U297" s="3">
        <f>AVERAGE(N297,Q297,T297)</f>
        <v>9.6273262316725905</v>
      </c>
      <c r="V297" s="1">
        <f t="shared" si="3"/>
        <v>19</v>
      </c>
      <c r="W297" s="1">
        <f t="shared" si="4"/>
        <v>29</v>
      </c>
      <c r="X297" s="1"/>
      <c r="Y297" s="29">
        <f t="shared" si="5"/>
        <v>190</v>
      </c>
      <c r="Z297" s="36">
        <f t="shared" si="6"/>
        <v>181.25</v>
      </c>
      <c r="AA297" s="29"/>
      <c r="AB297" s="29"/>
      <c r="AC297" s="29"/>
      <c r="AD297" s="29"/>
      <c r="AE297" s="29"/>
      <c r="AF297" s="29"/>
    </row>
    <row r="298" spans="1:32" ht="14.25" customHeight="1">
      <c r="A298" s="1" t="s">
        <v>1098</v>
      </c>
      <c r="B298" s="2">
        <v>297</v>
      </c>
      <c r="C298" s="2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3" t="str">
        <f t="shared" si="0"/>
        <v/>
      </c>
      <c r="O298" s="29"/>
      <c r="P298" s="29"/>
      <c r="Q298" s="36" t="str">
        <f t="shared" si="1"/>
        <v/>
      </c>
      <c r="R298" s="29"/>
      <c r="S298" s="29"/>
      <c r="T298" s="37" t="str">
        <f t="shared" si="2"/>
        <v/>
      </c>
      <c r="U298" s="1"/>
      <c r="V298" s="1">
        <f t="shared" si="3"/>
        <v>0</v>
      </c>
      <c r="W298" s="1">
        <f t="shared" si="4"/>
        <v>0</v>
      </c>
      <c r="X298" s="1"/>
      <c r="Y298" s="29">
        <f t="shared" si="5"/>
        <v>0</v>
      </c>
      <c r="Z298" s="36">
        <f t="shared" si="6"/>
        <v>0</v>
      </c>
      <c r="AA298" s="29"/>
      <c r="AB298" s="29"/>
      <c r="AC298" s="29"/>
      <c r="AD298" s="29"/>
      <c r="AE298" s="29"/>
      <c r="AF298" s="29"/>
    </row>
    <row r="299" spans="1:32" ht="14.25" customHeight="1">
      <c r="A299" s="1" t="s">
        <v>1102</v>
      </c>
      <c r="B299" s="2">
        <v>298</v>
      </c>
      <c r="C299" s="2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" t="str">
        <f t="shared" si="0"/>
        <v/>
      </c>
      <c r="O299" s="29"/>
      <c r="P299" s="29"/>
      <c r="Q299" s="36" t="str">
        <f t="shared" si="1"/>
        <v/>
      </c>
      <c r="R299" s="29"/>
      <c r="S299" s="29"/>
      <c r="T299" s="37" t="str">
        <f t="shared" si="2"/>
        <v/>
      </c>
      <c r="U299" s="1"/>
      <c r="V299" s="1">
        <f t="shared" si="3"/>
        <v>0</v>
      </c>
      <c r="W299" s="1">
        <f t="shared" si="4"/>
        <v>0</v>
      </c>
      <c r="X299" s="1"/>
      <c r="Y299" s="29">
        <f t="shared" si="5"/>
        <v>0</v>
      </c>
      <c r="Z299" s="36">
        <f t="shared" si="6"/>
        <v>0</v>
      </c>
      <c r="AA299" s="29"/>
      <c r="AB299" s="29"/>
      <c r="AC299" s="29"/>
      <c r="AD299" s="29"/>
      <c r="AE299" s="29"/>
      <c r="AF299" s="29"/>
    </row>
    <row r="300" spans="1:32" ht="14.25" customHeight="1">
      <c r="A300" s="1" t="s">
        <v>1105</v>
      </c>
      <c r="B300" s="2">
        <v>299</v>
      </c>
      <c r="C300" s="2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3" t="str">
        <f t="shared" si="0"/>
        <v/>
      </c>
      <c r="O300" s="29"/>
      <c r="P300" s="29"/>
      <c r="Q300" s="36" t="str">
        <f t="shared" si="1"/>
        <v/>
      </c>
      <c r="R300" s="29"/>
      <c r="S300" s="29"/>
      <c r="T300" s="37" t="str">
        <f t="shared" si="2"/>
        <v/>
      </c>
      <c r="U300" s="1"/>
      <c r="V300" s="1">
        <f t="shared" si="3"/>
        <v>0</v>
      </c>
      <c r="W300" s="1">
        <f t="shared" si="4"/>
        <v>0</v>
      </c>
      <c r="X300" s="1"/>
      <c r="Y300" s="29">
        <f t="shared" si="5"/>
        <v>0</v>
      </c>
      <c r="Z300" s="36">
        <f t="shared" si="6"/>
        <v>0</v>
      </c>
      <c r="AA300" s="29"/>
      <c r="AB300" s="29"/>
      <c r="AC300" s="29"/>
      <c r="AD300" s="29"/>
      <c r="AE300" s="29"/>
      <c r="AF300" s="29"/>
    </row>
    <row r="301" spans="1:32" ht="14.25" customHeight="1">
      <c r="A301" s="1" t="s">
        <v>1107</v>
      </c>
      <c r="B301" s="2">
        <v>300</v>
      </c>
      <c r="C301" s="2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3" t="str">
        <f t="shared" si="0"/>
        <v/>
      </c>
      <c r="O301" s="29"/>
      <c r="P301" s="29"/>
      <c r="Q301" s="36" t="str">
        <f t="shared" si="1"/>
        <v/>
      </c>
      <c r="R301" s="29"/>
      <c r="S301" s="29"/>
      <c r="T301" s="37" t="str">
        <f t="shared" si="2"/>
        <v/>
      </c>
      <c r="U301" s="1"/>
      <c r="V301" s="1">
        <f t="shared" si="3"/>
        <v>0</v>
      </c>
      <c r="W301" s="1">
        <f t="shared" si="4"/>
        <v>0</v>
      </c>
      <c r="X301" s="1"/>
      <c r="Y301" s="29">
        <f t="shared" si="5"/>
        <v>0</v>
      </c>
      <c r="Z301" s="36">
        <f t="shared" si="6"/>
        <v>0</v>
      </c>
      <c r="AA301" s="29"/>
      <c r="AB301" s="29"/>
      <c r="AC301" s="29"/>
      <c r="AD301" s="29"/>
      <c r="AE301" s="29"/>
      <c r="AF301" s="29"/>
    </row>
    <row r="302" spans="1:32" ht="14.25" customHeight="1">
      <c r="A302" s="1" t="s">
        <v>1110</v>
      </c>
      <c r="B302" s="2">
        <v>301</v>
      </c>
      <c r="C302" s="2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3" t="str">
        <f t="shared" si="0"/>
        <v/>
      </c>
      <c r="O302" s="29"/>
      <c r="P302" s="29"/>
      <c r="Q302" s="36" t="str">
        <f t="shared" si="1"/>
        <v/>
      </c>
      <c r="R302" s="29"/>
      <c r="S302" s="29"/>
      <c r="T302" s="37" t="str">
        <f t="shared" si="2"/>
        <v/>
      </c>
      <c r="U302" s="1"/>
      <c r="V302" s="1">
        <f t="shared" si="3"/>
        <v>0</v>
      </c>
      <c r="W302" s="1">
        <f t="shared" si="4"/>
        <v>0</v>
      </c>
      <c r="X302" s="1"/>
      <c r="Y302" s="29">
        <f t="shared" si="5"/>
        <v>0</v>
      </c>
      <c r="Z302" s="36">
        <f t="shared" si="6"/>
        <v>0</v>
      </c>
      <c r="AA302" s="29"/>
      <c r="AB302" s="29"/>
      <c r="AC302" s="29"/>
      <c r="AD302" s="29"/>
      <c r="AE302" s="29"/>
      <c r="AF302" s="29"/>
    </row>
    <row r="303" spans="1:32" ht="14.25" customHeight="1">
      <c r="A303" s="1" t="s">
        <v>1113</v>
      </c>
      <c r="B303" s="2">
        <v>302</v>
      </c>
      <c r="C303" s="2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3" t="str">
        <f t="shared" si="0"/>
        <v/>
      </c>
      <c r="O303" s="29"/>
      <c r="P303" s="29"/>
      <c r="Q303" s="36" t="str">
        <f t="shared" si="1"/>
        <v/>
      </c>
      <c r="R303" s="29"/>
      <c r="S303" s="29"/>
      <c r="T303" s="37" t="str">
        <f t="shared" si="2"/>
        <v/>
      </c>
      <c r="U303" s="1"/>
      <c r="V303" s="1">
        <f t="shared" si="3"/>
        <v>0</v>
      </c>
      <c r="W303" s="1">
        <f t="shared" si="4"/>
        <v>0</v>
      </c>
      <c r="X303" s="1"/>
      <c r="Y303" s="29">
        <f t="shared" si="5"/>
        <v>0</v>
      </c>
      <c r="Z303" s="36">
        <f t="shared" si="6"/>
        <v>0</v>
      </c>
      <c r="AA303" s="29"/>
      <c r="AB303" s="29"/>
      <c r="AC303" s="29"/>
      <c r="AD303" s="29"/>
      <c r="AE303" s="29"/>
      <c r="AF303" s="29"/>
    </row>
    <row r="304" spans="1:32" ht="14.25" customHeight="1">
      <c r="A304" s="1" t="s">
        <v>1116</v>
      </c>
      <c r="B304" s="2">
        <v>303</v>
      </c>
      <c r="C304" s="2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3" t="str">
        <f t="shared" si="0"/>
        <v/>
      </c>
      <c r="O304" s="29"/>
      <c r="P304" s="29"/>
      <c r="Q304" s="36" t="str">
        <f t="shared" si="1"/>
        <v/>
      </c>
      <c r="R304" s="29"/>
      <c r="S304" s="29"/>
      <c r="T304" s="37" t="str">
        <f t="shared" si="2"/>
        <v/>
      </c>
      <c r="U304" s="1"/>
      <c r="V304" s="1">
        <f t="shared" si="3"/>
        <v>0</v>
      </c>
      <c r="W304" s="1">
        <f t="shared" si="4"/>
        <v>0</v>
      </c>
      <c r="X304" s="1"/>
      <c r="Y304" s="29">
        <f t="shared" si="5"/>
        <v>0</v>
      </c>
      <c r="Z304" s="36">
        <f t="shared" si="6"/>
        <v>0</v>
      </c>
      <c r="AA304" s="29"/>
      <c r="AB304" s="29"/>
      <c r="AC304" s="29"/>
      <c r="AD304" s="29"/>
      <c r="AE304" s="29"/>
      <c r="AF304" s="29"/>
    </row>
    <row r="305" spans="1:32" ht="14.25" customHeight="1">
      <c r="A305" s="1" t="s">
        <v>1119</v>
      </c>
      <c r="B305" s="2">
        <v>304</v>
      </c>
      <c r="C305" s="2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3" t="str">
        <f t="shared" si="0"/>
        <v/>
      </c>
      <c r="O305" s="29"/>
      <c r="P305" s="29"/>
      <c r="Q305" s="36" t="str">
        <f t="shared" si="1"/>
        <v/>
      </c>
      <c r="R305" s="29"/>
      <c r="S305" s="29"/>
      <c r="T305" s="37" t="str">
        <f t="shared" si="2"/>
        <v/>
      </c>
      <c r="U305" s="1"/>
      <c r="V305" s="1">
        <f t="shared" si="3"/>
        <v>0</v>
      </c>
      <c r="W305" s="1">
        <f t="shared" si="4"/>
        <v>0</v>
      </c>
      <c r="X305" s="1"/>
      <c r="Y305" s="29">
        <f t="shared" si="5"/>
        <v>0</v>
      </c>
      <c r="Z305" s="36">
        <f t="shared" si="6"/>
        <v>0</v>
      </c>
      <c r="AA305" s="29"/>
      <c r="AB305" s="29"/>
      <c r="AC305" s="29"/>
      <c r="AD305" s="29"/>
      <c r="AE305" s="29"/>
      <c r="AF305" s="29"/>
    </row>
    <row r="306" spans="1:32" ht="14.25" customHeight="1">
      <c r="A306" s="1" t="s">
        <v>1121</v>
      </c>
      <c r="B306" s="2">
        <v>305</v>
      </c>
      <c r="C306" s="2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3" t="str">
        <f t="shared" si="0"/>
        <v/>
      </c>
      <c r="O306" s="29"/>
      <c r="P306" s="29"/>
      <c r="Q306" s="36" t="str">
        <f t="shared" si="1"/>
        <v/>
      </c>
      <c r="R306" s="29"/>
      <c r="S306" s="29"/>
      <c r="T306" s="37" t="str">
        <f t="shared" si="2"/>
        <v/>
      </c>
      <c r="U306" s="1"/>
      <c r="V306" s="1">
        <f t="shared" si="3"/>
        <v>0</v>
      </c>
      <c r="W306" s="1">
        <f t="shared" si="4"/>
        <v>0</v>
      </c>
      <c r="X306" s="1"/>
      <c r="Y306" s="29">
        <f t="shared" si="5"/>
        <v>0</v>
      </c>
      <c r="Z306" s="36">
        <f t="shared" si="6"/>
        <v>0</v>
      </c>
      <c r="AA306" s="29"/>
      <c r="AB306" s="29"/>
      <c r="AC306" s="29"/>
      <c r="AD306" s="29"/>
      <c r="AE306" s="29"/>
      <c r="AF306" s="29"/>
    </row>
    <row r="307" spans="1:32" ht="14.25" customHeight="1">
      <c r="A307" s="1" t="s">
        <v>1123</v>
      </c>
      <c r="B307" s="2">
        <v>306</v>
      </c>
      <c r="C307" s="2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3" t="str">
        <f t="shared" si="0"/>
        <v/>
      </c>
      <c r="O307" s="29"/>
      <c r="P307" s="29"/>
      <c r="Q307" s="36" t="str">
        <f t="shared" si="1"/>
        <v/>
      </c>
      <c r="R307" s="29"/>
      <c r="S307" s="29"/>
      <c r="T307" s="37" t="str">
        <f t="shared" si="2"/>
        <v/>
      </c>
      <c r="U307" s="1"/>
      <c r="V307" s="1">
        <f t="shared" si="3"/>
        <v>0</v>
      </c>
      <c r="W307" s="1">
        <f t="shared" si="4"/>
        <v>0</v>
      </c>
      <c r="X307" s="1"/>
      <c r="Y307" s="29">
        <f t="shared" si="5"/>
        <v>0</v>
      </c>
      <c r="Z307" s="36">
        <f t="shared" si="6"/>
        <v>0</v>
      </c>
      <c r="AA307" s="29"/>
      <c r="AB307" s="29"/>
      <c r="AC307" s="29"/>
      <c r="AD307" s="29"/>
      <c r="AE307" s="29"/>
      <c r="AF307" s="29"/>
    </row>
    <row r="308" spans="1:32" ht="14.25" customHeight="1">
      <c r="A308" s="1" t="s">
        <v>1125</v>
      </c>
      <c r="B308" s="2">
        <v>307</v>
      </c>
      <c r="C308" s="2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3" t="str">
        <f t="shared" si="0"/>
        <v/>
      </c>
      <c r="O308" s="29"/>
      <c r="P308" s="29"/>
      <c r="Q308" s="36" t="str">
        <f t="shared" si="1"/>
        <v/>
      </c>
      <c r="R308" s="29"/>
      <c r="S308" s="29"/>
      <c r="T308" s="37" t="str">
        <f t="shared" si="2"/>
        <v/>
      </c>
      <c r="U308" s="1"/>
      <c r="V308" s="1">
        <f t="shared" si="3"/>
        <v>0</v>
      </c>
      <c r="W308" s="1">
        <f t="shared" si="4"/>
        <v>0</v>
      </c>
      <c r="X308" s="1"/>
      <c r="Y308" s="29">
        <f t="shared" si="5"/>
        <v>0</v>
      </c>
      <c r="Z308" s="36">
        <f t="shared" si="6"/>
        <v>0</v>
      </c>
      <c r="AA308" s="29"/>
      <c r="AB308" s="29"/>
      <c r="AC308" s="29"/>
      <c r="AD308" s="29"/>
      <c r="AE308" s="29"/>
      <c r="AF308" s="29"/>
    </row>
    <row r="309" spans="1:32" ht="14.25" customHeight="1">
      <c r="A309" s="1" t="s">
        <v>1127</v>
      </c>
      <c r="B309" s="2">
        <v>308</v>
      </c>
      <c r="C309" s="2">
        <v>60821</v>
      </c>
      <c r="D309" s="2">
        <v>0</v>
      </c>
      <c r="E309" s="2">
        <v>2</v>
      </c>
      <c r="F309" s="2">
        <v>0</v>
      </c>
      <c r="G309" s="2">
        <v>0</v>
      </c>
      <c r="H309" s="2">
        <v>5</v>
      </c>
      <c r="I309" s="2">
        <v>3</v>
      </c>
      <c r="J309" s="2">
        <v>1</v>
      </c>
      <c r="K309" s="2">
        <v>0</v>
      </c>
      <c r="L309" s="2">
        <v>149.29</v>
      </c>
      <c r="M309" s="2">
        <v>19.12</v>
      </c>
      <c r="N309" s="3">
        <f t="shared" si="0"/>
        <v>12.80728782905754</v>
      </c>
      <c r="O309" s="29"/>
      <c r="P309" s="2"/>
      <c r="Q309" s="36" t="str">
        <f t="shared" si="1"/>
        <v/>
      </c>
      <c r="R309" s="2">
        <v>452.89</v>
      </c>
      <c r="S309" s="2">
        <v>48.2</v>
      </c>
      <c r="T309" s="37">
        <f t="shared" si="2"/>
        <v>10.642760935326461</v>
      </c>
      <c r="U309" s="3">
        <f t="shared" ref="U309:U312" si="28">AVERAGE(N309,Q309,T309)</f>
        <v>11.725024382192</v>
      </c>
      <c r="V309" s="1">
        <f t="shared" si="3"/>
        <v>6</v>
      </c>
      <c r="W309" s="1">
        <f t="shared" si="4"/>
        <v>11</v>
      </c>
      <c r="X309" s="1"/>
      <c r="Y309" s="29">
        <f t="shared" si="5"/>
        <v>60</v>
      </c>
      <c r="Z309" s="36">
        <f t="shared" si="6"/>
        <v>68.75</v>
      </c>
      <c r="AA309" s="29"/>
      <c r="AB309" s="29"/>
      <c r="AC309" s="29"/>
      <c r="AD309" s="29"/>
      <c r="AE309" s="29"/>
      <c r="AF309" s="29"/>
    </row>
    <row r="310" spans="1:32" ht="14.25" customHeight="1">
      <c r="A310" s="1" t="s">
        <v>1130</v>
      </c>
      <c r="B310" s="2">
        <v>309</v>
      </c>
      <c r="C310" s="2">
        <v>60821</v>
      </c>
      <c r="D310" s="2">
        <v>7</v>
      </c>
      <c r="E310" s="2">
        <v>7</v>
      </c>
      <c r="F310" s="2">
        <v>4</v>
      </c>
      <c r="G310" s="2">
        <v>5</v>
      </c>
      <c r="H310" s="2">
        <v>6</v>
      </c>
      <c r="I310" s="2">
        <v>5</v>
      </c>
      <c r="J310" s="2">
        <v>5</v>
      </c>
      <c r="K310" s="2">
        <v>0</v>
      </c>
      <c r="L310" s="2">
        <v>287.7</v>
      </c>
      <c r="M310" s="2">
        <v>33.08</v>
      </c>
      <c r="N310" s="3">
        <f t="shared" si="0"/>
        <v>11.498088286409454</v>
      </c>
      <c r="O310" s="2">
        <v>80.28</v>
      </c>
      <c r="P310" s="2">
        <v>10.210000000000001</v>
      </c>
      <c r="Q310" s="36">
        <f t="shared" si="1"/>
        <v>12.717987045341307</v>
      </c>
      <c r="R310" s="2">
        <v>141.97999999999999</v>
      </c>
      <c r="S310" s="2">
        <v>17.100000000000001</v>
      </c>
      <c r="T310" s="37">
        <f t="shared" si="2"/>
        <v>12.043949852091846</v>
      </c>
      <c r="U310" s="3">
        <f t="shared" si="28"/>
        <v>12.086675061280866</v>
      </c>
      <c r="V310" s="1">
        <f t="shared" si="3"/>
        <v>22</v>
      </c>
      <c r="W310" s="1">
        <f t="shared" si="4"/>
        <v>39</v>
      </c>
      <c r="X310" s="1"/>
      <c r="Y310" s="29">
        <f t="shared" si="5"/>
        <v>220</v>
      </c>
      <c r="Z310" s="36">
        <f t="shared" si="6"/>
        <v>243.75</v>
      </c>
      <c r="AA310" s="29"/>
      <c r="AB310" s="29"/>
      <c r="AC310" s="29"/>
      <c r="AD310" s="29"/>
      <c r="AE310" s="29"/>
      <c r="AF310" s="29"/>
    </row>
    <row r="311" spans="1:32" ht="14.25" customHeight="1">
      <c r="A311" s="1" t="s">
        <v>1133</v>
      </c>
      <c r="B311" s="2">
        <v>310</v>
      </c>
      <c r="C311" s="2">
        <v>60821</v>
      </c>
      <c r="D311" s="2">
        <v>2</v>
      </c>
      <c r="E311" s="2">
        <v>0</v>
      </c>
      <c r="F311" s="2">
        <v>0</v>
      </c>
      <c r="G311" s="2">
        <v>3</v>
      </c>
      <c r="H311" s="2">
        <v>0</v>
      </c>
      <c r="I311" s="2">
        <v>1</v>
      </c>
      <c r="J311" s="2">
        <v>5</v>
      </c>
      <c r="K311" s="2">
        <v>0</v>
      </c>
      <c r="L311" s="29"/>
      <c r="M311" s="2"/>
      <c r="N311" s="3" t="str">
        <f t="shared" si="0"/>
        <v/>
      </c>
      <c r="O311" s="2">
        <v>258.45999999999998</v>
      </c>
      <c r="P311" s="2">
        <v>25.3</v>
      </c>
      <c r="Q311" s="36">
        <f t="shared" si="1"/>
        <v>9.7887487425520412</v>
      </c>
      <c r="R311" s="2">
        <v>30.92</v>
      </c>
      <c r="S311" s="2">
        <v>2.08</v>
      </c>
      <c r="T311" s="37">
        <f t="shared" si="2"/>
        <v>6.7270375161707623</v>
      </c>
      <c r="U311" s="3">
        <f t="shared" si="28"/>
        <v>8.2578931293614026</v>
      </c>
      <c r="V311" s="1">
        <f t="shared" si="3"/>
        <v>7</v>
      </c>
      <c r="W311" s="1">
        <f t="shared" si="4"/>
        <v>11</v>
      </c>
      <c r="X311" s="1"/>
      <c r="Y311" s="29">
        <f t="shared" si="5"/>
        <v>70</v>
      </c>
      <c r="Z311" s="36">
        <f t="shared" si="6"/>
        <v>68.75</v>
      </c>
      <c r="AA311" s="29"/>
      <c r="AB311" s="29"/>
      <c r="AC311" s="29"/>
      <c r="AD311" s="29"/>
      <c r="AE311" s="29"/>
      <c r="AF311" s="29"/>
    </row>
    <row r="312" spans="1:32" ht="14.25" customHeight="1">
      <c r="A312" s="1" t="s">
        <v>1135</v>
      </c>
      <c r="B312" s="2">
        <v>311</v>
      </c>
      <c r="C312" s="2">
        <v>60821</v>
      </c>
      <c r="D312" s="2">
        <v>5</v>
      </c>
      <c r="E312" s="2">
        <v>1</v>
      </c>
      <c r="F312" s="2">
        <v>3</v>
      </c>
      <c r="G312" s="2">
        <v>1</v>
      </c>
      <c r="H312" s="2">
        <v>3</v>
      </c>
      <c r="I312" s="2">
        <v>10</v>
      </c>
      <c r="J312" s="2">
        <v>12</v>
      </c>
      <c r="K312" s="2">
        <v>3</v>
      </c>
      <c r="L312" s="2">
        <v>46.35</v>
      </c>
      <c r="M312" s="2">
        <v>7.47</v>
      </c>
      <c r="N312" s="3">
        <f t="shared" si="0"/>
        <v>16.116504854368934</v>
      </c>
      <c r="O312" s="2">
        <v>62.87</v>
      </c>
      <c r="P312" s="2">
        <v>8.86</v>
      </c>
      <c r="Q312" s="36">
        <f t="shared" si="1"/>
        <v>14.092571973914424</v>
      </c>
      <c r="R312" s="2">
        <v>1074.1600000000001</v>
      </c>
      <c r="S312" s="2">
        <v>109.26</v>
      </c>
      <c r="T312" s="37">
        <f t="shared" si="2"/>
        <v>10.171669025098682</v>
      </c>
      <c r="U312" s="3">
        <f t="shared" si="28"/>
        <v>13.460248617794013</v>
      </c>
      <c r="V312" s="1">
        <f t="shared" si="3"/>
        <v>26</v>
      </c>
      <c r="W312" s="1">
        <f t="shared" si="4"/>
        <v>38</v>
      </c>
      <c r="X312" s="1"/>
      <c r="Y312" s="29">
        <f t="shared" si="5"/>
        <v>260</v>
      </c>
      <c r="Z312" s="36">
        <f t="shared" si="6"/>
        <v>237.5</v>
      </c>
      <c r="AA312" s="29"/>
      <c r="AB312" s="29"/>
      <c r="AC312" s="29"/>
      <c r="AD312" s="29"/>
      <c r="AE312" s="29"/>
      <c r="AF312" s="29"/>
    </row>
    <row r="313" spans="1:32" ht="14.25" customHeight="1">
      <c r="A313" s="1" t="s">
        <v>1139</v>
      </c>
      <c r="B313" s="2">
        <v>312</v>
      </c>
      <c r="C313" s="2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3" t="str">
        <f t="shared" si="0"/>
        <v/>
      </c>
      <c r="O313" s="29"/>
      <c r="P313" s="29"/>
      <c r="Q313" s="36" t="str">
        <f t="shared" si="1"/>
        <v/>
      </c>
      <c r="R313" s="29"/>
      <c r="S313" s="29"/>
      <c r="T313" s="37" t="str">
        <f t="shared" si="2"/>
        <v/>
      </c>
      <c r="U313" s="1"/>
      <c r="V313" s="1">
        <f t="shared" si="3"/>
        <v>0</v>
      </c>
      <c r="W313" s="1">
        <f t="shared" si="4"/>
        <v>0</v>
      </c>
      <c r="X313" s="1"/>
      <c r="Y313" s="29">
        <f t="shared" si="5"/>
        <v>0</v>
      </c>
      <c r="Z313" s="36">
        <f t="shared" si="6"/>
        <v>0</v>
      </c>
      <c r="AA313" s="29"/>
      <c r="AB313" s="29"/>
      <c r="AC313" s="29"/>
      <c r="AD313" s="29"/>
      <c r="AE313" s="29"/>
      <c r="AF313" s="29"/>
    </row>
    <row r="314" spans="1:32" ht="14.25" customHeight="1">
      <c r="A314" s="1" t="s">
        <v>1142</v>
      </c>
      <c r="B314" s="2">
        <v>313</v>
      </c>
      <c r="C314" s="2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3" t="str">
        <f t="shared" si="0"/>
        <v/>
      </c>
      <c r="O314" s="29"/>
      <c r="P314" s="29"/>
      <c r="Q314" s="36" t="str">
        <f t="shared" si="1"/>
        <v/>
      </c>
      <c r="R314" s="29"/>
      <c r="S314" s="29"/>
      <c r="T314" s="37" t="str">
        <f t="shared" si="2"/>
        <v/>
      </c>
      <c r="U314" s="1"/>
      <c r="V314" s="1">
        <f t="shared" si="3"/>
        <v>0</v>
      </c>
      <c r="W314" s="1">
        <f t="shared" si="4"/>
        <v>0</v>
      </c>
      <c r="X314" s="1"/>
      <c r="Y314" s="29">
        <f t="shared" si="5"/>
        <v>0</v>
      </c>
      <c r="Z314" s="36">
        <f t="shared" si="6"/>
        <v>0</v>
      </c>
      <c r="AA314" s="29"/>
      <c r="AB314" s="29"/>
      <c r="AC314" s="29"/>
      <c r="AD314" s="29"/>
      <c r="AE314" s="29"/>
      <c r="AF314" s="29"/>
    </row>
    <row r="315" spans="1:32" ht="14.25" customHeight="1">
      <c r="A315" s="1" t="s">
        <v>1145</v>
      </c>
      <c r="B315" s="2">
        <v>314</v>
      </c>
      <c r="C315" s="2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3" t="str">
        <f t="shared" si="0"/>
        <v/>
      </c>
      <c r="O315" s="29"/>
      <c r="P315" s="29"/>
      <c r="Q315" s="36" t="str">
        <f t="shared" si="1"/>
        <v/>
      </c>
      <c r="R315" s="29"/>
      <c r="S315" s="29"/>
      <c r="T315" s="37" t="str">
        <f t="shared" si="2"/>
        <v/>
      </c>
      <c r="U315" s="1"/>
      <c r="V315" s="1">
        <f t="shared" si="3"/>
        <v>0</v>
      </c>
      <c r="W315" s="1">
        <f t="shared" si="4"/>
        <v>0</v>
      </c>
      <c r="X315" s="1"/>
      <c r="Y315" s="29">
        <f t="shared" si="5"/>
        <v>0</v>
      </c>
      <c r="Z315" s="36">
        <f t="shared" si="6"/>
        <v>0</v>
      </c>
      <c r="AA315" s="29"/>
      <c r="AB315" s="29"/>
      <c r="AC315" s="29"/>
      <c r="AD315" s="29"/>
      <c r="AE315" s="29"/>
      <c r="AF315" s="29"/>
    </row>
    <row r="316" spans="1:32" ht="14.25" customHeight="1">
      <c r="A316" s="1" t="s">
        <v>1148</v>
      </c>
      <c r="B316" s="2">
        <v>315</v>
      </c>
      <c r="C316" s="2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3" t="str">
        <f t="shared" si="0"/>
        <v/>
      </c>
      <c r="O316" s="29"/>
      <c r="P316" s="29"/>
      <c r="Q316" s="36" t="str">
        <f t="shared" si="1"/>
        <v/>
      </c>
      <c r="R316" s="29"/>
      <c r="S316" s="29"/>
      <c r="T316" s="37" t="str">
        <f t="shared" si="2"/>
        <v/>
      </c>
      <c r="U316" s="1"/>
      <c r="V316" s="1">
        <f t="shared" si="3"/>
        <v>0</v>
      </c>
      <c r="W316" s="1">
        <f t="shared" si="4"/>
        <v>0</v>
      </c>
      <c r="X316" s="1"/>
      <c r="Y316" s="29">
        <f t="shared" si="5"/>
        <v>0</v>
      </c>
      <c r="Z316" s="36">
        <f t="shared" si="6"/>
        <v>0</v>
      </c>
      <c r="AA316" s="29"/>
      <c r="AB316" s="29"/>
      <c r="AC316" s="29"/>
      <c r="AD316" s="29"/>
      <c r="AE316" s="29"/>
      <c r="AF316" s="29"/>
    </row>
    <row r="317" spans="1:32" ht="14.25" customHeight="1">
      <c r="A317" s="1" t="s">
        <v>1151</v>
      </c>
      <c r="B317" s="2">
        <v>316</v>
      </c>
      <c r="C317" s="2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3" t="str">
        <f t="shared" si="0"/>
        <v/>
      </c>
      <c r="O317" s="29"/>
      <c r="P317" s="29"/>
      <c r="Q317" s="36" t="str">
        <f t="shared" si="1"/>
        <v/>
      </c>
      <c r="R317" s="29"/>
      <c r="S317" s="29"/>
      <c r="T317" s="37" t="str">
        <f t="shared" si="2"/>
        <v/>
      </c>
      <c r="U317" s="1"/>
      <c r="V317" s="1">
        <f t="shared" si="3"/>
        <v>0</v>
      </c>
      <c r="W317" s="1">
        <f t="shared" si="4"/>
        <v>0</v>
      </c>
      <c r="X317" s="1"/>
      <c r="Y317" s="29">
        <f t="shared" si="5"/>
        <v>0</v>
      </c>
      <c r="Z317" s="36">
        <f t="shared" si="6"/>
        <v>0</v>
      </c>
      <c r="AA317" s="29"/>
      <c r="AB317" s="29"/>
      <c r="AC317" s="29"/>
      <c r="AD317" s="29"/>
      <c r="AE317" s="29"/>
      <c r="AF317" s="29"/>
    </row>
    <row r="318" spans="1:32" ht="14.25" customHeight="1">
      <c r="A318" s="1" t="s">
        <v>1153</v>
      </c>
      <c r="B318" s="2">
        <v>317</v>
      </c>
      <c r="C318" s="2">
        <v>60821</v>
      </c>
      <c r="D318" s="2">
        <v>4</v>
      </c>
      <c r="E318" s="2">
        <v>6</v>
      </c>
      <c r="F318" s="2">
        <v>5</v>
      </c>
      <c r="G318" s="2">
        <v>2</v>
      </c>
      <c r="H318" s="2">
        <v>4</v>
      </c>
      <c r="I318" s="2">
        <v>2</v>
      </c>
      <c r="J318" s="2">
        <v>4</v>
      </c>
      <c r="K318" s="2">
        <v>5</v>
      </c>
      <c r="L318" s="2">
        <v>399.72</v>
      </c>
      <c r="M318" s="2">
        <v>43.62</v>
      </c>
      <c r="N318" s="3">
        <f t="shared" si="0"/>
        <v>10.912638847193033</v>
      </c>
      <c r="O318" s="2">
        <v>37.65</v>
      </c>
      <c r="P318" s="2">
        <v>4.43</v>
      </c>
      <c r="Q318" s="36">
        <f t="shared" si="1"/>
        <v>11.766268260292165</v>
      </c>
      <c r="R318" s="2">
        <v>200.94</v>
      </c>
      <c r="S318" s="2">
        <v>21.87</v>
      </c>
      <c r="T318" s="37">
        <f t="shared" si="2"/>
        <v>10.883845924156466</v>
      </c>
      <c r="U318" s="3">
        <f>AVERAGE(N318,Q318,T318)</f>
        <v>11.187584343880554</v>
      </c>
      <c r="V318" s="1">
        <f t="shared" si="3"/>
        <v>22</v>
      </c>
      <c r="W318" s="1">
        <f t="shared" si="4"/>
        <v>32</v>
      </c>
      <c r="X318" s="1"/>
      <c r="Y318" s="29">
        <f t="shared" si="5"/>
        <v>220</v>
      </c>
      <c r="Z318" s="36">
        <f t="shared" si="6"/>
        <v>200</v>
      </c>
      <c r="AA318" s="29"/>
      <c r="AB318" s="29"/>
      <c r="AC318" s="29"/>
      <c r="AD318" s="29"/>
      <c r="AE318" s="29"/>
      <c r="AF318" s="29"/>
    </row>
    <row r="319" spans="1:32" ht="14.25" customHeight="1">
      <c r="A319" s="1" t="s">
        <v>1156</v>
      </c>
      <c r="B319" s="2">
        <v>318</v>
      </c>
      <c r="C319" s="2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3" t="str">
        <f t="shared" si="0"/>
        <v/>
      </c>
      <c r="O319" s="29"/>
      <c r="P319" s="29"/>
      <c r="Q319" s="36" t="str">
        <f t="shared" si="1"/>
        <v/>
      </c>
      <c r="R319" s="29"/>
      <c r="S319" s="29"/>
      <c r="T319" s="37" t="str">
        <f t="shared" si="2"/>
        <v/>
      </c>
      <c r="U319" s="1"/>
      <c r="V319" s="1">
        <f t="shared" si="3"/>
        <v>0</v>
      </c>
      <c r="W319" s="1">
        <f t="shared" si="4"/>
        <v>0</v>
      </c>
      <c r="X319" s="1"/>
      <c r="Y319" s="29">
        <f t="shared" si="5"/>
        <v>0</v>
      </c>
      <c r="Z319" s="36">
        <f t="shared" si="6"/>
        <v>0</v>
      </c>
      <c r="AA319" s="29"/>
      <c r="AB319" s="29"/>
      <c r="AC319" s="29"/>
      <c r="AD319" s="29"/>
      <c r="AE319" s="29"/>
      <c r="AF319" s="29"/>
    </row>
    <row r="320" spans="1:32" ht="14.25" customHeight="1">
      <c r="A320" s="1" t="s">
        <v>1159</v>
      </c>
      <c r="B320" s="2">
        <v>319</v>
      </c>
      <c r="C320" s="2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3" t="str">
        <f t="shared" si="0"/>
        <v/>
      </c>
      <c r="O320" s="29"/>
      <c r="P320" s="29"/>
      <c r="Q320" s="36" t="str">
        <f t="shared" si="1"/>
        <v/>
      </c>
      <c r="R320" s="29"/>
      <c r="S320" s="29"/>
      <c r="T320" s="37" t="str">
        <f t="shared" si="2"/>
        <v/>
      </c>
      <c r="U320" s="1"/>
      <c r="V320" s="1">
        <f t="shared" si="3"/>
        <v>0</v>
      </c>
      <c r="W320" s="1">
        <f t="shared" si="4"/>
        <v>0</v>
      </c>
      <c r="X320" s="1"/>
      <c r="Y320" s="29">
        <f t="shared" si="5"/>
        <v>0</v>
      </c>
      <c r="Z320" s="36">
        <f t="shared" si="6"/>
        <v>0</v>
      </c>
      <c r="AA320" s="29"/>
      <c r="AB320" s="29"/>
      <c r="AC320" s="29"/>
      <c r="AD320" s="29"/>
      <c r="AE320" s="29"/>
      <c r="AF320" s="29"/>
    </row>
    <row r="321" spans="1:32" ht="14.25" customHeight="1">
      <c r="A321" s="1" t="s">
        <v>1162</v>
      </c>
      <c r="B321" s="2">
        <v>320</v>
      </c>
      <c r="C321" s="2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3" t="str">
        <f t="shared" si="0"/>
        <v/>
      </c>
      <c r="O321" s="29"/>
      <c r="P321" s="29"/>
      <c r="Q321" s="36" t="str">
        <f t="shared" si="1"/>
        <v/>
      </c>
      <c r="R321" s="29"/>
      <c r="S321" s="29"/>
      <c r="T321" s="37" t="str">
        <f t="shared" si="2"/>
        <v/>
      </c>
      <c r="U321" s="1"/>
      <c r="V321" s="1">
        <f t="shared" si="3"/>
        <v>0</v>
      </c>
      <c r="W321" s="1">
        <f t="shared" si="4"/>
        <v>0</v>
      </c>
      <c r="X321" s="1"/>
      <c r="Y321" s="29">
        <f t="shared" si="5"/>
        <v>0</v>
      </c>
      <c r="Z321" s="36">
        <f t="shared" si="6"/>
        <v>0</v>
      </c>
      <c r="AA321" s="29"/>
      <c r="AB321" s="29"/>
      <c r="AC321" s="29"/>
      <c r="AD321" s="29"/>
      <c r="AE321" s="29"/>
      <c r="AF321" s="29"/>
    </row>
    <row r="322" spans="1:32" ht="14.25" customHeight="1">
      <c r="A322" s="1" t="s">
        <v>1166</v>
      </c>
      <c r="B322" s="2">
        <v>321</v>
      </c>
      <c r="C322" s="2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3" t="str">
        <f t="shared" si="0"/>
        <v/>
      </c>
      <c r="O322" s="29"/>
      <c r="P322" s="29"/>
      <c r="Q322" s="36" t="str">
        <f t="shared" si="1"/>
        <v/>
      </c>
      <c r="R322" s="29"/>
      <c r="S322" s="29"/>
      <c r="T322" s="37" t="str">
        <f t="shared" si="2"/>
        <v/>
      </c>
      <c r="U322" s="1"/>
      <c r="V322" s="1">
        <f t="shared" si="3"/>
        <v>0</v>
      </c>
      <c r="W322" s="1">
        <f t="shared" si="4"/>
        <v>0</v>
      </c>
      <c r="X322" s="1"/>
      <c r="Y322" s="29">
        <f t="shared" si="5"/>
        <v>0</v>
      </c>
      <c r="Z322" s="36">
        <f t="shared" si="6"/>
        <v>0</v>
      </c>
      <c r="AA322" s="29"/>
      <c r="AB322" s="29"/>
      <c r="AC322" s="29"/>
      <c r="AD322" s="29"/>
      <c r="AE322" s="29"/>
      <c r="AF322" s="29"/>
    </row>
    <row r="323" spans="1:32" ht="14.25" customHeight="1">
      <c r="A323" s="1" t="s">
        <v>1169</v>
      </c>
      <c r="B323" s="2">
        <v>322</v>
      </c>
      <c r="C323" s="2">
        <v>60821</v>
      </c>
      <c r="D323" s="2">
        <v>0</v>
      </c>
      <c r="E323" s="2">
        <v>0</v>
      </c>
      <c r="F323" s="2">
        <v>0</v>
      </c>
      <c r="G323" s="2">
        <v>1</v>
      </c>
      <c r="H323" s="2">
        <v>4</v>
      </c>
      <c r="I323" s="2">
        <v>0</v>
      </c>
      <c r="J323" s="2">
        <v>0</v>
      </c>
      <c r="K323" s="2">
        <v>0</v>
      </c>
      <c r="L323" s="29"/>
      <c r="M323" s="2"/>
      <c r="N323" s="3" t="str">
        <f t="shared" si="0"/>
        <v/>
      </c>
      <c r="O323" s="2">
        <v>162.82</v>
      </c>
      <c r="P323" s="2">
        <v>22.45</v>
      </c>
      <c r="Q323" s="36">
        <f t="shared" si="1"/>
        <v>13.788232403881587</v>
      </c>
      <c r="R323" s="29"/>
      <c r="S323" s="2"/>
      <c r="T323" s="37" t="str">
        <f t="shared" si="2"/>
        <v/>
      </c>
      <c r="U323" s="3">
        <f>AVERAGE(N323,Q323,T323)</f>
        <v>13.788232403881587</v>
      </c>
      <c r="V323" s="1">
        <f t="shared" si="3"/>
        <v>4</v>
      </c>
      <c r="W323" s="1">
        <f t="shared" si="4"/>
        <v>5</v>
      </c>
      <c r="X323" s="1"/>
      <c r="Y323" s="29">
        <f t="shared" si="5"/>
        <v>40</v>
      </c>
      <c r="Z323" s="36">
        <f t="shared" si="6"/>
        <v>31.25</v>
      </c>
      <c r="AA323" s="29"/>
      <c r="AB323" s="29"/>
      <c r="AC323" s="29"/>
      <c r="AD323" s="29"/>
      <c r="AE323" s="29"/>
      <c r="AF323" s="29"/>
    </row>
    <row r="324" spans="1:32" ht="14.25" customHeight="1">
      <c r="A324" s="1" t="s">
        <v>1171</v>
      </c>
      <c r="B324" s="2">
        <v>323</v>
      </c>
      <c r="C324" s="2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3" t="str">
        <f t="shared" si="0"/>
        <v/>
      </c>
      <c r="O324" s="29"/>
      <c r="P324" s="29"/>
      <c r="Q324" s="36" t="str">
        <f t="shared" si="1"/>
        <v/>
      </c>
      <c r="R324" s="29"/>
      <c r="S324" s="29"/>
      <c r="T324" s="37" t="str">
        <f t="shared" si="2"/>
        <v/>
      </c>
      <c r="U324" s="1"/>
      <c r="V324" s="1">
        <f t="shared" si="3"/>
        <v>0</v>
      </c>
      <c r="W324" s="1">
        <f t="shared" si="4"/>
        <v>0</v>
      </c>
      <c r="X324" s="1"/>
      <c r="Y324" s="29">
        <f t="shared" si="5"/>
        <v>0</v>
      </c>
      <c r="Z324" s="36">
        <f t="shared" si="6"/>
        <v>0</v>
      </c>
      <c r="AA324" s="29"/>
      <c r="AB324" s="29"/>
      <c r="AC324" s="29"/>
      <c r="AD324" s="29"/>
      <c r="AE324" s="29"/>
      <c r="AF324" s="29"/>
    </row>
    <row r="325" spans="1:32" ht="14.25" customHeight="1">
      <c r="A325" s="1" t="s">
        <v>1173</v>
      </c>
      <c r="B325" s="2">
        <v>324</v>
      </c>
      <c r="C325" s="2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3" t="str">
        <f t="shared" si="0"/>
        <v/>
      </c>
      <c r="O325" s="29"/>
      <c r="P325" s="29"/>
      <c r="Q325" s="36" t="str">
        <f t="shared" si="1"/>
        <v/>
      </c>
      <c r="R325" s="29"/>
      <c r="S325" s="29"/>
      <c r="T325" s="37" t="str">
        <f t="shared" si="2"/>
        <v/>
      </c>
      <c r="U325" s="1"/>
      <c r="V325" s="1">
        <f t="shared" si="3"/>
        <v>0</v>
      </c>
      <c r="W325" s="1">
        <f t="shared" si="4"/>
        <v>0</v>
      </c>
      <c r="X325" s="1"/>
      <c r="Y325" s="29">
        <f t="shared" si="5"/>
        <v>0</v>
      </c>
      <c r="Z325" s="36">
        <f t="shared" si="6"/>
        <v>0</v>
      </c>
      <c r="AA325" s="29"/>
      <c r="AB325" s="29"/>
      <c r="AC325" s="29"/>
      <c r="AD325" s="29"/>
      <c r="AE325" s="29"/>
      <c r="AF325" s="29"/>
    </row>
    <row r="326" spans="1:32" ht="14.25" customHeight="1">
      <c r="A326" s="1" t="s">
        <v>1175</v>
      </c>
      <c r="B326" s="2">
        <v>325</v>
      </c>
      <c r="C326" s="2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3" t="str">
        <f t="shared" si="0"/>
        <v/>
      </c>
      <c r="O326" s="29"/>
      <c r="P326" s="29"/>
      <c r="Q326" s="36" t="str">
        <f t="shared" si="1"/>
        <v/>
      </c>
      <c r="R326" s="29"/>
      <c r="S326" s="29"/>
      <c r="T326" s="37" t="str">
        <f t="shared" si="2"/>
        <v/>
      </c>
      <c r="U326" s="1"/>
      <c r="V326" s="1">
        <f t="shared" si="3"/>
        <v>0</v>
      </c>
      <c r="W326" s="1">
        <f t="shared" si="4"/>
        <v>0</v>
      </c>
      <c r="X326" s="1"/>
      <c r="Y326" s="29">
        <f t="shared" si="5"/>
        <v>0</v>
      </c>
      <c r="Z326" s="36">
        <f t="shared" si="6"/>
        <v>0</v>
      </c>
      <c r="AA326" s="29"/>
      <c r="AB326" s="29"/>
      <c r="AC326" s="29"/>
      <c r="AD326" s="29"/>
      <c r="AE326" s="29"/>
      <c r="AF326" s="29"/>
    </row>
    <row r="327" spans="1:32" ht="14.25" customHeight="1">
      <c r="A327" s="1" t="s">
        <v>1178</v>
      </c>
      <c r="B327" s="2">
        <v>326</v>
      </c>
      <c r="C327" s="2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3" t="str">
        <f t="shared" si="0"/>
        <v/>
      </c>
      <c r="O327" s="29"/>
      <c r="P327" s="29"/>
      <c r="Q327" s="36" t="str">
        <f t="shared" si="1"/>
        <v/>
      </c>
      <c r="R327" s="29"/>
      <c r="S327" s="29"/>
      <c r="T327" s="37" t="str">
        <f t="shared" si="2"/>
        <v/>
      </c>
      <c r="U327" s="1"/>
      <c r="V327" s="1">
        <f t="shared" si="3"/>
        <v>0</v>
      </c>
      <c r="W327" s="1">
        <f t="shared" si="4"/>
        <v>0</v>
      </c>
      <c r="X327" s="1"/>
      <c r="Y327" s="29">
        <f t="shared" si="5"/>
        <v>0</v>
      </c>
      <c r="Z327" s="36">
        <f t="shared" si="6"/>
        <v>0</v>
      </c>
      <c r="AA327" s="29"/>
      <c r="AB327" s="29"/>
      <c r="AC327" s="29"/>
      <c r="AD327" s="29"/>
      <c r="AE327" s="29"/>
      <c r="AF327" s="29"/>
    </row>
    <row r="328" spans="1:32" ht="14.25" customHeight="1">
      <c r="A328" s="1" t="s">
        <v>1183</v>
      </c>
      <c r="B328" s="2">
        <v>327</v>
      </c>
      <c r="C328" s="2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3" t="str">
        <f t="shared" si="0"/>
        <v/>
      </c>
      <c r="O328" s="29"/>
      <c r="P328" s="29"/>
      <c r="Q328" s="36" t="str">
        <f t="shared" si="1"/>
        <v/>
      </c>
      <c r="R328" s="29"/>
      <c r="S328" s="29"/>
      <c r="T328" s="37" t="str">
        <f t="shared" si="2"/>
        <v/>
      </c>
      <c r="U328" s="1"/>
      <c r="V328" s="1">
        <f t="shared" si="3"/>
        <v>0</v>
      </c>
      <c r="W328" s="1">
        <f t="shared" si="4"/>
        <v>0</v>
      </c>
      <c r="X328" s="1"/>
      <c r="Y328" s="29">
        <f t="shared" si="5"/>
        <v>0</v>
      </c>
      <c r="Z328" s="36">
        <f t="shared" si="6"/>
        <v>0</v>
      </c>
      <c r="AA328" s="29"/>
      <c r="AB328" s="29"/>
      <c r="AC328" s="29"/>
      <c r="AD328" s="29"/>
      <c r="AE328" s="29"/>
      <c r="AF328" s="29"/>
    </row>
    <row r="329" spans="1:32" ht="14.25" customHeight="1">
      <c r="A329" s="1" t="s">
        <v>1186</v>
      </c>
      <c r="B329" s="2">
        <v>328</v>
      </c>
      <c r="C329" s="2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3" t="str">
        <f t="shared" si="0"/>
        <v/>
      </c>
      <c r="O329" s="29"/>
      <c r="P329" s="29"/>
      <c r="Q329" s="36" t="str">
        <f t="shared" si="1"/>
        <v/>
      </c>
      <c r="R329" s="29"/>
      <c r="S329" s="29"/>
      <c r="T329" s="37" t="str">
        <f t="shared" si="2"/>
        <v/>
      </c>
      <c r="U329" s="1"/>
      <c r="V329" s="1">
        <f t="shared" si="3"/>
        <v>0</v>
      </c>
      <c r="W329" s="1">
        <f t="shared" si="4"/>
        <v>0</v>
      </c>
      <c r="X329" s="1"/>
      <c r="Y329" s="29">
        <f t="shared" si="5"/>
        <v>0</v>
      </c>
      <c r="Z329" s="36">
        <f t="shared" si="6"/>
        <v>0</v>
      </c>
      <c r="AA329" s="29"/>
      <c r="AB329" s="29"/>
      <c r="AC329" s="29"/>
      <c r="AD329" s="29"/>
      <c r="AE329" s="29"/>
      <c r="AF329" s="29"/>
    </row>
    <row r="330" spans="1:32" ht="14.25" customHeight="1">
      <c r="A330" s="1" t="s">
        <v>1189</v>
      </c>
      <c r="B330" s="2">
        <v>329</v>
      </c>
      <c r="C330" s="2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3" t="str">
        <f t="shared" si="0"/>
        <v/>
      </c>
      <c r="O330" s="29"/>
      <c r="P330" s="29"/>
      <c r="Q330" s="36" t="str">
        <f t="shared" si="1"/>
        <v/>
      </c>
      <c r="R330" s="29"/>
      <c r="S330" s="29"/>
      <c r="T330" s="37" t="str">
        <f t="shared" si="2"/>
        <v/>
      </c>
      <c r="U330" s="1"/>
      <c r="V330" s="1">
        <f t="shared" si="3"/>
        <v>0</v>
      </c>
      <c r="W330" s="1">
        <f t="shared" si="4"/>
        <v>0</v>
      </c>
      <c r="X330" s="1"/>
      <c r="Y330" s="29">
        <f t="shared" si="5"/>
        <v>0</v>
      </c>
      <c r="Z330" s="36">
        <f t="shared" si="6"/>
        <v>0</v>
      </c>
      <c r="AA330" s="29"/>
      <c r="AB330" s="29"/>
      <c r="AC330" s="29"/>
      <c r="AD330" s="29"/>
      <c r="AE330" s="29"/>
      <c r="AF330" s="29"/>
    </row>
    <row r="331" spans="1:32" ht="14.25" customHeight="1">
      <c r="A331" s="1" t="s">
        <v>1192</v>
      </c>
      <c r="B331" s="2">
        <v>330</v>
      </c>
      <c r="C331" s="2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3" t="str">
        <f t="shared" si="0"/>
        <v/>
      </c>
      <c r="O331" s="29"/>
      <c r="P331" s="29"/>
      <c r="Q331" s="36" t="str">
        <f t="shared" si="1"/>
        <v/>
      </c>
      <c r="R331" s="29"/>
      <c r="S331" s="29"/>
      <c r="T331" s="37" t="str">
        <f t="shared" si="2"/>
        <v/>
      </c>
      <c r="U331" s="1"/>
      <c r="V331" s="1">
        <f t="shared" si="3"/>
        <v>0</v>
      </c>
      <c r="W331" s="1">
        <f t="shared" si="4"/>
        <v>0</v>
      </c>
      <c r="X331" s="1"/>
      <c r="Y331" s="29">
        <f t="shared" si="5"/>
        <v>0</v>
      </c>
      <c r="Z331" s="36">
        <f t="shared" si="6"/>
        <v>0</v>
      </c>
      <c r="AA331" s="29"/>
      <c r="AB331" s="29"/>
      <c r="AC331" s="29"/>
      <c r="AD331" s="29"/>
      <c r="AE331" s="29"/>
      <c r="AF331" s="29"/>
    </row>
    <row r="332" spans="1:32" ht="14.25" customHeight="1">
      <c r="A332" s="1" t="s">
        <v>1195</v>
      </c>
      <c r="B332" s="2">
        <v>331</v>
      </c>
      <c r="C332" s="2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3" t="str">
        <f t="shared" si="0"/>
        <v/>
      </c>
      <c r="O332" s="29"/>
      <c r="P332" s="29"/>
      <c r="Q332" s="36" t="str">
        <f t="shared" si="1"/>
        <v/>
      </c>
      <c r="R332" s="29"/>
      <c r="S332" s="29"/>
      <c r="T332" s="37" t="str">
        <f t="shared" si="2"/>
        <v/>
      </c>
      <c r="U332" s="1"/>
      <c r="V332" s="1">
        <f t="shared" si="3"/>
        <v>0</v>
      </c>
      <c r="W332" s="1">
        <f t="shared" si="4"/>
        <v>0</v>
      </c>
      <c r="X332" s="1"/>
      <c r="Y332" s="29">
        <f t="shared" si="5"/>
        <v>0</v>
      </c>
      <c r="Z332" s="36">
        <f t="shared" si="6"/>
        <v>0</v>
      </c>
      <c r="AA332" s="29"/>
      <c r="AB332" s="29"/>
      <c r="AC332" s="29"/>
      <c r="AD332" s="29"/>
      <c r="AE332" s="29"/>
      <c r="AF332" s="29"/>
    </row>
    <row r="333" spans="1:32" ht="14.25" customHeight="1">
      <c r="A333" s="1" t="s">
        <v>1199</v>
      </c>
      <c r="B333" s="2">
        <v>332</v>
      </c>
      <c r="C333" s="2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3" t="str">
        <f t="shared" si="0"/>
        <v/>
      </c>
      <c r="O333" s="29"/>
      <c r="P333" s="29"/>
      <c r="Q333" s="36" t="str">
        <f t="shared" si="1"/>
        <v/>
      </c>
      <c r="R333" s="29"/>
      <c r="S333" s="29"/>
      <c r="T333" s="37" t="str">
        <f t="shared" si="2"/>
        <v/>
      </c>
      <c r="U333" s="1"/>
      <c r="V333" s="1">
        <f t="shared" si="3"/>
        <v>0</v>
      </c>
      <c r="W333" s="1">
        <f t="shared" si="4"/>
        <v>0</v>
      </c>
      <c r="X333" s="1"/>
      <c r="Y333" s="29">
        <f t="shared" si="5"/>
        <v>0</v>
      </c>
      <c r="Z333" s="36">
        <f t="shared" si="6"/>
        <v>0</v>
      </c>
      <c r="AA333" s="29"/>
      <c r="AB333" s="29"/>
      <c r="AC333" s="29"/>
      <c r="AD333" s="29"/>
      <c r="AE333" s="29"/>
      <c r="AF333" s="29"/>
    </row>
    <row r="334" spans="1:32" ht="14.25" customHeight="1">
      <c r="A334" s="1" t="s">
        <v>1201</v>
      </c>
      <c r="B334" s="2">
        <v>333</v>
      </c>
      <c r="C334" s="2">
        <v>60821</v>
      </c>
      <c r="D334" s="2">
        <v>0</v>
      </c>
      <c r="E334" s="2">
        <v>0</v>
      </c>
      <c r="F334" s="2">
        <v>6</v>
      </c>
      <c r="G334" s="2">
        <v>0</v>
      </c>
      <c r="H334" s="2">
        <v>5</v>
      </c>
      <c r="I334" s="2">
        <v>4</v>
      </c>
      <c r="J334" s="2">
        <v>0</v>
      </c>
      <c r="K334" s="2">
        <v>0</v>
      </c>
      <c r="L334" s="29"/>
      <c r="M334" s="2"/>
      <c r="N334" s="3" t="str">
        <f t="shared" si="0"/>
        <v/>
      </c>
      <c r="O334" s="29"/>
      <c r="P334" s="2"/>
      <c r="Q334" s="36" t="str">
        <f t="shared" si="1"/>
        <v/>
      </c>
      <c r="R334" s="2">
        <v>132.36000000000001</v>
      </c>
      <c r="S334" s="2">
        <v>16.690000000000001</v>
      </c>
      <c r="T334" s="37">
        <f t="shared" si="2"/>
        <v>12.609549712904201</v>
      </c>
      <c r="U334" s="3">
        <f>AVERAGE(N334,Q334,T334)</f>
        <v>12.609549712904201</v>
      </c>
      <c r="V334" s="1">
        <f t="shared" si="3"/>
        <v>11</v>
      </c>
      <c r="W334" s="1">
        <f t="shared" si="4"/>
        <v>15</v>
      </c>
      <c r="X334" s="1"/>
      <c r="Y334" s="29">
        <f t="shared" si="5"/>
        <v>110</v>
      </c>
      <c r="Z334" s="36">
        <f t="shared" si="6"/>
        <v>93.75</v>
      </c>
      <c r="AA334" s="29"/>
      <c r="AB334" s="29"/>
      <c r="AC334" s="29"/>
      <c r="AD334" s="29"/>
      <c r="AE334" s="29"/>
      <c r="AF334" s="29"/>
    </row>
    <row r="335" spans="1:32" ht="14.25" customHeight="1">
      <c r="A335" s="1" t="s">
        <v>1203</v>
      </c>
      <c r="B335" s="2">
        <v>334</v>
      </c>
      <c r="C335" s="2">
        <v>60821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4</v>
      </c>
      <c r="L335" s="29"/>
      <c r="M335" s="2"/>
      <c r="N335" s="3" t="str">
        <f t="shared" si="0"/>
        <v/>
      </c>
      <c r="O335" s="29"/>
      <c r="P335" s="2"/>
      <c r="Q335" s="36" t="str">
        <f t="shared" si="1"/>
        <v/>
      </c>
      <c r="R335" s="29"/>
      <c r="S335" s="2"/>
      <c r="T335" s="37" t="str">
        <f t="shared" si="2"/>
        <v/>
      </c>
      <c r="U335" s="1"/>
      <c r="V335" s="1">
        <f t="shared" si="3"/>
        <v>5</v>
      </c>
      <c r="W335" s="1">
        <f t="shared" si="4"/>
        <v>5</v>
      </c>
      <c r="X335" s="1"/>
      <c r="Y335" s="29">
        <f t="shared" si="5"/>
        <v>50</v>
      </c>
      <c r="Z335" s="36">
        <f t="shared" si="6"/>
        <v>31.25</v>
      </c>
      <c r="AA335" s="29"/>
      <c r="AB335" s="29"/>
      <c r="AC335" s="29"/>
      <c r="AD335" s="29"/>
      <c r="AE335" s="29"/>
      <c r="AF335" s="29"/>
    </row>
    <row r="336" spans="1:32" ht="14.25" customHeight="1">
      <c r="A336" s="1" t="s">
        <v>1206</v>
      </c>
      <c r="B336" s="2">
        <v>335</v>
      </c>
      <c r="C336" s="2">
        <v>60821</v>
      </c>
      <c r="D336" s="2">
        <v>2</v>
      </c>
      <c r="E336" s="2">
        <v>7</v>
      </c>
      <c r="F336" s="2">
        <v>1</v>
      </c>
      <c r="G336" s="2">
        <v>0</v>
      </c>
      <c r="H336" s="2">
        <v>0</v>
      </c>
      <c r="I336" s="2">
        <v>2</v>
      </c>
      <c r="J336" s="2">
        <v>2</v>
      </c>
      <c r="K336" s="2">
        <v>0</v>
      </c>
      <c r="L336" s="2">
        <v>47.87</v>
      </c>
      <c r="M336" s="2">
        <v>4.78</v>
      </c>
      <c r="N336" s="3">
        <f t="shared" si="0"/>
        <v>9.98537706287863</v>
      </c>
      <c r="O336" s="29"/>
      <c r="P336" s="2"/>
      <c r="Q336" s="36" t="str">
        <f t="shared" si="1"/>
        <v/>
      </c>
      <c r="R336" s="2">
        <v>78.040000000000006</v>
      </c>
      <c r="S336" s="2">
        <v>8.18</v>
      </c>
      <c r="T336" s="37">
        <f t="shared" si="2"/>
        <v>10.481804202972834</v>
      </c>
      <c r="U336" s="3">
        <f>AVERAGE(N336,Q336,T336)</f>
        <v>10.233590632925733</v>
      </c>
      <c r="V336" s="1">
        <f t="shared" si="3"/>
        <v>5</v>
      </c>
      <c r="W336" s="1">
        <f t="shared" si="4"/>
        <v>14</v>
      </c>
      <c r="X336" s="1"/>
      <c r="Y336" s="29">
        <f t="shared" si="5"/>
        <v>50</v>
      </c>
      <c r="Z336" s="36">
        <f t="shared" si="6"/>
        <v>87.5</v>
      </c>
      <c r="AA336" s="29"/>
      <c r="AB336" s="29"/>
      <c r="AC336" s="29"/>
      <c r="AD336" s="29"/>
      <c r="AE336" s="29"/>
      <c r="AF336" s="29"/>
    </row>
    <row r="337" spans="1:32" ht="14.25" customHeight="1">
      <c r="A337" s="1" t="s">
        <v>1208</v>
      </c>
      <c r="B337" s="2">
        <v>336</v>
      </c>
      <c r="C337" s="2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3" t="str">
        <f t="shared" si="0"/>
        <v/>
      </c>
      <c r="O337" s="29"/>
      <c r="P337" s="29"/>
      <c r="Q337" s="36" t="str">
        <f t="shared" si="1"/>
        <v/>
      </c>
      <c r="R337" s="29"/>
      <c r="S337" s="29"/>
      <c r="T337" s="37" t="str">
        <f t="shared" si="2"/>
        <v/>
      </c>
      <c r="U337" s="1"/>
      <c r="V337" s="1">
        <f t="shared" si="3"/>
        <v>0</v>
      </c>
      <c r="W337" s="1">
        <f t="shared" si="4"/>
        <v>0</v>
      </c>
      <c r="X337" s="1"/>
      <c r="Y337" s="29">
        <f t="shared" si="5"/>
        <v>0</v>
      </c>
      <c r="Z337" s="36">
        <f t="shared" si="6"/>
        <v>0</v>
      </c>
      <c r="AA337" s="29"/>
      <c r="AB337" s="29"/>
      <c r="AC337" s="29"/>
      <c r="AD337" s="29"/>
      <c r="AE337" s="29"/>
      <c r="AF337" s="29"/>
    </row>
    <row r="338" spans="1:32" ht="14.25" customHeight="1">
      <c r="A338" s="1" t="s">
        <v>1211</v>
      </c>
      <c r="B338" s="2">
        <v>337</v>
      </c>
      <c r="C338" s="2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3" t="str">
        <f t="shared" si="0"/>
        <v/>
      </c>
      <c r="O338" s="29"/>
      <c r="P338" s="29"/>
      <c r="Q338" s="36" t="str">
        <f t="shared" si="1"/>
        <v/>
      </c>
      <c r="R338" s="29"/>
      <c r="S338" s="29"/>
      <c r="T338" s="37" t="str">
        <f t="shared" si="2"/>
        <v/>
      </c>
      <c r="U338" s="1"/>
      <c r="V338" s="1">
        <f t="shared" si="3"/>
        <v>0</v>
      </c>
      <c r="W338" s="1">
        <f t="shared" si="4"/>
        <v>0</v>
      </c>
      <c r="X338" s="1"/>
      <c r="Y338" s="29">
        <f t="shared" si="5"/>
        <v>0</v>
      </c>
      <c r="Z338" s="36">
        <f t="shared" si="6"/>
        <v>0</v>
      </c>
      <c r="AA338" s="29"/>
      <c r="AB338" s="29"/>
      <c r="AC338" s="29"/>
      <c r="AD338" s="29"/>
      <c r="AE338" s="29"/>
      <c r="AF338" s="29"/>
    </row>
    <row r="339" spans="1:32" ht="14.25" customHeight="1">
      <c r="A339" s="1" t="s">
        <v>1214</v>
      </c>
      <c r="B339" s="2">
        <v>338</v>
      </c>
      <c r="C339" s="2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3" t="str">
        <f t="shared" si="0"/>
        <v/>
      </c>
      <c r="O339" s="29"/>
      <c r="P339" s="29"/>
      <c r="Q339" s="36" t="str">
        <f t="shared" si="1"/>
        <v/>
      </c>
      <c r="R339" s="29"/>
      <c r="S339" s="29"/>
      <c r="T339" s="37" t="str">
        <f t="shared" si="2"/>
        <v/>
      </c>
      <c r="U339" s="1"/>
      <c r="V339" s="1">
        <f t="shared" si="3"/>
        <v>0</v>
      </c>
      <c r="W339" s="1">
        <f t="shared" si="4"/>
        <v>0</v>
      </c>
      <c r="X339" s="1"/>
      <c r="Y339" s="29">
        <f t="shared" si="5"/>
        <v>0</v>
      </c>
      <c r="Z339" s="36">
        <f t="shared" si="6"/>
        <v>0</v>
      </c>
      <c r="AA339" s="29"/>
      <c r="AB339" s="29"/>
      <c r="AC339" s="29"/>
      <c r="AD339" s="29"/>
      <c r="AE339" s="29"/>
      <c r="AF339" s="29"/>
    </row>
    <row r="340" spans="1:32" ht="14.25" customHeight="1">
      <c r="A340" s="1" t="s">
        <v>1216</v>
      </c>
      <c r="B340" s="2">
        <v>339</v>
      </c>
      <c r="C340" s="2">
        <v>60821</v>
      </c>
      <c r="D340" s="2">
        <v>2</v>
      </c>
      <c r="E340" s="2">
        <v>5</v>
      </c>
      <c r="F340" s="2">
        <v>2</v>
      </c>
      <c r="G340" s="2">
        <v>5</v>
      </c>
      <c r="H340" s="2">
        <v>7</v>
      </c>
      <c r="I340" s="2">
        <v>3</v>
      </c>
      <c r="J340" s="2">
        <v>1</v>
      </c>
      <c r="K340" s="2">
        <v>5</v>
      </c>
      <c r="L340" s="2">
        <v>358.71</v>
      </c>
      <c r="M340" s="2">
        <v>37.36</v>
      </c>
      <c r="N340" s="3">
        <f t="shared" si="0"/>
        <v>10.415098547573249</v>
      </c>
      <c r="O340" s="2">
        <v>373.59</v>
      </c>
      <c r="P340" s="2">
        <v>37.880000000000003</v>
      </c>
      <c r="Q340" s="36">
        <f t="shared" si="1"/>
        <v>10.139457694263767</v>
      </c>
      <c r="R340" s="2">
        <v>299.33999999999997</v>
      </c>
      <c r="S340" s="2">
        <v>32.119999999999997</v>
      </c>
      <c r="T340" s="37">
        <f t="shared" si="2"/>
        <v>10.730273267855949</v>
      </c>
      <c r="U340" s="3">
        <f>AVERAGE(N340,Q340,T340)</f>
        <v>10.428276503230988</v>
      </c>
      <c r="V340" s="1">
        <f t="shared" si="3"/>
        <v>17</v>
      </c>
      <c r="W340" s="1">
        <f t="shared" si="4"/>
        <v>30</v>
      </c>
      <c r="X340" s="1"/>
      <c r="Y340" s="29">
        <f t="shared" si="5"/>
        <v>170</v>
      </c>
      <c r="Z340" s="36">
        <f t="shared" si="6"/>
        <v>187.5</v>
      </c>
      <c r="AA340" s="29"/>
      <c r="AB340" s="29"/>
      <c r="AC340" s="29"/>
      <c r="AD340" s="29"/>
      <c r="AE340" s="29"/>
      <c r="AF340" s="29"/>
    </row>
    <row r="341" spans="1:32" ht="14.25" customHeight="1">
      <c r="A341" s="1" t="s">
        <v>1219</v>
      </c>
      <c r="B341" s="2">
        <v>340</v>
      </c>
      <c r="C341" s="2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3" t="str">
        <f t="shared" si="0"/>
        <v/>
      </c>
      <c r="O341" s="29"/>
      <c r="P341" s="29"/>
      <c r="Q341" s="36" t="str">
        <f t="shared" si="1"/>
        <v/>
      </c>
      <c r="R341" s="29"/>
      <c r="S341" s="29"/>
      <c r="T341" s="37" t="str">
        <f t="shared" si="2"/>
        <v/>
      </c>
      <c r="U341" s="1"/>
      <c r="V341" s="1">
        <f t="shared" si="3"/>
        <v>0</v>
      </c>
      <c r="W341" s="1">
        <f t="shared" si="4"/>
        <v>0</v>
      </c>
      <c r="X341" s="1"/>
      <c r="Y341" s="29">
        <f t="shared" si="5"/>
        <v>0</v>
      </c>
      <c r="Z341" s="36">
        <f t="shared" si="6"/>
        <v>0</v>
      </c>
      <c r="AA341" s="29"/>
      <c r="AB341" s="29"/>
      <c r="AC341" s="29"/>
      <c r="AD341" s="29"/>
      <c r="AE341" s="29"/>
      <c r="AF341" s="29"/>
    </row>
    <row r="342" spans="1:32" ht="14.25" customHeight="1">
      <c r="A342" s="1" t="s">
        <v>1221</v>
      </c>
      <c r="B342" s="2">
        <v>341</v>
      </c>
      <c r="C342" s="2">
        <v>60821</v>
      </c>
      <c r="D342" s="2">
        <v>1</v>
      </c>
      <c r="E342" s="2">
        <v>2</v>
      </c>
      <c r="F342" s="2">
        <v>3</v>
      </c>
      <c r="G342" s="2">
        <v>2</v>
      </c>
      <c r="H342" s="2">
        <v>3</v>
      </c>
      <c r="I342" s="2">
        <v>4</v>
      </c>
      <c r="J342" s="2">
        <v>7</v>
      </c>
      <c r="K342" s="2">
        <v>0</v>
      </c>
      <c r="L342" s="2">
        <v>62</v>
      </c>
      <c r="M342" s="2">
        <v>7.12</v>
      </c>
      <c r="N342" s="3">
        <f t="shared" si="0"/>
        <v>11.483870967741936</v>
      </c>
      <c r="O342" s="2">
        <v>26.39</v>
      </c>
      <c r="P342" s="2">
        <v>2.78</v>
      </c>
      <c r="Q342" s="36">
        <f t="shared" si="1"/>
        <v>10.534293292913983</v>
      </c>
      <c r="R342" s="2">
        <v>272.06</v>
      </c>
      <c r="S342" s="2">
        <v>27.57</v>
      </c>
      <c r="T342" s="37">
        <f t="shared" si="2"/>
        <v>10.133794016025877</v>
      </c>
      <c r="U342" s="3">
        <f t="shared" ref="U342:U343" si="29">AVERAGE(N342,Q342,T342)</f>
        <v>10.717319425560598</v>
      </c>
      <c r="V342" s="1">
        <f t="shared" si="3"/>
        <v>14</v>
      </c>
      <c r="W342" s="1">
        <f t="shared" si="4"/>
        <v>22</v>
      </c>
      <c r="X342" s="1"/>
      <c r="Y342" s="29">
        <f t="shared" si="5"/>
        <v>140</v>
      </c>
      <c r="Z342" s="36">
        <f t="shared" si="6"/>
        <v>137.5</v>
      </c>
      <c r="AA342" s="29"/>
      <c r="AB342" s="29"/>
      <c r="AC342" s="29"/>
      <c r="AD342" s="29"/>
      <c r="AE342" s="29"/>
      <c r="AF342" s="29"/>
    </row>
    <row r="343" spans="1:32" ht="14.25" customHeight="1">
      <c r="A343" s="1" t="s">
        <v>1224</v>
      </c>
      <c r="B343" s="2">
        <v>342</v>
      </c>
      <c r="C343" s="2">
        <v>60821</v>
      </c>
      <c r="D343" s="2">
        <v>3</v>
      </c>
      <c r="E343" s="2">
        <v>3</v>
      </c>
      <c r="F343" s="2">
        <v>3</v>
      </c>
      <c r="G343" s="2">
        <v>0</v>
      </c>
      <c r="H343" s="2">
        <v>5</v>
      </c>
      <c r="I343" s="2">
        <v>0</v>
      </c>
      <c r="J343" s="2">
        <v>0</v>
      </c>
      <c r="K343" s="2">
        <v>1</v>
      </c>
      <c r="L343" s="2">
        <v>146.94999999999999</v>
      </c>
      <c r="M343" s="2">
        <v>17.13</v>
      </c>
      <c r="N343" s="3">
        <f t="shared" si="0"/>
        <v>11.657026199387548</v>
      </c>
      <c r="O343" s="29"/>
      <c r="P343" s="2"/>
      <c r="Q343" s="36" t="str">
        <f t="shared" si="1"/>
        <v/>
      </c>
      <c r="R343" s="29"/>
      <c r="S343" s="2"/>
      <c r="T343" s="37" t="str">
        <f t="shared" si="2"/>
        <v/>
      </c>
      <c r="U343" s="3">
        <f t="shared" si="29"/>
        <v>11.657026199387548</v>
      </c>
      <c r="V343" s="1">
        <f t="shared" si="3"/>
        <v>12</v>
      </c>
      <c r="W343" s="1">
        <f t="shared" si="4"/>
        <v>15</v>
      </c>
      <c r="X343" s="1"/>
      <c r="Y343" s="29">
        <f t="shared" si="5"/>
        <v>120</v>
      </c>
      <c r="Z343" s="36">
        <f t="shared" si="6"/>
        <v>93.75</v>
      </c>
      <c r="AA343" s="29"/>
      <c r="AB343" s="29"/>
      <c r="AC343" s="29"/>
      <c r="AD343" s="29"/>
      <c r="AE343" s="29"/>
      <c r="AF343" s="29"/>
    </row>
    <row r="344" spans="1:32" ht="14.25" customHeight="1">
      <c r="A344" s="1" t="s">
        <v>1227</v>
      </c>
      <c r="B344" s="2">
        <v>343</v>
      </c>
      <c r="C344" s="2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3" t="str">
        <f t="shared" si="0"/>
        <v/>
      </c>
      <c r="O344" s="29"/>
      <c r="P344" s="29"/>
      <c r="Q344" s="36" t="str">
        <f t="shared" si="1"/>
        <v/>
      </c>
      <c r="R344" s="29"/>
      <c r="S344" s="29"/>
      <c r="T344" s="37" t="str">
        <f t="shared" si="2"/>
        <v/>
      </c>
      <c r="U344" s="1"/>
      <c r="V344" s="1">
        <f t="shared" si="3"/>
        <v>0</v>
      </c>
      <c r="W344" s="1">
        <f t="shared" si="4"/>
        <v>0</v>
      </c>
      <c r="X344" s="1"/>
      <c r="Y344" s="29">
        <f t="shared" si="5"/>
        <v>0</v>
      </c>
      <c r="Z344" s="36">
        <f t="shared" si="6"/>
        <v>0</v>
      </c>
      <c r="AA344" s="29"/>
      <c r="AB344" s="29"/>
      <c r="AC344" s="29"/>
      <c r="AD344" s="29"/>
      <c r="AE344" s="29"/>
      <c r="AF344" s="29"/>
    </row>
    <row r="345" spans="1:32" ht="14.25" customHeight="1">
      <c r="A345" s="1" t="s">
        <v>1231</v>
      </c>
      <c r="B345" s="2">
        <v>344</v>
      </c>
      <c r="C345" s="2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3" t="str">
        <f t="shared" si="0"/>
        <v/>
      </c>
      <c r="O345" s="29"/>
      <c r="P345" s="29"/>
      <c r="Q345" s="36" t="str">
        <f t="shared" si="1"/>
        <v/>
      </c>
      <c r="R345" s="29"/>
      <c r="S345" s="29"/>
      <c r="T345" s="37" t="str">
        <f t="shared" si="2"/>
        <v/>
      </c>
      <c r="U345" s="1"/>
      <c r="V345" s="1">
        <f t="shared" si="3"/>
        <v>0</v>
      </c>
      <c r="W345" s="1">
        <f t="shared" si="4"/>
        <v>0</v>
      </c>
      <c r="X345" s="1"/>
      <c r="Y345" s="29">
        <f t="shared" si="5"/>
        <v>0</v>
      </c>
      <c r="Z345" s="36">
        <f t="shared" si="6"/>
        <v>0</v>
      </c>
      <c r="AA345" s="29"/>
      <c r="AB345" s="29"/>
      <c r="AC345" s="29"/>
      <c r="AD345" s="29"/>
      <c r="AE345" s="29"/>
      <c r="AF345" s="29"/>
    </row>
    <row r="346" spans="1:32" ht="14.25" customHeight="1">
      <c r="A346" s="1" t="s">
        <v>1234</v>
      </c>
      <c r="B346" s="2">
        <v>345</v>
      </c>
      <c r="C346" s="2">
        <v>60821</v>
      </c>
      <c r="D346" s="2">
        <v>5</v>
      </c>
      <c r="E346" s="2">
        <v>1</v>
      </c>
      <c r="F346" s="2">
        <v>1</v>
      </c>
      <c r="G346" s="2">
        <v>7</v>
      </c>
      <c r="H346" s="2">
        <v>4</v>
      </c>
      <c r="I346" s="2">
        <v>4</v>
      </c>
      <c r="J346" s="2">
        <v>3</v>
      </c>
      <c r="K346" s="2">
        <v>0</v>
      </c>
      <c r="L346" s="2">
        <v>56.3</v>
      </c>
      <c r="M346" s="2">
        <v>6.12</v>
      </c>
      <c r="N346" s="3">
        <f t="shared" si="0"/>
        <v>10.870337477797513</v>
      </c>
      <c r="O346" s="2">
        <v>167.45</v>
      </c>
      <c r="P346" s="2">
        <v>16.809999999999999</v>
      </c>
      <c r="Q346" s="36">
        <f t="shared" si="1"/>
        <v>10.038817557479844</v>
      </c>
      <c r="R346" s="2">
        <v>351.48</v>
      </c>
      <c r="S346" s="2">
        <v>35.93</v>
      </c>
      <c r="T346" s="37">
        <f t="shared" si="2"/>
        <v>10.222487766017981</v>
      </c>
      <c r="U346" s="3">
        <f>AVERAGE(N346,Q346,T346)</f>
        <v>10.377214267098447</v>
      </c>
      <c r="V346" s="1">
        <f t="shared" si="3"/>
        <v>13</v>
      </c>
      <c r="W346" s="1">
        <f t="shared" si="4"/>
        <v>25</v>
      </c>
      <c r="X346" s="1"/>
      <c r="Y346" s="29">
        <f t="shared" si="5"/>
        <v>130</v>
      </c>
      <c r="Z346" s="36">
        <f t="shared" si="6"/>
        <v>156.25</v>
      </c>
      <c r="AA346" s="29"/>
      <c r="AB346" s="29"/>
      <c r="AC346" s="29"/>
      <c r="AD346" s="29"/>
      <c r="AE346" s="29"/>
      <c r="AF346" s="29"/>
    </row>
    <row r="347" spans="1:32" ht="14.25" customHeight="1">
      <c r="A347" s="1" t="s">
        <v>1236</v>
      </c>
      <c r="B347" s="2">
        <v>346</v>
      </c>
      <c r="C347" s="2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3" t="str">
        <f t="shared" si="0"/>
        <v/>
      </c>
      <c r="O347" s="29"/>
      <c r="P347" s="29"/>
      <c r="Q347" s="36" t="str">
        <f t="shared" si="1"/>
        <v/>
      </c>
      <c r="R347" s="29"/>
      <c r="S347" s="29"/>
      <c r="T347" s="37" t="str">
        <f t="shared" si="2"/>
        <v/>
      </c>
      <c r="U347" s="1"/>
      <c r="V347" s="1">
        <f t="shared" si="3"/>
        <v>0</v>
      </c>
      <c r="W347" s="1">
        <f t="shared" si="4"/>
        <v>0</v>
      </c>
      <c r="X347" s="1"/>
      <c r="Y347" s="29">
        <f t="shared" si="5"/>
        <v>0</v>
      </c>
      <c r="Z347" s="36">
        <f t="shared" si="6"/>
        <v>0</v>
      </c>
      <c r="AA347" s="29"/>
      <c r="AB347" s="29"/>
      <c r="AC347" s="29"/>
      <c r="AD347" s="29"/>
      <c r="AE347" s="29"/>
      <c r="AF347" s="29"/>
    </row>
    <row r="348" spans="1:32" ht="14.25" customHeight="1">
      <c r="A348" s="1" t="s">
        <v>1238</v>
      </c>
      <c r="B348" s="2">
        <v>347</v>
      </c>
      <c r="C348" s="2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3" t="str">
        <f t="shared" si="0"/>
        <v/>
      </c>
      <c r="O348" s="29"/>
      <c r="P348" s="29"/>
      <c r="Q348" s="36" t="str">
        <f t="shared" si="1"/>
        <v/>
      </c>
      <c r="R348" s="29"/>
      <c r="S348" s="29"/>
      <c r="T348" s="37" t="str">
        <f t="shared" si="2"/>
        <v/>
      </c>
      <c r="U348" s="1"/>
      <c r="V348" s="1">
        <f t="shared" si="3"/>
        <v>0</v>
      </c>
      <c r="W348" s="1">
        <f t="shared" si="4"/>
        <v>0</v>
      </c>
      <c r="X348" s="1"/>
      <c r="Y348" s="29">
        <f t="shared" si="5"/>
        <v>0</v>
      </c>
      <c r="Z348" s="36">
        <f t="shared" si="6"/>
        <v>0</v>
      </c>
      <c r="AA348" s="29"/>
      <c r="AB348" s="29"/>
      <c r="AC348" s="29"/>
      <c r="AD348" s="29"/>
      <c r="AE348" s="29"/>
      <c r="AF348" s="29"/>
    </row>
    <row r="349" spans="1:32" ht="14.25" customHeight="1">
      <c r="A349" s="1" t="s">
        <v>1241</v>
      </c>
      <c r="B349" s="2">
        <v>348</v>
      </c>
      <c r="C349" s="2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3" t="str">
        <f t="shared" si="0"/>
        <v/>
      </c>
      <c r="O349" s="29"/>
      <c r="P349" s="29"/>
      <c r="Q349" s="36" t="str">
        <f t="shared" si="1"/>
        <v/>
      </c>
      <c r="R349" s="29"/>
      <c r="S349" s="29"/>
      <c r="T349" s="37" t="str">
        <f t="shared" si="2"/>
        <v/>
      </c>
      <c r="U349" s="1"/>
      <c r="V349" s="1">
        <f t="shared" si="3"/>
        <v>0</v>
      </c>
      <c r="W349" s="1">
        <f t="shared" si="4"/>
        <v>0</v>
      </c>
      <c r="X349" s="1"/>
      <c r="Y349" s="29">
        <f t="shared" si="5"/>
        <v>0</v>
      </c>
      <c r="Z349" s="36">
        <f t="shared" si="6"/>
        <v>0</v>
      </c>
      <c r="AA349" s="29"/>
      <c r="AB349" s="29"/>
      <c r="AC349" s="29"/>
      <c r="AD349" s="29"/>
      <c r="AE349" s="29"/>
      <c r="AF349" s="29"/>
    </row>
    <row r="350" spans="1:32" ht="14.25" customHeight="1">
      <c r="A350" s="1" t="s">
        <v>1244</v>
      </c>
      <c r="B350" s="2">
        <v>349</v>
      </c>
      <c r="C350" s="2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3" t="str">
        <f t="shared" si="0"/>
        <v/>
      </c>
      <c r="O350" s="29"/>
      <c r="P350" s="29"/>
      <c r="Q350" s="36" t="str">
        <f t="shared" si="1"/>
        <v/>
      </c>
      <c r="R350" s="29"/>
      <c r="S350" s="29"/>
      <c r="T350" s="37" t="str">
        <f t="shared" si="2"/>
        <v/>
      </c>
      <c r="U350" s="1"/>
      <c r="V350" s="1">
        <f t="shared" si="3"/>
        <v>0</v>
      </c>
      <c r="W350" s="1">
        <f t="shared" si="4"/>
        <v>0</v>
      </c>
      <c r="X350" s="1"/>
      <c r="Y350" s="29">
        <f t="shared" si="5"/>
        <v>0</v>
      </c>
      <c r="Z350" s="36">
        <f t="shared" si="6"/>
        <v>0</v>
      </c>
      <c r="AA350" s="29"/>
      <c r="AB350" s="29"/>
      <c r="AC350" s="29"/>
      <c r="AD350" s="29"/>
      <c r="AE350" s="29"/>
      <c r="AF350" s="29"/>
    </row>
    <row r="351" spans="1:32" ht="14.25" customHeight="1">
      <c r="A351" s="1" t="s">
        <v>1247</v>
      </c>
      <c r="B351" s="2">
        <v>350</v>
      </c>
      <c r="C351" s="2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3" t="str">
        <f t="shared" si="0"/>
        <v/>
      </c>
      <c r="O351" s="29"/>
      <c r="P351" s="29"/>
      <c r="Q351" s="36" t="str">
        <f t="shared" si="1"/>
        <v/>
      </c>
      <c r="R351" s="29"/>
      <c r="S351" s="29"/>
      <c r="T351" s="37" t="str">
        <f t="shared" si="2"/>
        <v/>
      </c>
      <c r="U351" s="1"/>
      <c r="V351" s="1">
        <f t="shared" si="3"/>
        <v>0</v>
      </c>
      <c r="W351" s="1">
        <f t="shared" si="4"/>
        <v>0</v>
      </c>
      <c r="X351" s="1"/>
      <c r="Y351" s="29">
        <f t="shared" si="5"/>
        <v>0</v>
      </c>
      <c r="Z351" s="36">
        <f t="shared" si="6"/>
        <v>0</v>
      </c>
      <c r="AA351" s="29"/>
      <c r="AB351" s="29"/>
      <c r="AC351" s="29"/>
      <c r="AD351" s="29"/>
      <c r="AE351" s="29"/>
      <c r="AF351" s="29"/>
    </row>
    <row r="352" spans="1:32" ht="14.25" customHeight="1">
      <c r="A352" s="1" t="s">
        <v>1249</v>
      </c>
      <c r="B352" s="2">
        <v>351</v>
      </c>
      <c r="C352" s="2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3" t="str">
        <f t="shared" si="0"/>
        <v/>
      </c>
      <c r="O352" s="29"/>
      <c r="P352" s="29"/>
      <c r="Q352" s="36" t="str">
        <f t="shared" si="1"/>
        <v/>
      </c>
      <c r="R352" s="29"/>
      <c r="S352" s="29"/>
      <c r="T352" s="37" t="str">
        <f t="shared" si="2"/>
        <v/>
      </c>
      <c r="U352" s="1"/>
      <c r="V352" s="1">
        <f t="shared" si="3"/>
        <v>0</v>
      </c>
      <c r="W352" s="1">
        <f t="shared" si="4"/>
        <v>0</v>
      </c>
      <c r="X352" s="1"/>
      <c r="Y352" s="29">
        <f t="shared" si="5"/>
        <v>0</v>
      </c>
      <c r="Z352" s="36">
        <f t="shared" si="6"/>
        <v>0</v>
      </c>
      <c r="AA352" s="29"/>
      <c r="AB352" s="29"/>
      <c r="AC352" s="29"/>
      <c r="AD352" s="29"/>
      <c r="AE352" s="29"/>
      <c r="AF352" s="29"/>
    </row>
    <row r="353" spans="1:32" ht="14.25" customHeight="1">
      <c r="A353" s="1" t="s">
        <v>1262</v>
      </c>
      <c r="B353" s="2">
        <v>352</v>
      </c>
      <c r="C353" s="2">
        <v>60121</v>
      </c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3" t="str">
        <f t="shared" si="0"/>
        <v/>
      </c>
      <c r="O353" s="29"/>
      <c r="P353" s="29"/>
      <c r="Q353" s="36" t="str">
        <f t="shared" si="1"/>
        <v/>
      </c>
      <c r="R353" s="29"/>
      <c r="S353" s="29"/>
      <c r="T353" s="37" t="str">
        <f t="shared" si="2"/>
        <v/>
      </c>
      <c r="U353" s="1"/>
      <c r="V353" s="1">
        <f t="shared" si="3"/>
        <v>0</v>
      </c>
      <c r="W353" s="1">
        <f t="shared" si="4"/>
        <v>0</v>
      </c>
      <c r="X353" s="2">
        <v>39</v>
      </c>
      <c r="Y353" s="29">
        <f t="shared" si="5"/>
        <v>39</v>
      </c>
      <c r="Z353" s="36">
        <f t="shared" si="6"/>
        <v>39</v>
      </c>
      <c r="AA353" s="29"/>
      <c r="AB353" s="29"/>
      <c r="AC353" s="29"/>
      <c r="AD353" s="29"/>
      <c r="AE353" s="29"/>
      <c r="AF353" s="29"/>
    </row>
    <row r="354" spans="1:32" ht="14.25" customHeight="1">
      <c r="A354" s="1" t="s">
        <v>1269</v>
      </c>
      <c r="B354" s="2">
        <v>353</v>
      </c>
      <c r="C354" s="2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3" t="str">
        <f t="shared" si="0"/>
        <v/>
      </c>
      <c r="O354" s="29"/>
      <c r="P354" s="29"/>
      <c r="Q354" s="36" t="str">
        <f t="shared" si="1"/>
        <v/>
      </c>
      <c r="R354" s="29"/>
      <c r="S354" s="29"/>
      <c r="T354" s="37" t="str">
        <f t="shared" si="2"/>
        <v/>
      </c>
      <c r="U354" s="1"/>
      <c r="V354" s="1">
        <f t="shared" si="3"/>
        <v>0</v>
      </c>
      <c r="W354" s="1">
        <f t="shared" si="4"/>
        <v>0</v>
      </c>
      <c r="X354" s="1"/>
      <c r="Y354" s="29">
        <f t="shared" si="5"/>
        <v>0</v>
      </c>
      <c r="Z354" s="36">
        <f t="shared" si="6"/>
        <v>0</v>
      </c>
      <c r="AA354" s="29"/>
      <c r="AB354" s="29"/>
      <c r="AC354" s="29"/>
      <c r="AD354" s="29"/>
      <c r="AE354" s="29"/>
      <c r="AF354" s="29"/>
    </row>
    <row r="355" spans="1:32" ht="14.25" customHeight="1">
      <c r="A355" s="1" t="s">
        <v>1275</v>
      </c>
      <c r="B355" s="2">
        <v>354</v>
      </c>
      <c r="C355" s="2">
        <v>60121</v>
      </c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3" t="str">
        <f t="shared" si="0"/>
        <v/>
      </c>
      <c r="O355" s="29"/>
      <c r="P355" s="29"/>
      <c r="Q355" s="36" t="str">
        <f t="shared" si="1"/>
        <v/>
      </c>
      <c r="R355" s="29"/>
      <c r="S355" s="29"/>
      <c r="T355" s="37" t="str">
        <f t="shared" si="2"/>
        <v/>
      </c>
      <c r="U355" s="1"/>
      <c r="V355" s="1">
        <f t="shared" si="3"/>
        <v>0</v>
      </c>
      <c r="W355" s="1">
        <f t="shared" si="4"/>
        <v>0</v>
      </c>
      <c r="X355" s="2">
        <v>221</v>
      </c>
      <c r="Y355" s="29">
        <f t="shared" si="5"/>
        <v>221</v>
      </c>
      <c r="Z355" s="36">
        <f t="shared" si="6"/>
        <v>221</v>
      </c>
      <c r="AA355" s="29"/>
      <c r="AB355" s="29"/>
      <c r="AC355" s="29"/>
      <c r="AD355" s="29"/>
      <c r="AE355" s="29"/>
      <c r="AF355" s="29"/>
    </row>
    <row r="356" spans="1:32" ht="14.25" customHeight="1">
      <c r="A356" s="1" t="s">
        <v>1279</v>
      </c>
      <c r="B356" s="2">
        <v>355</v>
      </c>
      <c r="C356" s="2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3" t="str">
        <f t="shared" si="0"/>
        <v/>
      </c>
      <c r="O356" s="29"/>
      <c r="P356" s="29"/>
      <c r="Q356" s="36" t="str">
        <f t="shared" si="1"/>
        <v/>
      </c>
      <c r="R356" s="29"/>
      <c r="S356" s="29"/>
      <c r="T356" s="37" t="str">
        <f t="shared" si="2"/>
        <v/>
      </c>
      <c r="U356" s="1"/>
      <c r="V356" s="1">
        <f t="shared" si="3"/>
        <v>0</v>
      </c>
      <c r="W356" s="1">
        <f t="shared" si="4"/>
        <v>0</v>
      </c>
      <c r="X356" s="1"/>
      <c r="Y356" s="29">
        <f t="shared" si="5"/>
        <v>0</v>
      </c>
      <c r="Z356" s="36">
        <f t="shared" si="6"/>
        <v>0</v>
      </c>
      <c r="AA356" s="29"/>
      <c r="AB356" s="29"/>
      <c r="AC356" s="29"/>
      <c r="AD356" s="29"/>
      <c r="AE356" s="29"/>
      <c r="AF356" s="29"/>
    </row>
    <row r="357" spans="1:32" ht="14.25" customHeight="1">
      <c r="A357" s="1" t="s">
        <v>1283</v>
      </c>
      <c r="B357" s="2">
        <v>356</v>
      </c>
      <c r="C357" s="2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3" t="str">
        <f t="shared" si="0"/>
        <v/>
      </c>
      <c r="O357" s="29"/>
      <c r="P357" s="29"/>
      <c r="Q357" s="36" t="str">
        <f t="shared" si="1"/>
        <v/>
      </c>
      <c r="R357" s="29"/>
      <c r="S357" s="29"/>
      <c r="T357" s="37" t="str">
        <f t="shared" si="2"/>
        <v/>
      </c>
      <c r="U357" s="1"/>
      <c r="V357" s="1">
        <f t="shared" si="3"/>
        <v>0</v>
      </c>
      <c r="W357" s="1">
        <f t="shared" si="4"/>
        <v>0</v>
      </c>
      <c r="X357" s="1"/>
      <c r="Y357" s="29">
        <f t="shared" si="5"/>
        <v>0</v>
      </c>
      <c r="Z357" s="36">
        <f t="shared" si="6"/>
        <v>0</v>
      </c>
      <c r="AA357" s="29"/>
      <c r="AB357" s="29"/>
      <c r="AC357" s="29"/>
      <c r="AD357" s="29"/>
      <c r="AE357" s="29"/>
      <c r="AF357" s="29"/>
    </row>
    <row r="358" spans="1:32" ht="14.25" customHeight="1">
      <c r="A358" s="1" t="s">
        <v>1288</v>
      </c>
      <c r="B358" s="2">
        <v>357</v>
      </c>
      <c r="C358" s="2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3" t="str">
        <f t="shared" si="0"/>
        <v/>
      </c>
      <c r="O358" s="29"/>
      <c r="P358" s="29"/>
      <c r="Q358" s="36" t="str">
        <f t="shared" si="1"/>
        <v/>
      </c>
      <c r="R358" s="29"/>
      <c r="S358" s="29"/>
      <c r="T358" s="37" t="str">
        <f t="shared" si="2"/>
        <v/>
      </c>
      <c r="U358" s="1"/>
      <c r="V358" s="1">
        <f t="shared" si="3"/>
        <v>0</v>
      </c>
      <c r="W358" s="1">
        <f t="shared" si="4"/>
        <v>0</v>
      </c>
      <c r="X358" s="1"/>
      <c r="Y358" s="29">
        <f t="shared" si="5"/>
        <v>0</v>
      </c>
      <c r="Z358" s="36">
        <f t="shared" si="6"/>
        <v>0</v>
      </c>
      <c r="AA358" s="29"/>
      <c r="AB358" s="29"/>
      <c r="AC358" s="29"/>
      <c r="AD358" s="29"/>
      <c r="AE358" s="29"/>
      <c r="AF358" s="29"/>
    </row>
    <row r="359" spans="1:32" ht="14.25" customHeight="1">
      <c r="A359" s="1" t="s">
        <v>1292</v>
      </c>
      <c r="B359" s="2">
        <v>358</v>
      </c>
      <c r="C359" s="2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3" t="str">
        <f t="shared" si="0"/>
        <v/>
      </c>
      <c r="O359" s="29"/>
      <c r="P359" s="29"/>
      <c r="Q359" s="36" t="str">
        <f t="shared" si="1"/>
        <v/>
      </c>
      <c r="R359" s="29"/>
      <c r="S359" s="29"/>
      <c r="T359" s="37" t="str">
        <f t="shared" si="2"/>
        <v/>
      </c>
      <c r="U359" s="1"/>
      <c r="V359" s="1">
        <f t="shared" si="3"/>
        <v>0</v>
      </c>
      <c r="W359" s="1">
        <f t="shared" si="4"/>
        <v>0</v>
      </c>
      <c r="X359" s="1"/>
      <c r="Y359" s="29">
        <f t="shared" si="5"/>
        <v>0</v>
      </c>
      <c r="Z359" s="36">
        <f t="shared" si="6"/>
        <v>0</v>
      </c>
      <c r="AA359" s="29"/>
      <c r="AB359" s="29"/>
      <c r="AC359" s="29"/>
      <c r="AD359" s="29"/>
      <c r="AE359" s="29"/>
      <c r="AF359" s="29"/>
    </row>
    <row r="360" spans="1:32" ht="14.25" customHeight="1">
      <c r="A360" s="1" t="s">
        <v>1296</v>
      </c>
      <c r="B360" s="2">
        <v>359</v>
      </c>
      <c r="C360" s="2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3" t="str">
        <f t="shared" si="0"/>
        <v/>
      </c>
      <c r="O360" s="29"/>
      <c r="P360" s="29"/>
      <c r="Q360" s="36" t="str">
        <f t="shared" si="1"/>
        <v/>
      </c>
      <c r="R360" s="29"/>
      <c r="S360" s="29"/>
      <c r="T360" s="37" t="str">
        <f t="shared" si="2"/>
        <v/>
      </c>
      <c r="U360" s="1"/>
      <c r="V360" s="1">
        <f t="shared" si="3"/>
        <v>0</v>
      </c>
      <c r="W360" s="1">
        <f t="shared" si="4"/>
        <v>0</v>
      </c>
      <c r="X360" s="1"/>
      <c r="Y360" s="29">
        <f t="shared" si="5"/>
        <v>0</v>
      </c>
      <c r="Z360" s="36">
        <f t="shared" si="6"/>
        <v>0</v>
      </c>
      <c r="AA360" s="29"/>
      <c r="AB360" s="29"/>
      <c r="AC360" s="29"/>
      <c r="AD360" s="29"/>
      <c r="AE360" s="29"/>
      <c r="AF360" s="29"/>
    </row>
    <row r="361" spans="1:32" ht="14.25" customHeight="1">
      <c r="A361" s="1" t="s">
        <v>1300</v>
      </c>
      <c r="B361" s="2">
        <v>360</v>
      </c>
      <c r="C361" s="2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3" t="str">
        <f t="shared" si="0"/>
        <v/>
      </c>
      <c r="O361" s="29"/>
      <c r="P361" s="29"/>
      <c r="Q361" s="36" t="str">
        <f t="shared" si="1"/>
        <v/>
      </c>
      <c r="R361" s="29"/>
      <c r="S361" s="29"/>
      <c r="T361" s="37" t="str">
        <f t="shared" si="2"/>
        <v/>
      </c>
      <c r="U361" s="1"/>
      <c r="V361" s="1">
        <f t="shared" si="3"/>
        <v>0</v>
      </c>
      <c r="W361" s="1">
        <f t="shared" si="4"/>
        <v>0</v>
      </c>
      <c r="X361" s="1"/>
      <c r="Y361" s="29">
        <f t="shared" si="5"/>
        <v>0</v>
      </c>
      <c r="Z361" s="36">
        <f t="shared" si="6"/>
        <v>0</v>
      </c>
      <c r="AA361" s="29"/>
      <c r="AB361" s="29"/>
      <c r="AC361" s="29"/>
      <c r="AD361" s="29"/>
      <c r="AE361" s="29"/>
      <c r="AF361" s="29"/>
    </row>
    <row r="362" spans="1:32" ht="14.25" customHeight="1">
      <c r="A362" s="1" t="s">
        <v>1305</v>
      </c>
      <c r="B362" s="2">
        <v>361</v>
      </c>
      <c r="C362" s="2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3" t="str">
        <f t="shared" si="0"/>
        <v/>
      </c>
      <c r="O362" s="29"/>
      <c r="P362" s="29"/>
      <c r="Q362" s="36" t="str">
        <f t="shared" si="1"/>
        <v/>
      </c>
      <c r="R362" s="29"/>
      <c r="S362" s="29"/>
      <c r="T362" s="37" t="str">
        <f t="shared" si="2"/>
        <v/>
      </c>
      <c r="U362" s="1"/>
      <c r="V362" s="1">
        <f t="shared" si="3"/>
        <v>0</v>
      </c>
      <c r="W362" s="1">
        <f t="shared" si="4"/>
        <v>0</v>
      </c>
      <c r="X362" s="1"/>
      <c r="Y362" s="29">
        <f t="shared" si="5"/>
        <v>0</v>
      </c>
      <c r="Z362" s="36">
        <f t="shared" si="6"/>
        <v>0</v>
      </c>
      <c r="AA362" s="29"/>
      <c r="AB362" s="29"/>
      <c r="AC362" s="29"/>
      <c r="AD362" s="29"/>
      <c r="AE362" s="29"/>
      <c r="AF362" s="29"/>
    </row>
    <row r="363" spans="1:32" ht="14.25" customHeight="1">
      <c r="A363" s="1" t="s">
        <v>1309</v>
      </c>
      <c r="B363" s="2">
        <v>362</v>
      </c>
      <c r="C363" s="2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3" t="str">
        <f t="shared" si="0"/>
        <v/>
      </c>
      <c r="O363" s="29"/>
      <c r="P363" s="29"/>
      <c r="Q363" s="36" t="str">
        <f t="shared" si="1"/>
        <v/>
      </c>
      <c r="R363" s="29"/>
      <c r="S363" s="29"/>
      <c r="T363" s="37" t="str">
        <f t="shared" si="2"/>
        <v/>
      </c>
      <c r="U363" s="1"/>
      <c r="V363" s="1">
        <f t="shared" si="3"/>
        <v>0</v>
      </c>
      <c r="W363" s="1">
        <f t="shared" si="4"/>
        <v>0</v>
      </c>
      <c r="X363" s="1"/>
      <c r="Y363" s="29">
        <f t="shared" si="5"/>
        <v>0</v>
      </c>
      <c r="Z363" s="36">
        <f t="shared" si="6"/>
        <v>0</v>
      </c>
      <c r="AA363" s="29"/>
      <c r="AB363" s="29"/>
      <c r="AC363" s="29"/>
      <c r="AD363" s="29"/>
      <c r="AE363" s="29"/>
      <c r="AF363" s="29"/>
    </row>
    <row r="364" spans="1:32" ht="14.25" customHeight="1">
      <c r="A364" s="1" t="s">
        <v>1313</v>
      </c>
      <c r="B364" s="2">
        <v>363</v>
      </c>
      <c r="C364" s="2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3" t="str">
        <f t="shared" si="0"/>
        <v/>
      </c>
      <c r="O364" s="29"/>
      <c r="P364" s="29"/>
      <c r="Q364" s="36" t="str">
        <f t="shared" si="1"/>
        <v/>
      </c>
      <c r="R364" s="29"/>
      <c r="S364" s="29"/>
      <c r="T364" s="37" t="str">
        <f t="shared" si="2"/>
        <v/>
      </c>
      <c r="U364" s="1"/>
      <c r="V364" s="1">
        <f t="shared" si="3"/>
        <v>0</v>
      </c>
      <c r="W364" s="1">
        <f t="shared" si="4"/>
        <v>0</v>
      </c>
      <c r="X364" s="1"/>
      <c r="Y364" s="29">
        <f t="shared" si="5"/>
        <v>0</v>
      </c>
      <c r="Z364" s="36">
        <f t="shared" si="6"/>
        <v>0</v>
      </c>
      <c r="AA364" s="29"/>
      <c r="AB364" s="29"/>
      <c r="AC364" s="29"/>
      <c r="AD364" s="29"/>
      <c r="AE364" s="29"/>
      <c r="AF364" s="29"/>
    </row>
    <row r="365" spans="1:32" ht="14.25" customHeight="1">
      <c r="A365" s="1" t="s">
        <v>1317</v>
      </c>
      <c r="B365" s="2">
        <v>364</v>
      </c>
      <c r="C365" s="2">
        <v>60121</v>
      </c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3" t="str">
        <f t="shared" si="0"/>
        <v/>
      </c>
      <c r="O365" s="29"/>
      <c r="P365" s="29"/>
      <c r="Q365" s="36" t="str">
        <f t="shared" si="1"/>
        <v/>
      </c>
      <c r="R365" s="29"/>
      <c r="S365" s="29"/>
      <c r="T365" s="37" t="str">
        <f t="shared" si="2"/>
        <v/>
      </c>
      <c r="U365" s="1"/>
      <c r="V365" s="1">
        <f t="shared" si="3"/>
        <v>0</v>
      </c>
      <c r="W365" s="1">
        <f t="shared" si="4"/>
        <v>0</v>
      </c>
      <c r="X365" s="2">
        <v>37</v>
      </c>
      <c r="Y365" s="29">
        <f t="shared" si="5"/>
        <v>37</v>
      </c>
      <c r="Z365" s="36">
        <f t="shared" si="6"/>
        <v>37</v>
      </c>
      <c r="AA365" s="29"/>
      <c r="AB365" s="29"/>
      <c r="AC365" s="29"/>
      <c r="AD365" s="29"/>
      <c r="AE365" s="29"/>
      <c r="AF365" s="29"/>
    </row>
    <row r="366" spans="1:32" ht="14.25" customHeight="1">
      <c r="A366" s="1" t="s">
        <v>1321</v>
      </c>
      <c r="B366" s="2">
        <v>365</v>
      </c>
      <c r="C366" s="2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3" t="str">
        <f t="shared" si="0"/>
        <v/>
      </c>
      <c r="O366" s="29"/>
      <c r="P366" s="29"/>
      <c r="Q366" s="36" t="str">
        <f t="shared" si="1"/>
        <v/>
      </c>
      <c r="R366" s="29"/>
      <c r="S366" s="29"/>
      <c r="T366" s="37" t="str">
        <f t="shared" si="2"/>
        <v/>
      </c>
      <c r="U366" s="1"/>
      <c r="V366" s="1">
        <f t="shared" si="3"/>
        <v>0</v>
      </c>
      <c r="W366" s="1">
        <f t="shared" si="4"/>
        <v>0</v>
      </c>
      <c r="X366" s="1"/>
      <c r="Y366" s="29">
        <f t="shared" si="5"/>
        <v>0</v>
      </c>
      <c r="Z366" s="36">
        <f t="shared" si="6"/>
        <v>0</v>
      </c>
      <c r="AA366" s="29"/>
      <c r="AB366" s="29"/>
      <c r="AC366" s="29"/>
      <c r="AD366" s="29"/>
      <c r="AE366" s="29"/>
      <c r="AF366" s="29"/>
    </row>
    <row r="367" spans="1:32" ht="14.25" customHeight="1">
      <c r="A367" s="1" t="s">
        <v>1325</v>
      </c>
      <c r="B367" s="2">
        <v>366</v>
      </c>
      <c r="C367" s="2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3" t="str">
        <f t="shared" si="0"/>
        <v/>
      </c>
      <c r="O367" s="29"/>
      <c r="P367" s="29"/>
      <c r="Q367" s="36" t="str">
        <f t="shared" si="1"/>
        <v/>
      </c>
      <c r="R367" s="29"/>
      <c r="S367" s="29"/>
      <c r="T367" s="37" t="str">
        <f t="shared" si="2"/>
        <v/>
      </c>
      <c r="U367" s="1"/>
      <c r="V367" s="1">
        <f t="shared" si="3"/>
        <v>0</v>
      </c>
      <c r="W367" s="1">
        <f t="shared" si="4"/>
        <v>0</v>
      </c>
      <c r="X367" s="1"/>
      <c r="Y367" s="29">
        <f t="shared" si="5"/>
        <v>0</v>
      </c>
      <c r="Z367" s="36">
        <f t="shared" si="6"/>
        <v>0</v>
      </c>
      <c r="AA367" s="29"/>
      <c r="AB367" s="29"/>
      <c r="AC367" s="29"/>
      <c r="AD367" s="29"/>
      <c r="AE367" s="29"/>
      <c r="AF367" s="29"/>
    </row>
    <row r="368" spans="1:32" ht="14.25" customHeight="1">
      <c r="A368" s="1" t="s">
        <v>1330</v>
      </c>
      <c r="B368" s="2">
        <v>367</v>
      </c>
      <c r="C368" s="2">
        <v>60121</v>
      </c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3" t="str">
        <f t="shared" si="0"/>
        <v/>
      </c>
      <c r="O368" s="29"/>
      <c r="P368" s="29"/>
      <c r="Q368" s="36" t="str">
        <f t="shared" si="1"/>
        <v/>
      </c>
      <c r="R368" s="29"/>
      <c r="S368" s="29"/>
      <c r="T368" s="37" t="str">
        <f t="shared" si="2"/>
        <v/>
      </c>
      <c r="U368" s="1"/>
      <c r="V368" s="1">
        <f t="shared" si="3"/>
        <v>0</v>
      </c>
      <c r="W368" s="1">
        <f t="shared" si="4"/>
        <v>0</v>
      </c>
      <c r="X368" s="2">
        <v>29</v>
      </c>
      <c r="Y368" s="29">
        <f t="shared" si="5"/>
        <v>29</v>
      </c>
      <c r="Z368" s="36">
        <f t="shared" si="6"/>
        <v>29</v>
      </c>
      <c r="AA368" s="29"/>
      <c r="AB368" s="29"/>
      <c r="AC368" s="29"/>
      <c r="AD368" s="29"/>
      <c r="AE368" s="29"/>
      <c r="AF368" s="29"/>
    </row>
    <row r="369" spans="1:32" ht="14.25" customHeight="1">
      <c r="A369" s="1" t="s">
        <v>1335</v>
      </c>
      <c r="B369" s="2">
        <v>368</v>
      </c>
      <c r="C369" s="2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3" t="str">
        <f t="shared" si="0"/>
        <v/>
      </c>
      <c r="O369" s="29"/>
      <c r="P369" s="29"/>
      <c r="Q369" s="36" t="str">
        <f t="shared" si="1"/>
        <v/>
      </c>
      <c r="R369" s="29"/>
      <c r="S369" s="29"/>
      <c r="T369" s="37" t="str">
        <f t="shared" si="2"/>
        <v/>
      </c>
      <c r="U369" s="1"/>
      <c r="V369" s="1">
        <f t="shared" si="3"/>
        <v>0</v>
      </c>
      <c r="W369" s="1">
        <f t="shared" si="4"/>
        <v>0</v>
      </c>
      <c r="X369" s="1"/>
      <c r="Y369" s="29">
        <f t="shared" si="5"/>
        <v>0</v>
      </c>
      <c r="Z369" s="36">
        <f t="shared" si="6"/>
        <v>0</v>
      </c>
      <c r="AA369" s="29"/>
      <c r="AB369" s="29"/>
      <c r="AC369" s="29"/>
      <c r="AD369" s="29"/>
      <c r="AE369" s="29"/>
      <c r="AF369" s="29"/>
    </row>
    <row r="370" spans="1:32" ht="14.25" customHeight="1">
      <c r="A370" s="1" t="s">
        <v>1341</v>
      </c>
      <c r="B370" s="2">
        <v>369</v>
      </c>
      <c r="C370" s="2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3" t="str">
        <f t="shared" si="0"/>
        <v/>
      </c>
      <c r="O370" s="29"/>
      <c r="P370" s="29"/>
      <c r="Q370" s="36" t="str">
        <f t="shared" si="1"/>
        <v/>
      </c>
      <c r="R370" s="29"/>
      <c r="S370" s="29"/>
      <c r="T370" s="37" t="str">
        <f t="shared" si="2"/>
        <v/>
      </c>
      <c r="U370" s="1"/>
      <c r="V370" s="1">
        <f t="shared" si="3"/>
        <v>0</v>
      </c>
      <c r="W370" s="1">
        <f t="shared" si="4"/>
        <v>0</v>
      </c>
      <c r="X370" s="1"/>
      <c r="Y370" s="29">
        <f t="shared" si="5"/>
        <v>0</v>
      </c>
      <c r="Z370" s="36">
        <f t="shared" si="6"/>
        <v>0</v>
      </c>
      <c r="AA370" s="29"/>
      <c r="AB370" s="29"/>
      <c r="AC370" s="29"/>
      <c r="AD370" s="29"/>
      <c r="AE370" s="29"/>
      <c r="AF370" s="29"/>
    </row>
    <row r="371" spans="1:32" ht="14.25" customHeight="1">
      <c r="A371" s="1" t="s">
        <v>1345</v>
      </c>
      <c r="B371" s="2">
        <v>370</v>
      </c>
      <c r="C371" s="2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3" t="str">
        <f t="shared" si="0"/>
        <v/>
      </c>
      <c r="O371" s="29"/>
      <c r="P371" s="29"/>
      <c r="Q371" s="36" t="str">
        <f t="shared" si="1"/>
        <v/>
      </c>
      <c r="R371" s="29"/>
      <c r="S371" s="29"/>
      <c r="T371" s="37" t="str">
        <f t="shared" si="2"/>
        <v/>
      </c>
      <c r="U371" s="1"/>
      <c r="V371" s="1">
        <f t="shared" si="3"/>
        <v>0</v>
      </c>
      <c r="W371" s="1">
        <f t="shared" si="4"/>
        <v>0</v>
      </c>
      <c r="X371" s="1"/>
      <c r="Y371" s="29">
        <f t="shared" si="5"/>
        <v>0</v>
      </c>
      <c r="Z371" s="36">
        <f t="shared" si="6"/>
        <v>0</v>
      </c>
      <c r="AA371" s="29"/>
      <c r="AB371" s="29"/>
      <c r="AC371" s="29"/>
      <c r="AD371" s="29"/>
      <c r="AE371" s="29"/>
      <c r="AF371" s="29"/>
    </row>
    <row r="372" spans="1:32" ht="14.25" customHeight="1">
      <c r="A372" s="1" t="s">
        <v>1350</v>
      </c>
      <c r="B372" s="2">
        <v>371</v>
      </c>
      <c r="C372" s="2">
        <v>60121</v>
      </c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3" t="str">
        <f t="shared" si="0"/>
        <v/>
      </c>
      <c r="O372" s="29"/>
      <c r="P372" s="29"/>
      <c r="Q372" s="36" t="str">
        <f t="shared" si="1"/>
        <v/>
      </c>
      <c r="R372" s="29"/>
      <c r="S372" s="29"/>
      <c r="T372" s="37" t="str">
        <f t="shared" si="2"/>
        <v/>
      </c>
      <c r="U372" s="1"/>
      <c r="V372" s="1">
        <f t="shared" si="3"/>
        <v>0</v>
      </c>
      <c r="W372" s="1">
        <f t="shared" si="4"/>
        <v>0</v>
      </c>
      <c r="X372" s="2">
        <v>7</v>
      </c>
      <c r="Y372" s="29">
        <f t="shared" si="5"/>
        <v>7</v>
      </c>
      <c r="Z372" s="36">
        <f t="shared" si="6"/>
        <v>7</v>
      </c>
      <c r="AA372" s="29"/>
      <c r="AB372" s="29"/>
      <c r="AC372" s="29"/>
      <c r="AD372" s="29"/>
      <c r="AE372" s="29"/>
      <c r="AF372" s="29"/>
    </row>
    <row r="373" spans="1:32" ht="14.25" customHeight="1">
      <c r="A373" s="1" t="s">
        <v>1354</v>
      </c>
      <c r="B373" s="2">
        <v>372</v>
      </c>
      <c r="C373" s="2">
        <v>60121</v>
      </c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3" t="str">
        <f t="shared" si="0"/>
        <v/>
      </c>
      <c r="O373" s="29"/>
      <c r="P373" s="29"/>
      <c r="Q373" s="36" t="str">
        <f t="shared" si="1"/>
        <v/>
      </c>
      <c r="R373" s="29"/>
      <c r="S373" s="29"/>
      <c r="T373" s="37" t="str">
        <f t="shared" si="2"/>
        <v/>
      </c>
      <c r="U373" s="1"/>
      <c r="V373" s="1">
        <f t="shared" si="3"/>
        <v>0</v>
      </c>
      <c r="W373" s="1">
        <f t="shared" si="4"/>
        <v>0</v>
      </c>
      <c r="X373" s="2">
        <v>23</v>
      </c>
      <c r="Y373" s="29">
        <f t="shared" si="5"/>
        <v>23</v>
      </c>
      <c r="Z373" s="36">
        <f t="shared" si="6"/>
        <v>23</v>
      </c>
      <c r="AA373" s="29"/>
      <c r="AB373" s="29"/>
      <c r="AC373" s="29"/>
      <c r="AD373" s="29"/>
      <c r="AE373" s="29"/>
      <c r="AF373" s="29"/>
    </row>
    <row r="374" spans="1:32" ht="14.25" customHeight="1">
      <c r="A374" s="1" t="s">
        <v>1359</v>
      </c>
      <c r="B374" s="2">
        <v>373</v>
      </c>
      <c r="C374" s="2">
        <v>60121</v>
      </c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3" t="str">
        <f t="shared" si="0"/>
        <v/>
      </c>
      <c r="O374" s="29"/>
      <c r="P374" s="29"/>
      <c r="Q374" s="36" t="str">
        <f t="shared" si="1"/>
        <v/>
      </c>
      <c r="R374" s="29"/>
      <c r="S374" s="29"/>
      <c r="T374" s="37" t="str">
        <f t="shared" si="2"/>
        <v/>
      </c>
      <c r="U374" s="1"/>
      <c r="V374" s="1">
        <f t="shared" si="3"/>
        <v>0</v>
      </c>
      <c r="W374" s="1">
        <f t="shared" si="4"/>
        <v>0</v>
      </c>
      <c r="X374" s="2">
        <v>56</v>
      </c>
      <c r="Y374" s="29">
        <f t="shared" si="5"/>
        <v>56</v>
      </c>
      <c r="Z374" s="36">
        <f t="shared" si="6"/>
        <v>56</v>
      </c>
      <c r="AA374" s="29"/>
      <c r="AB374" s="29"/>
      <c r="AC374" s="29"/>
      <c r="AD374" s="29"/>
      <c r="AE374" s="29"/>
      <c r="AF374" s="29"/>
    </row>
    <row r="375" spans="1:32" ht="14.25" customHeight="1">
      <c r="A375" s="1" t="s">
        <v>1364</v>
      </c>
      <c r="B375" s="2">
        <v>374</v>
      </c>
      <c r="C375" s="2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3" t="str">
        <f t="shared" si="0"/>
        <v/>
      </c>
      <c r="O375" s="29"/>
      <c r="P375" s="29"/>
      <c r="Q375" s="36" t="str">
        <f t="shared" si="1"/>
        <v/>
      </c>
      <c r="R375" s="29"/>
      <c r="S375" s="29"/>
      <c r="T375" s="37" t="str">
        <f t="shared" si="2"/>
        <v/>
      </c>
      <c r="U375" s="1"/>
      <c r="V375" s="1">
        <f t="shared" si="3"/>
        <v>0</v>
      </c>
      <c r="W375" s="1">
        <f t="shared" si="4"/>
        <v>0</v>
      </c>
      <c r="X375" s="1"/>
      <c r="Y375" s="29">
        <f t="shared" si="5"/>
        <v>0</v>
      </c>
      <c r="Z375" s="36">
        <f t="shared" si="6"/>
        <v>0</v>
      </c>
      <c r="AA375" s="29"/>
      <c r="AB375" s="29"/>
      <c r="AC375" s="29"/>
      <c r="AD375" s="29"/>
      <c r="AE375" s="29"/>
      <c r="AF375" s="29"/>
    </row>
    <row r="376" spans="1:32" ht="14.25" customHeight="1">
      <c r="A376" s="1" t="s">
        <v>1367</v>
      </c>
      <c r="B376" s="2">
        <v>375</v>
      </c>
      <c r="C376" s="2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" t="str">
        <f t="shared" si="0"/>
        <v/>
      </c>
      <c r="O376" s="29"/>
      <c r="P376" s="29"/>
      <c r="Q376" s="36" t="str">
        <f t="shared" si="1"/>
        <v/>
      </c>
      <c r="R376" s="29"/>
      <c r="S376" s="29"/>
      <c r="T376" s="37" t="str">
        <f t="shared" si="2"/>
        <v/>
      </c>
      <c r="U376" s="1"/>
      <c r="V376" s="1">
        <f t="shared" si="3"/>
        <v>0</v>
      </c>
      <c r="W376" s="1">
        <f t="shared" si="4"/>
        <v>0</v>
      </c>
      <c r="X376" s="1"/>
      <c r="Y376" s="29">
        <f t="shared" si="5"/>
        <v>0</v>
      </c>
      <c r="Z376" s="36">
        <f t="shared" si="6"/>
        <v>0</v>
      </c>
      <c r="AA376" s="29"/>
      <c r="AB376" s="29"/>
      <c r="AC376" s="29"/>
      <c r="AD376" s="29"/>
      <c r="AE376" s="29"/>
      <c r="AF376" s="29"/>
    </row>
    <row r="377" spans="1:32" ht="14.25" customHeight="1">
      <c r="A377" s="1" t="s">
        <v>1371</v>
      </c>
      <c r="B377" s="2">
        <v>376</v>
      </c>
      <c r="C377" s="2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3" t="str">
        <f t="shared" si="0"/>
        <v/>
      </c>
      <c r="O377" s="29"/>
      <c r="P377" s="29"/>
      <c r="Q377" s="36" t="str">
        <f t="shared" si="1"/>
        <v/>
      </c>
      <c r="R377" s="29"/>
      <c r="S377" s="29"/>
      <c r="T377" s="37" t="str">
        <f t="shared" si="2"/>
        <v/>
      </c>
      <c r="U377" s="1"/>
      <c r="V377" s="1">
        <f t="shared" si="3"/>
        <v>0</v>
      </c>
      <c r="W377" s="1">
        <f t="shared" si="4"/>
        <v>0</v>
      </c>
      <c r="X377" s="1"/>
      <c r="Y377" s="29">
        <f t="shared" si="5"/>
        <v>0</v>
      </c>
      <c r="Z377" s="36">
        <f t="shared" si="6"/>
        <v>0</v>
      </c>
      <c r="AA377" s="29"/>
      <c r="AB377" s="29"/>
      <c r="AC377" s="29"/>
      <c r="AD377" s="29"/>
      <c r="AE377" s="29"/>
      <c r="AF377" s="29"/>
    </row>
    <row r="378" spans="1:32" ht="14.25" customHeight="1">
      <c r="A378" s="1" t="s">
        <v>1375</v>
      </c>
      <c r="B378" s="2">
        <v>377</v>
      </c>
      <c r="C378" s="2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3" t="str">
        <f t="shared" si="0"/>
        <v/>
      </c>
      <c r="O378" s="29"/>
      <c r="P378" s="29"/>
      <c r="Q378" s="36" t="str">
        <f t="shared" si="1"/>
        <v/>
      </c>
      <c r="R378" s="29"/>
      <c r="S378" s="29"/>
      <c r="T378" s="37" t="str">
        <f t="shared" si="2"/>
        <v/>
      </c>
      <c r="U378" s="1"/>
      <c r="V378" s="1">
        <f t="shared" si="3"/>
        <v>0</v>
      </c>
      <c r="W378" s="1">
        <f t="shared" si="4"/>
        <v>0</v>
      </c>
      <c r="X378" s="1"/>
      <c r="Y378" s="29">
        <f t="shared" si="5"/>
        <v>0</v>
      </c>
      <c r="Z378" s="36">
        <f t="shared" si="6"/>
        <v>0</v>
      </c>
      <c r="AA378" s="29"/>
      <c r="AB378" s="29"/>
      <c r="AC378" s="29"/>
      <c r="AD378" s="29"/>
      <c r="AE378" s="29"/>
      <c r="AF378" s="29"/>
    </row>
    <row r="379" spans="1:32" ht="14.25" customHeight="1">
      <c r="A379" s="1" t="s">
        <v>1379</v>
      </c>
      <c r="B379" s="2">
        <v>378</v>
      </c>
      <c r="C379" s="2">
        <v>60121</v>
      </c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3" t="str">
        <f t="shared" si="0"/>
        <v/>
      </c>
      <c r="O379" s="29"/>
      <c r="P379" s="29"/>
      <c r="Q379" s="36" t="str">
        <f t="shared" si="1"/>
        <v/>
      </c>
      <c r="R379" s="29"/>
      <c r="S379" s="29"/>
      <c r="T379" s="37" t="str">
        <f t="shared" si="2"/>
        <v/>
      </c>
      <c r="U379" s="1"/>
      <c r="V379" s="1">
        <f t="shared" si="3"/>
        <v>0</v>
      </c>
      <c r="W379" s="1">
        <f t="shared" si="4"/>
        <v>0</v>
      </c>
      <c r="X379" s="2">
        <v>134</v>
      </c>
      <c r="Y379" s="29">
        <f t="shared" si="5"/>
        <v>134</v>
      </c>
      <c r="Z379" s="36">
        <f t="shared" si="6"/>
        <v>134</v>
      </c>
      <c r="AA379" s="29"/>
      <c r="AB379" s="29"/>
      <c r="AC379" s="29"/>
      <c r="AD379" s="29"/>
      <c r="AE379" s="29"/>
      <c r="AF379" s="29"/>
    </row>
    <row r="380" spans="1:32" ht="14.25" customHeight="1">
      <c r="A380" s="1" t="s">
        <v>1383</v>
      </c>
      <c r="B380" s="2">
        <v>379</v>
      </c>
      <c r="C380" s="2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3" t="str">
        <f t="shared" si="0"/>
        <v/>
      </c>
      <c r="O380" s="29"/>
      <c r="P380" s="29"/>
      <c r="Q380" s="36" t="str">
        <f t="shared" si="1"/>
        <v/>
      </c>
      <c r="R380" s="29"/>
      <c r="S380" s="29"/>
      <c r="T380" s="37" t="str">
        <f t="shared" si="2"/>
        <v/>
      </c>
      <c r="U380" s="1"/>
      <c r="V380" s="1">
        <f t="shared" si="3"/>
        <v>0</v>
      </c>
      <c r="W380" s="1">
        <f t="shared" si="4"/>
        <v>0</v>
      </c>
      <c r="X380" s="1"/>
      <c r="Y380" s="29">
        <f t="shared" si="5"/>
        <v>0</v>
      </c>
      <c r="Z380" s="36">
        <f t="shared" si="6"/>
        <v>0</v>
      </c>
      <c r="AA380" s="29"/>
      <c r="AB380" s="29"/>
      <c r="AC380" s="29"/>
      <c r="AD380" s="29"/>
      <c r="AE380" s="29"/>
      <c r="AF380" s="29"/>
    </row>
    <row r="381" spans="1:32" ht="14.25" customHeight="1">
      <c r="A381" s="1" t="s">
        <v>1387</v>
      </c>
      <c r="B381" s="2">
        <v>380</v>
      </c>
      <c r="C381" s="2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3" t="str">
        <f t="shared" si="0"/>
        <v/>
      </c>
      <c r="O381" s="29"/>
      <c r="P381" s="29"/>
      <c r="Q381" s="36" t="str">
        <f t="shared" si="1"/>
        <v/>
      </c>
      <c r="R381" s="29"/>
      <c r="S381" s="29"/>
      <c r="T381" s="37" t="str">
        <f t="shared" si="2"/>
        <v/>
      </c>
      <c r="U381" s="1"/>
      <c r="V381" s="1">
        <f t="shared" si="3"/>
        <v>0</v>
      </c>
      <c r="W381" s="1">
        <f t="shared" si="4"/>
        <v>0</v>
      </c>
      <c r="X381" s="1"/>
      <c r="Y381" s="29">
        <f t="shared" si="5"/>
        <v>0</v>
      </c>
      <c r="Z381" s="36">
        <f t="shared" si="6"/>
        <v>0</v>
      </c>
      <c r="AA381" s="29"/>
      <c r="AB381" s="29"/>
      <c r="AC381" s="29"/>
      <c r="AD381" s="29"/>
      <c r="AE381" s="29"/>
      <c r="AF381" s="29"/>
    </row>
    <row r="382" spans="1:32" ht="14.25" customHeight="1">
      <c r="A382" s="1" t="s">
        <v>1390</v>
      </c>
      <c r="B382" s="2">
        <v>381</v>
      </c>
      <c r="C382" s="2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3" t="str">
        <f t="shared" si="0"/>
        <v/>
      </c>
      <c r="O382" s="29"/>
      <c r="P382" s="29"/>
      <c r="Q382" s="36" t="str">
        <f t="shared" si="1"/>
        <v/>
      </c>
      <c r="R382" s="29"/>
      <c r="S382" s="29"/>
      <c r="T382" s="37" t="str">
        <f t="shared" si="2"/>
        <v/>
      </c>
      <c r="U382" s="1"/>
      <c r="V382" s="1">
        <f t="shared" si="3"/>
        <v>0</v>
      </c>
      <c r="W382" s="1">
        <f t="shared" si="4"/>
        <v>0</v>
      </c>
      <c r="X382" s="1"/>
      <c r="Y382" s="29">
        <f t="shared" si="5"/>
        <v>0</v>
      </c>
      <c r="Z382" s="36">
        <f t="shared" si="6"/>
        <v>0</v>
      </c>
      <c r="AA382" s="29"/>
      <c r="AB382" s="29"/>
      <c r="AC382" s="29"/>
      <c r="AD382" s="29"/>
      <c r="AE382" s="29"/>
      <c r="AF382" s="29"/>
    </row>
    <row r="383" spans="1:32" ht="14.25" customHeight="1">
      <c r="A383" s="1" t="s">
        <v>1392</v>
      </c>
      <c r="B383" s="2">
        <v>382</v>
      </c>
      <c r="C383" s="2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3" t="str">
        <f t="shared" si="0"/>
        <v/>
      </c>
      <c r="O383" s="29"/>
      <c r="P383" s="29"/>
      <c r="Q383" s="36" t="str">
        <f t="shared" si="1"/>
        <v/>
      </c>
      <c r="R383" s="29"/>
      <c r="S383" s="29"/>
      <c r="T383" s="37" t="str">
        <f t="shared" si="2"/>
        <v/>
      </c>
      <c r="U383" s="1"/>
      <c r="V383" s="1">
        <f t="shared" si="3"/>
        <v>0</v>
      </c>
      <c r="W383" s="1">
        <f t="shared" si="4"/>
        <v>0</v>
      </c>
      <c r="X383" s="1"/>
      <c r="Y383" s="29">
        <f t="shared" si="5"/>
        <v>0</v>
      </c>
      <c r="Z383" s="36">
        <f t="shared" si="6"/>
        <v>0</v>
      </c>
      <c r="AA383" s="29"/>
      <c r="AB383" s="29"/>
      <c r="AC383" s="29"/>
      <c r="AD383" s="29"/>
      <c r="AE383" s="29"/>
      <c r="AF383" s="29"/>
    </row>
    <row r="384" spans="1:32" ht="14.25" customHeight="1">
      <c r="A384" s="1" t="s">
        <v>1396</v>
      </c>
      <c r="B384" s="2">
        <v>383</v>
      </c>
      <c r="C384" s="2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3" t="str">
        <f t="shared" si="0"/>
        <v/>
      </c>
      <c r="O384" s="29"/>
      <c r="P384" s="29"/>
      <c r="Q384" s="36" t="str">
        <f t="shared" si="1"/>
        <v/>
      </c>
      <c r="R384" s="29"/>
      <c r="S384" s="29"/>
      <c r="T384" s="37" t="str">
        <f t="shared" si="2"/>
        <v/>
      </c>
      <c r="U384" s="1"/>
      <c r="V384" s="1">
        <f t="shared" si="3"/>
        <v>0</v>
      </c>
      <c r="W384" s="1">
        <f t="shared" si="4"/>
        <v>0</v>
      </c>
      <c r="X384" s="1"/>
      <c r="Y384" s="29">
        <f t="shared" si="5"/>
        <v>0</v>
      </c>
      <c r="Z384" s="36">
        <f t="shared" si="6"/>
        <v>0</v>
      </c>
      <c r="AA384" s="29"/>
      <c r="AB384" s="29"/>
      <c r="AC384" s="29"/>
      <c r="AD384" s="29"/>
      <c r="AE384" s="29"/>
      <c r="AF384" s="29"/>
    </row>
    <row r="385" spans="1:32" ht="14.25" customHeight="1">
      <c r="A385" s="1" t="s">
        <v>1399</v>
      </c>
      <c r="B385" s="2">
        <v>384</v>
      </c>
      <c r="C385" s="2">
        <v>60121</v>
      </c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3" t="str">
        <f t="shared" si="0"/>
        <v/>
      </c>
      <c r="O385" s="29"/>
      <c r="P385" s="29"/>
      <c r="Q385" s="36" t="str">
        <f t="shared" si="1"/>
        <v/>
      </c>
      <c r="R385" s="29"/>
      <c r="S385" s="29"/>
      <c r="T385" s="37" t="str">
        <f t="shared" si="2"/>
        <v/>
      </c>
      <c r="U385" s="1"/>
      <c r="V385" s="1">
        <f t="shared" si="3"/>
        <v>0</v>
      </c>
      <c r="W385" s="1">
        <f t="shared" si="4"/>
        <v>0</v>
      </c>
      <c r="X385" s="2">
        <v>34</v>
      </c>
      <c r="Y385" s="29">
        <f t="shared" si="5"/>
        <v>34</v>
      </c>
      <c r="Z385" s="36">
        <f t="shared" si="6"/>
        <v>34</v>
      </c>
      <c r="AA385" s="29"/>
      <c r="AB385" s="29"/>
      <c r="AC385" s="29"/>
      <c r="AD385" s="29"/>
      <c r="AE385" s="29"/>
      <c r="AF385" s="29"/>
    </row>
    <row r="386" spans="1:32" ht="14.25" customHeight="1">
      <c r="A386" s="1" t="s">
        <v>1403</v>
      </c>
      <c r="B386" s="2">
        <v>385</v>
      </c>
      <c r="C386" s="2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3" t="str">
        <f t="shared" si="0"/>
        <v/>
      </c>
      <c r="O386" s="29"/>
      <c r="P386" s="29"/>
      <c r="Q386" s="36" t="str">
        <f t="shared" si="1"/>
        <v/>
      </c>
      <c r="R386" s="29"/>
      <c r="S386" s="29"/>
      <c r="T386" s="37" t="str">
        <f t="shared" si="2"/>
        <v/>
      </c>
      <c r="U386" s="1"/>
      <c r="V386" s="1">
        <f t="shared" si="3"/>
        <v>0</v>
      </c>
      <c r="W386" s="1">
        <f t="shared" si="4"/>
        <v>0</v>
      </c>
      <c r="X386" s="1"/>
      <c r="Y386" s="29">
        <f t="shared" si="5"/>
        <v>0</v>
      </c>
      <c r="Z386" s="36">
        <f t="shared" si="6"/>
        <v>0</v>
      </c>
      <c r="AA386" s="29"/>
      <c r="AB386" s="29"/>
      <c r="AC386" s="29"/>
      <c r="AD386" s="29"/>
      <c r="AE386" s="29"/>
      <c r="AF386" s="29"/>
    </row>
    <row r="387" spans="1:32" ht="14.25" customHeight="1">
      <c r="A387" s="1" t="s">
        <v>1406</v>
      </c>
      <c r="B387" s="2">
        <v>386</v>
      </c>
      <c r="C387" s="2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3" t="str">
        <f t="shared" si="0"/>
        <v/>
      </c>
      <c r="O387" s="29"/>
      <c r="P387" s="29"/>
      <c r="Q387" s="36" t="str">
        <f t="shared" si="1"/>
        <v/>
      </c>
      <c r="R387" s="29"/>
      <c r="S387" s="29"/>
      <c r="T387" s="37" t="str">
        <f t="shared" si="2"/>
        <v/>
      </c>
      <c r="U387" s="1"/>
      <c r="V387" s="1">
        <f t="shared" si="3"/>
        <v>0</v>
      </c>
      <c r="W387" s="1">
        <f t="shared" si="4"/>
        <v>0</v>
      </c>
      <c r="X387" s="1"/>
      <c r="Y387" s="29">
        <f t="shared" si="5"/>
        <v>0</v>
      </c>
      <c r="Z387" s="36">
        <f t="shared" si="6"/>
        <v>0</v>
      </c>
      <c r="AA387" s="29"/>
      <c r="AB387" s="29"/>
      <c r="AC387" s="29"/>
      <c r="AD387" s="29"/>
      <c r="AE387" s="29"/>
      <c r="AF387" s="29"/>
    </row>
    <row r="388" spans="1:32" ht="14.25" customHeight="1">
      <c r="A388" s="1" t="s">
        <v>1411</v>
      </c>
      <c r="B388" s="2">
        <v>387</v>
      </c>
      <c r="C388" s="2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3" t="str">
        <f t="shared" si="0"/>
        <v/>
      </c>
      <c r="O388" s="29"/>
      <c r="P388" s="29"/>
      <c r="Q388" s="36" t="str">
        <f t="shared" si="1"/>
        <v/>
      </c>
      <c r="R388" s="29"/>
      <c r="S388" s="29"/>
      <c r="T388" s="37" t="str">
        <f t="shared" si="2"/>
        <v/>
      </c>
      <c r="U388" s="1"/>
      <c r="V388" s="1">
        <f t="shared" si="3"/>
        <v>0</v>
      </c>
      <c r="W388" s="1">
        <f t="shared" si="4"/>
        <v>0</v>
      </c>
      <c r="X388" s="1"/>
      <c r="Y388" s="29">
        <f t="shared" si="5"/>
        <v>0</v>
      </c>
      <c r="Z388" s="36">
        <f t="shared" si="6"/>
        <v>0</v>
      </c>
      <c r="AA388" s="29"/>
      <c r="AB388" s="29"/>
      <c r="AC388" s="29"/>
      <c r="AD388" s="29"/>
      <c r="AE388" s="29"/>
      <c r="AF388" s="29"/>
    </row>
    <row r="389" spans="1:32" ht="14.25" customHeight="1">
      <c r="A389" s="1" t="s">
        <v>1414</v>
      </c>
      <c r="B389" s="2">
        <v>388</v>
      </c>
      <c r="C389" s="2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3" t="str">
        <f t="shared" si="0"/>
        <v/>
      </c>
      <c r="O389" s="29"/>
      <c r="P389" s="29"/>
      <c r="Q389" s="36" t="str">
        <f t="shared" si="1"/>
        <v/>
      </c>
      <c r="R389" s="29"/>
      <c r="S389" s="29"/>
      <c r="T389" s="37" t="str">
        <f t="shared" si="2"/>
        <v/>
      </c>
      <c r="U389" s="1"/>
      <c r="V389" s="1">
        <f t="shared" si="3"/>
        <v>0</v>
      </c>
      <c r="W389" s="1">
        <f t="shared" si="4"/>
        <v>0</v>
      </c>
      <c r="X389" s="1"/>
      <c r="Y389" s="29">
        <f t="shared" si="5"/>
        <v>0</v>
      </c>
      <c r="Z389" s="36">
        <f t="shared" si="6"/>
        <v>0</v>
      </c>
      <c r="AA389" s="29"/>
      <c r="AB389" s="29"/>
      <c r="AC389" s="29"/>
      <c r="AD389" s="29"/>
      <c r="AE389" s="29"/>
      <c r="AF389" s="29"/>
    </row>
    <row r="390" spans="1:32" ht="14.25" customHeight="1">
      <c r="A390" s="1" t="s">
        <v>1417</v>
      </c>
      <c r="B390" s="2">
        <v>389</v>
      </c>
      <c r="C390" s="2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3" t="str">
        <f t="shared" si="0"/>
        <v/>
      </c>
      <c r="O390" s="29"/>
      <c r="P390" s="29"/>
      <c r="Q390" s="36" t="str">
        <f t="shared" si="1"/>
        <v/>
      </c>
      <c r="R390" s="29"/>
      <c r="S390" s="29"/>
      <c r="T390" s="37" t="str">
        <f t="shared" si="2"/>
        <v/>
      </c>
      <c r="U390" s="1"/>
      <c r="V390" s="1">
        <f t="shared" si="3"/>
        <v>0</v>
      </c>
      <c r="W390" s="1">
        <f t="shared" si="4"/>
        <v>0</v>
      </c>
      <c r="X390" s="1"/>
      <c r="Y390" s="29">
        <f t="shared" si="5"/>
        <v>0</v>
      </c>
      <c r="Z390" s="36">
        <f t="shared" si="6"/>
        <v>0</v>
      </c>
      <c r="AA390" s="29"/>
      <c r="AB390" s="29"/>
      <c r="AC390" s="29"/>
      <c r="AD390" s="29"/>
      <c r="AE390" s="29"/>
      <c r="AF390" s="29"/>
    </row>
    <row r="391" spans="1:32" ht="14.25" customHeight="1">
      <c r="A391" s="1" t="s">
        <v>1421</v>
      </c>
      <c r="B391" s="2">
        <v>390</v>
      </c>
      <c r="C391" s="2">
        <v>60121</v>
      </c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3" t="str">
        <f t="shared" si="0"/>
        <v/>
      </c>
      <c r="O391" s="29"/>
      <c r="P391" s="29"/>
      <c r="Q391" s="36" t="str">
        <f t="shared" si="1"/>
        <v/>
      </c>
      <c r="R391" s="29"/>
      <c r="S391" s="29"/>
      <c r="T391" s="37" t="str">
        <f t="shared" si="2"/>
        <v/>
      </c>
      <c r="U391" s="1"/>
      <c r="V391" s="1">
        <f t="shared" si="3"/>
        <v>0</v>
      </c>
      <c r="W391" s="1">
        <f t="shared" si="4"/>
        <v>0</v>
      </c>
      <c r="X391" s="2">
        <v>127</v>
      </c>
      <c r="Y391" s="29">
        <f t="shared" si="5"/>
        <v>127</v>
      </c>
      <c r="Z391" s="36">
        <f t="shared" si="6"/>
        <v>127</v>
      </c>
      <c r="AA391" s="29"/>
      <c r="AB391" s="29"/>
      <c r="AC391" s="29"/>
      <c r="AD391" s="29"/>
      <c r="AE391" s="29"/>
      <c r="AF391" s="29"/>
    </row>
    <row r="392" spans="1:32" ht="14.25" customHeight="1">
      <c r="A392" s="1" t="s">
        <v>1425</v>
      </c>
      <c r="B392" s="2">
        <v>391</v>
      </c>
      <c r="C392" s="2">
        <v>60121</v>
      </c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3" t="str">
        <f t="shared" si="0"/>
        <v/>
      </c>
      <c r="O392" s="29"/>
      <c r="P392" s="29"/>
      <c r="Q392" s="36" t="str">
        <f t="shared" si="1"/>
        <v/>
      </c>
      <c r="R392" s="29"/>
      <c r="S392" s="29"/>
      <c r="T392" s="37" t="str">
        <f t="shared" si="2"/>
        <v/>
      </c>
      <c r="U392" s="1"/>
      <c r="V392" s="1">
        <f t="shared" si="3"/>
        <v>0</v>
      </c>
      <c r="W392" s="1">
        <f t="shared" si="4"/>
        <v>0</v>
      </c>
      <c r="X392" s="2">
        <v>39</v>
      </c>
      <c r="Y392" s="29">
        <f t="shared" si="5"/>
        <v>39</v>
      </c>
      <c r="Z392" s="36">
        <f t="shared" si="6"/>
        <v>39</v>
      </c>
      <c r="AA392" s="29"/>
      <c r="AB392" s="29"/>
      <c r="AC392" s="29"/>
      <c r="AD392" s="29"/>
      <c r="AE392" s="29"/>
      <c r="AF392" s="29"/>
    </row>
    <row r="393" spans="1:32" ht="14.25" customHeight="1">
      <c r="A393" s="1" t="s">
        <v>1430</v>
      </c>
      <c r="B393" s="2">
        <v>392</v>
      </c>
      <c r="C393" s="2">
        <v>60121</v>
      </c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3" t="str">
        <f t="shared" si="0"/>
        <v/>
      </c>
      <c r="O393" s="29"/>
      <c r="P393" s="29"/>
      <c r="Q393" s="36" t="str">
        <f t="shared" si="1"/>
        <v/>
      </c>
      <c r="R393" s="29"/>
      <c r="S393" s="29"/>
      <c r="T393" s="37" t="str">
        <f t="shared" si="2"/>
        <v/>
      </c>
      <c r="U393" s="1"/>
      <c r="V393" s="1">
        <f t="shared" si="3"/>
        <v>0</v>
      </c>
      <c r="W393" s="1">
        <f t="shared" si="4"/>
        <v>0</v>
      </c>
      <c r="X393" s="2">
        <v>19</v>
      </c>
      <c r="Y393" s="29">
        <f t="shared" si="5"/>
        <v>19</v>
      </c>
      <c r="Z393" s="36">
        <f t="shared" si="6"/>
        <v>19</v>
      </c>
      <c r="AA393" s="29"/>
      <c r="AB393" s="29"/>
      <c r="AC393" s="29"/>
      <c r="AD393" s="29"/>
      <c r="AE393" s="29"/>
      <c r="AF393" s="29"/>
    </row>
    <row r="394" spans="1:32" ht="14.25" customHeight="1">
      <c r="A394" s="1" t="s">
        <v>1435</v>
      </c>
      <c r="B394" s="2">
        <v>393</v>
      </c>
      <c r="C394" s="2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3" t="str">
        <f t="shared" si="0"/>
        <v/>
      </c>
      <c r="O394" s="29"/>
      <c r="P394" s="29"/>
      <c r="Q394" s="36" t="str">
        <f t="shared" si="1"/>
        <v/>
      </c>
      <c r="R394" s="29"/>
      <c r="S394" s="29"/>
      <c r="T394" s="37" t="str">
        <f t="shared" si="2"/>
        <v/>
      </c>
      <c r="U394" s="1"/>
      <c r="V394" s="1">
        <f t="shared" si="3"/>
        <v>0</v>
      </c>
      <c r="W394" s="1">
        <f t="shared" si="4"/>
        <v>0</v>
      </c>
      <c r="X394" s="1"/>
      <c r="Y394" s="29">
        <f t="shared" si="5"/>
        <v>0</v>
      </c>
      <c r="Z394" s="36">
        <f t="shared" si="6"/>
        <v>0</v>
      </c>
      <c r="AA394" s="29"/>
      <c r="AB394" s="29"/>
      <c r="AC394" s="29"/>
      <c r="AD394" s="29"/>
      <c r="AE394" s="29"/>
      <c r="AF394" s="29"/>
    </row>
    <row r="395" spans="1:32" ht="14.25" customHeight="1">
      <c r="A395" s="1" t="s">
        <v>1438</v>
      </c>
      <c r="B395" s="2">
        <v>394</v>
      </c>
      <c r="C395" s="2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3" t="str">
        <f t="shared" si="0"/>
        <v/>
      </c>
      <c r="O395" s="29"/>
      <c r="P395" s="29"/>
      <c r="Q395" s="36" t="str">
        <f t="shared" si="1"/>
        <v/>
      </c>
      <c r="R395" s="29"/>
      <c r="S395" s="29"/>
      <c r="T395" s="37" t="str">
        <f t="shared" si="2"/>
        <v/>
      </c>
      <c r="U395" s="1"/>
      <c r="V395" s="1">
        <f t="shared" si="3"/>
        <v>0</v>
      </c>
      <c r="W395" s="1">
        <f t="shared" si="4"/>
        <v>0</v>
      </c>
      <c r="X395" s="1"/>
      <c r="Y395" s="29">
        <f t="shared" si="5"/>
        <v>0</v>
      </c>
      <c r="Z395" s="36">
        <f t="shared" si="6"/>
        <v>0</v>
      </c>
      <c r="AA395" s="29"/>
      <c r="AB395" s="29"/>
      <c r="AC395" s="29"/>
      <c r="AD395" s="29"/>
      <c r="AE395" s="29"/>
      <c r="AF395" s="29"/>
    </row>
    <row r="396" spans="1:32" ht="14.25" customHeight="1">
      <c r="A396" s="1" t="s">
        <v>1442</v>
      </c>
      <c r="B396" s="2">
        <v>395</v>
      </c>
      <c r="C396" s="2">
        <v>60121</v>
      </c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3" t="str">
        <f t="shared" si="0"/>
        <v/>
      </c>
      <c r="O396" s="29"/>
      <c r="P396" s="29"/>
      <c r="Q396" s="36" t="str">
        <f t="shared" si="1"/>
        <v/>
      </c>
      <c r="R396" s="29"/>
      <c r="S396" s="29"/>
      <c r="T396" s="37" t="str">
        <f t="shared" si="2"/>
        <v/>
      </c>
      <c r="U396" s="1"/>
      <c r="V396" s="1">
        <f t="shared" si="3"/>
        <v>0</v>
      </c>
      <c r="W396" s="1">
        <f t="shared" si="4"/>
        <v>0</v>
      </c>
      <c r="X396" s="2">
        <v>288</v>
      </c>
      <c r="Y396" s="29">
        <f t="shared" si="5"/>
        <v>288</v>
      </c>
      <c r="Z396" s="36">
        <f t="shared" si="6"/>
        <v>288</v>
      </c>
      <c r="AA396" s="29"/>
      <c r="AB396" s="29"/>
      <c r="AC396" s="29"/>
      <c r="AD396" s="29"/>
      <c r="AE396" s="29"/>
      <c r="AF396" s="29"/>
    </row>
    <row r="397" spans="1:32" ht="14.25" customHeight="1">
      <c r="A397" s="1" t="s">
        <v>1445</v>
      </c>
      <c r="B397" s="2">
        <v>396</v>
      </c>
      <c r="C397" s="2">
        <v>60121</v>
      </c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3" t="str">
        <f t="shared" si="0"/>
        <v/>
      </c>
      <c r="O397" s="29"/>
      <c r="P397" s="29"/>
      <c r="Q397" s="36" t="str">
        <f t="shared" si="1"/>
        <v/>
      </c>
      <c r="R397" s="29"/>
      <c r="S397" s="29"/>
      <c r="T397" s="37" t="str">
        <f t="shared" si="2"/>
        <v/>
      </c>
      <c r="U397" s="1"/>
      <c r="V397" s="1">
        <f t="shared" si="3"/>
        <v>0</v>
      </c>
      <c r="W397" s="1">
        <f t="shared" si="4"/>
        <v>0</v>
      </c>
      <c r="X397" s="2">
        <v>57</v>
      </c>
      <c r="Y397" s="29">
        <f t="shared" si="5"/>
        <v>57</v>
      </c>
      <c r="Z397" s="36">
        <f t="shared" si="6"/>
        <v>57</v>
      </c>
      <c r="AA397" s="29"/>
      <c r="AB397" s="29"/>
      <c r="AC397" s="29"/>
      <c r="AD397" s="29"/>
      <c r="AE397" s="29"/>
      <c r="AF397" s="29"/>
    </row>
    <row r="398" spans="1:32" ht="14.25" customHeight="1">
      <c r="A398" s="1" t="s">
        <v>1448</v>
      </c>
      <c r="B398" s="2">
        <v>397</v>
      </c>
      <c r="C398" s="2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3" t="str">
        <f t="shared" si="0"/>
        <v/>
      </c>
      <c r="O398" s="29"/>
      <c r="P398" s="29"/>
      <c r="Q398" s="36" t="str">
        <f t="shared" si="1"/>
        <v/>
      </c>
      <c r="R398" s="29"/>
      <c r="S398" s="29"/>
      <c r="T398" s="37" t="str">
        <f t="shared" si="2"/>
        <v/>
      </c>
      <c r="U398" s="1"/>
      <c r="V398" s="1">
        <f t="shared" si="3"/>
        <v>0</v>
      </c>
      <c r="W398" s="1">
        <f t="shared" si="4"/>
        <v>0</v>
      </c>
      <c r="X398" s="1"/>
      <c r="Y398" s="29">
        <f t="shared" si="5"/>
        <v>0</v>
      </c>
      <c r="Z398" s="36">
        <f t="shared" si="6"/>
        <v>0</v>
      </c>
      <c r="AA398" s="29"/>
      <c r="AB398" s="29"/>
      <c r="AC398" s="29"/>
      <c r="AD398" s="29"/>
      <c r="AE398" s="29"/>
      <c r="AF398" s="29"/>
    </row>
    <row r="399" spans="1:32" ht="14.25" customHeight="1">
      <c r="A399" s="1" t="s">
        <v>1451</v>
      </c>
      <c r="B399" s="2">
        <v>398</v>
      </c>
      <c r="C399" s="2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3" t="str">
        <f t="shared" si="0"/>
        <v/>
      </c>
      <c r="O399" s="29"/>
      <c r="P399" s="29"/>
      <c r="Q399" s="36" t="str">
        <f t="shared" si="1"/>
        <v/>
      </c>
      <c r="R399" s="29"/>
      <c r="S399" s="29"/>
      <c r="T399" s="37" t="str">
        <f t="shared" si="2"/>
        <v/>
      </c>
      <c r="U399" s="1"/>
      <c r="V399" s="1">
        <f t="shared" si="3"/>
        <v>0</v>
      </c>
      <c r="W399" s="1">
        <f t="shared" si="4"/>
        <v>0</v>
      </c>
      <c r="X399" s="1"/>
      <c r="Y399" s="29">
        <f t="shared" si="5"/>
        <v>0</v>
      </c>
      <c r="Z399" s="36">
        <f t="shared" si="6"/>
        <v>0</v>
      </c>
      <c r="AA399" s="29"/>
      <c r="AB399" s="29"/>
      <c r="AC399" s="29"/>
      <c r="AD399" s="29"/>
      <c r="AE399" s="29"/>
      <c r="AF399" s="29"/>
    </row>
    <row r="400" spans="1:32" ht="14.25" customHeight="1">
      <c r="A400" s="1" t="s">
        <v>1454</v>
      </c>
      <c r="B400" s="2">
        <v>399</v>
      </c>
      <c r="C400" s="2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3" t="str">
        <f t="shared" si="0"/>
        <v/>
      </c>
      <c r="O400" s="29"/>
      <c r="P400" s="29"/>
      <c r="Q400" s="36" t="str">
        <f t="shared" si="1"/>
        <v/>
      </c>
      <c r="R400" s="29"/>
      <c r="S400" s="29"/>
      <c r="T400" s="37" t="str">
        <f t="shared" si="2"/>
        <v/>
      </c>
      <c r="U400" s="1"/>
      <c r="V400" s="1">
        <f t="shared" si="3"/>
        <v>0</v>
      </c>
      <c r="W400" s="1">
        <f t="shared" si="4"/>
        <v>0</v>
      </c>
      <c r="X400" s="1"/>
      <c r="Y400" s="29">
        <f t="shared" si="5"/>
        <v>0</v>
      </c>
      <c r="Z400" s="36">
        <f t="shared" si="6"/>
        <v>0</v>
      </c>
      <c r="AA400" s="29"/>
      <c r="AB400" s="29"/>
      <c r="AC400" s="29"/>
      <c r="AD400" s="29"/>
      <c r="AE400" s="29"/>
      <c r="AF400" s="29"/>
    </row>
    <row r="401" spans="1:32" ht="14.25" customHeight="1">
      <c r="A401" s="1" t="s">
        <v>1457</v>
      </c>
      <c r="B401" s="2">
        <v>400</v>
      </c>
      <c r="C401" s="2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3" t="str">
        <f t="shared" si="0"/>
        <v/>
      </c>
      <c r="O401" s="29"/>
      <c r="P401" s="29"/>
      <c r="Q401" s="36" t="str">
        <f t="shared" si="1"/>
        <v/>
      </c>
      <c r="R401" s="29"/>
      <c r="S401" s="29"/>
      <c r="T401" s="37" t="str">
        <f t="shared" si="2"/>
        <v/>
      </c>
      <c r="U401" s="1"/>
      <c r="V401" s="1">
        <f t="shared" si="3"/>
        <v>0</v>
      </c>
      <c r="W401" s="1">
        <f t="shared" si="4"/>
        <v>0</v>
      </c>
      <c r="X401" s="1"/>
      <c r="Y401" s="29">
        <f t="shared" si="5"/>
        <v>0</v>
      </c>
      <c r="Z401" s="36">
        <f t="shared" si="6"/>
        <v>0</v>
      </c>
      <c r="AA401" s="29"/>
      <c r="AB401" s="29"/>
      <c r="AC401" s="29"/>
      <c r="AD401" s="29"/>
      <c r="AE401" s="29"/>
      <c r="AF401" s="29"/>
    </row>
    <row r="402" spans="1:32" ht="14.25" customHeight="1">
      <c r="A402" s="1" t="s">
        <v>1460</v>
      </c>
      <c r="B402" s="2">
        <v>401</v>
      </c>
      <c r="C402" s="2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3" t="str">
        <f t="shared" si="0"/>
        <v/>
      </c>
      <c r="O402" s="29"/>
      <c r="P402" s="29"/>
      <c r="Q402" s="36" t="str">
        <f t="shared" si="1"/>
        <v/>
      </c>
      <c r="R402" s="29"/>
      <c r="S402" s="29"/>
      <c r="T402" s="37" t="str">
        <f t="shared" si="2"/>
        <v/>
      </c>
      <c r="U402" s="1"/>
      <c r="V402" s="1">
        <f t="shared" si="3"/>
        <v>0</v>
      </c>
      <c r="W402" s="1">
        <f t="shared" si="4"/>
        <v>0</v>
      </c>
      <c r="X402" s="1"/>
      <c r="Y402" s="29">
        <f t="shared" si="5"/>
        <v>0</v>
      </c>
      <c r="Z402" s="36">
        <f t="shared" si="6"/>
        <v>0</v>
      </c>
      <c r="AA402" s="29"/>
      <c r="AB402" s="29"/>
      <c r="AC402" s="29"/>
      <c r="AD402" s="29"/>
      <c r="AE402" s="29"/>
      <c r="AF402" s="29"/>
    </row>
    <row r="403" spans="1:32" ht="14.25" customHeight="1">
      <c r="A403" s="1" t="s">
        <v>1463</v>
      </c>
      <c r="B403" s="2">
        <v>402</v>
      </c>
      <c r="C403" s="2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3" t="str">
        <f t="shared" si="0"/>
        <v/>
      </c>
      <c r="O403" s="29"/>
      <c r="P403" s="29"/>
      <c r="Q403" s="36" t="str">
        <f t="shared" si="1"/>
        <v/>
      </c>
      <c r="R403" s="29"/>
      <c r="S403" s="29"/>
      <c r="T403" s="37" t="str">
        <f t="shared" si="2"/>
        <v/>
      </c>
      <c r="U403" s="1"/>
      <c r="V403" s="1">
        <f t="shared" si="3"/>
        <v>0</v>
      </c>
      <c r="W403" s="1">
        <f t="shared" si="4"/>
        <v>0</v>
      </c>
      <c r="X403" s="1"/>
      <c r="Y403" s="29">
        <f t="shared" si="5"/>
        <v>0</v>
      </c>
      <c r="Z403" s="36">
        <f t="shared" si="6"/>
        <v>0</v>
      </c>
      <c r="AA403" s="29"/>
      <c r="AB403" s="29"/>
      <c r="AC403" s="29"/>
      <c r="AD403" s="29"/>
      <c r="AE403" s="29"/>
      <c r="AF403" s="29"/>
    </row>
    <row r="404" spans="1:32" ht="14.25" customHeight="1">
      <c r="A404" s="1" t="s">
        <v>1466</v>
      </c>
      <c r="B404" s="2">
        <v>403</v>
      </c>
      <c r="C404" s="2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3" t="str">
        <f t="shared" si="0"/>
        <v/>
      </c>
      <c r="O404" s="29"/>
      <c r="P404" s="29"/>
      <c r="Q404" s="36" t="str">
        <f t="shared" si="1"/>
        <v/>
      </c>
      <c r="R404" s="29"/>
      <c r="S404" s="29"/>
      <c r="T404" s="37" t="str">
        <f t="shared" si="2"/>
        <v/>
      </c>
      <c r="U404" s="1"/>
      <c r="V404" s="1">
        <f t="shared" si="3"/>
        <v>0</v>
      </c>
      <c r="W404" s="1">
        <f t="shared" si="4"/>
        <v>0</v>
      </c>
      <c r="X404" s="1"/>
      <c r="Y404" s="29">
        <f t="shared" si="5"/>
        <v>0</v>
      </c>
      <c r="Z404" s="36">
        <f t="shared" si="6"/>
        <v>0</v>
      </c>
      <c r="AA404" s="29"/>
      <c r="AB404" s="29"/>
      <c r="AC404" s="29"/>
      <c r="AD404" s="29"/>
      <c r="AE404" s="29"/>
      <c r="AF404" s="29"/>
    </row>
    <row r="405" spans="1:32" ht="14.25" customHeight="1">
      <c r="A405" s="1" t="s">
        <v>1470</v>
      </c>
      <c r="B405" s="2">
        <v>404</v>
      </c>
      <c r="C405" s="2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3" t="str">
        <f t="shared" si="0"/>
        <v/>
      </c>
      <c r="O405" s="29"/>
      <c r="P405" s="29"/>
      <c r="Q405" s="36" t="str">
        <f t="shared" si="1"/>
        <v/>
      </c>
      <c r="R405" s="29"/>
      <c r="S405" s="29"/>
      <c r="T405" s="37" t="str">
        <f t="shared" si="2"/>
        <v/>
      </c>
      <c r="U405" s="1"/>
      <c r="V405" s="1">
        <f t="shared" si="3"/>
        <v>0</v>
      </c>
      <c r="W405" s="1">
        <f t="shared" si="4"/>
        <v>0</v>
      </c>
      <c r="X405" s="1"/>
      <c r="Y405" s="29">
        <f t="shared" si="5"/>
        <v>0</v>
      </c>
      <c r="Z405" s="36">
        <f t="shared" si="6"/>
        <v>0</v>
      </c>
      <c r="AA405" s="29"/>
      <c r="AB405" s="29"/>
      <c r="AC405" s="29"/>
      <c r="AD405" s="29"/>
      <c r="AE405" s="29"/>
      <c r="AF405" s="29"/>
    </row>
    <row r="406" spans="1:32" ht="14.25" customHeight="1">
      <c r="A406" s="1" t="s">
        <v>1472</v>
      </c>
      <c r="B406" s="2">
        <v>405</v>
      </c>
      <c r="C406" s="2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3" t="str">
        <f t="shared" si="0"/>
        <v/>
      </c>
      <c r="O406" s="29"/>
      <c r="P406" s="29"/>
      <c r="Q406" s="36" t="str">
        <f t="shared" si="1"/>
        <v/>
      </c>
      <c r="R406" s="29"/>
      <c r="S406" s="29"/>
      <c r="T406" s="37" t="str">
        <f t="shared" si="2"/>
        <v/>
      </c>
      <c r="U406" s="1"/>
      <c r="V406" s="1">
        <f t="shared" si="3"/>
        <v>0</v>
      </c>
      <c r="W406" s="1">
        <f t="shared" si="4"/>
        <v>0</v>
      </c>
      <c r="X406" s="1"/>
      <c r="Y406" s="29">
        <f t="shared" si="5"/>
        <v>0</v>
      </c>
      <c r="Z406" s="36">
        <f t="shared" si="6"/>
        <v>0</v>
      </c>
      <c r="AA406" s="29"/>
      <c r="AB406" s="29"/>
      <c r="AC406" s="29"/>
      <c r="AD406" s="29"/>
      <c r="AE406" s="29"/>
      <c r="AF406" s="29"/>
    </row>
    <row r="407" spans="1:32" ht="14.25" customHeight="1">
      <c r="A407" s="1" t="s">
        <v>1477</v>
      </c>
      <c r="B407" s="2">
        <v>406</v>
      </c>
      <c r="C407" s="2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3" t="str">
        <f t="shared" si="0"/>
        <v/>
      </c>
      <c r="O407" s="29"/>
      <c r="P407" s="29"/>
      <c r="Q407" s="36" t="str">
        <f t="shared" si="1"/>
        <v/>
      </c>
      <c r="R407" s="29"/>
      <c r="S407" s="29"/>
      <c r="T407" s="37" t="str">
        <f t="shared" si="2"/>
        <v/>
      </c>
      <c r="U407" s="1"/>
      <c r="V407" s="1">
        <f t="shared" si="3"/>
        <v>0</v>
      </c>
      <c r="W407" s="1">
        <f t="shared" si="4"/>
        <v>0</v>
      </c>
      <c r="X407" s="1"/>
      <c r="Y407" s="29">
        <f t="shared" si="5"/>
        <v>0</v>
      </c>
      <c r="Z407" s="36">
        <f t="shared" si="6"/>
        <v>0</v>
      </c>
      <c r="AA407" s="29"/>
      <c r="AB407" s="29"/>
      <c r="AC407" s="29"/>
      <c r="AD407" s="29"/>
      <c r="AE407" s="29"/>
      <c r="AF407" s="29"/>
    </row>
    <row r="408" spans="1:32" ht="14.25" customHeight="1">
      <c r="A408" s="1" t="s">
        <v>1480</v>
      </c>
      <c r="B408" s="2">
        <v>407</v>
      </c>
      <c r="C408" s="2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3" t="str">
        <f t="shared" si="0"/>
        <v/>
      </c>
      <c r="O408" s="29"/>
      <c r="P408" s="29"/>
      <c r="Q408" s="36" t="str">
        <f t="shared" si="1"/>
        <v/>
      </c>
      <c r="R408" s="29"/>
      <c r="S408" s="29"/>
      <c r="T408" s="37" t="str">
        <f t="shared" si="2"/>
        <v/>
      </c>
      <c r="U408" s="1"/>
      <c r="V408" s="1">
        <f t="shared" si="3"/>
        <v>0</v>
      </c>
      <c r="W408" s="1">
        <f t="shared" si="4"/>
        <v>0</v>
      </c>
      <c r="X408" s="1"/>
      <c r="Y408" s="29">
        <f t="shared" si="5"/>
        <v>0</v>
      </c>
      <c r="Z408" s="36">
        <f t="shared" si="6"/>
        <v>0</v>
      </c>
      <c r="AA408" s="29"/>
      <c r="AB408" s="29"/>
      <c r="AC408" s="29"/>
      <c r="AD408" s="29"/>
      <c r="AE408" s="29"/>
      <c r="AF408" s="29"/>
    </row>
    <row r="409" spans="1:32" ht="14.25" customHeight="1">
      <c r="A409" s="1" t="s">
        <v>1483</v>
      </c>
      <c r="B409" s="2">
        <v>408</v>
      </c>
      <c r="C409" s="2">
        <v>60121</v>
      </c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3" t="str">
        <f t="shared" si="0"/>
        <v/>
      </c>
      <c r="O409" s="29"/>
      <c r="P409" s="29"/>
      <c r="Q409" s="36" t="str">
        <f t="shared" si="1"/>
        <v/>
      </c>
      <c r="R409" s="29"/>
      <c r="S409" s="29"/>
      <c r="T409" s="37" t="str">
        <f t="shared" si="2"/>
        <v/>
      </c>
      <c r="U409" s="1"/>
      <c r="V409" s="1">
        <f t="shared" si="3"/>
        <v>0</v>
      </c>
      <c r="W409" s="1">
        <f t="shared" si="4"/>
        <v>0</v>
      </c>
      <c r="X409" s="2">
        <v>10</v>
      </c>
      <c r="Y409" s="29">
        <f t="shared" si="5"/>
        <v>10</v>
      </c>
      <c r="Z409" s="36">
        <f t="shared" si="6"/>
        <v>10</v>
      </c>
      <c r="AA409" s="29"/>
      <c r="AB409" s="29"/>
      <c r="AC409" s="29"/>
      <c r="AD409" s="29"/>
      <c r="AE409" s="29"/>
      <c r="AF409" s="29"/>
    </row>
    <row r="410" spans="1:32" ht="14.25" customHeight="1">
      <c r="A410" s="1" t="s">
        <v>1488</v>
      </c>
      <c r="B410" s="2">
        <v>409</v>
      </c>
      <c r="C410" s="2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3" t="str">
        <f t="shared" si="0"/>
        <v/>
      </c>
      <c r="O410" s="29"/>
      <c r="P410" s="29"/>
      <c r="Q410" s="36" t="str">
        <f t="shared" si="1"/>
        <v/>
      </c>
      <c r="R410" s="29"/>
      <c r="S410" s="29"/>
      <c r="T410" s="37" t="str">
        <f t="shared" si="2"/>
        <v/>
      </c>
      <c r="U410" s="1"/>
      <c r="V410" s="1">
        <f t="shared" si="3"/>
        <v>0</v>
      </c>
      <c r="W410" s="1">
        <f t="shared" si="4"/>
        <v>0</v>
      </c>
      <c r="X410" s="1"/>
      <c r="Y410" s="29">
        <f t="shared" si="5"/>
        <v>0</v>
      </c>
      <c r="Z410" s="36">
        <f t="shared" si="6"/>
        <v>0</v>
      </c>
      <c r="AA410" s="29"/>
      <c r="AB410" s="29"/>
      <c r="AC410" s="29"/>
      <c r="AD410" s="29"/>
      <c r="AE410" s="29"/>
      <c r="AF410" s="29"/>
    </row>
    <row r="411" spans="1:32" ht="14.25" customHeight="1">
      <c r="A411" s="1" t="s">
        <v>1491</v>
      </c>
      <c r="B411" s="2">
        <v>410</v>
      </c>
      <c r="C411" s="2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3" t="str">
        <f t="shared" si="0"/>
        <v/>
      </c>
      <c r="O411" s="29"/>
      <c r="P411" s="29"/>
      <c r="Q411" s="36" t="str">
        <f t="shared" si="1"/>
        <v/>
      </c>
      <c r="R411" s="29"/>
      <c r="S411" s="29"/>
      <c r="T411" s="37" t="str">
        <f t="shared" si="2"/>
        <v/>
      </c>
      <c r="U411" s="1"/>
      <c r="V411" s="1">
        <f t="shared" si="3"/>
        <v>0</v>
      </c>
      <c r="W411" s="1">
        <f t="shared" si="4"/>
        <v>0</v>
      </c>
      <c r="X411" s="1"/>
      <c r="Y411" s="29">
        <f t="shared" si="5"/>
        <v>0</v>
      </c>
      <c r="Z411" s="36">
        <f t="shared" si="6"/>
        <v>0</v>
      </c>
      <c r="AA411" s="29"/>
      <c r="AB411" s="29"/>
      <c r="AC411" s="29"/>
      <c r="AD411" s="29"/>
      <c r="AE411" s="29"/>
      <c r="AF411" s="29"/>
    </row>
    <row r="412" spans="1:32" ht="14.25" customHeight="1">
      <c r="A412" s="1" t="s">
        <v>1496</v>
      </c>
      <c r="B412" s="2">
        <v>411</v>
      </c>
      <c r="C412" s="2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" t="str">
        <f t="shared" si="0"/>
        <v/>
      </c>
      <c r="O412" s="29"/>
      <c r="P412" s="29"/>
      <c r="Q412" s="36" t="str">
        <f t="shared" si="1"/>
        <v/>
      </c>
      <c r="R412" s="29"/>
      <c r="S412" s="29"/>
      <c r="T412" s="37" t="str">
        <f t="shared" si="2"/>
        <v/>
      </c>
      <c r="U412" s="1"/>
      <c r="V412" s="1">
        <f t="shared" si="3"/>
        <v>0</v>
      </c>
      <c r="W412" s="1">
        <f t="shared" si="4"/>
        <v>0</v>
      </c>
      <c r="X412" s="1"/>
      <c r="Y412" s="29">
        <f t="shared" si="5"/>
        <v>0</v>
      </c>
      <c r="Z412" s="36">
        <f t="shared" si="6"/>
        <v>0</v>
      </c>
      <c r="AA412" s="29"/>
      <c r="AB412" s="29"/>
      <c r="AC412" s="29"/>
      <c r="AD412" s="29"/>
      <c r="AE412" s="29"/>
      <c r="AF412" s="29"/>
    </row>
    <row r="413" spans="1:32" ht="14.25" customHeight="1">
      <c r="A413" s="1" t="s">
        <v>1500</v>
      </c>
      <c r="B413" s="2">
        <v>412</v>
      </c>
      <c r="C413" s="2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3" t="str">
        <f t="shared" si="0"/>
        <v/>
      </c>
      <c r="O413" s="29"/>
      <c r="P413" s="29"/>
      <c r="Q413" s="36" t="str">
        <f t="shared" si="1"/>
        <v/>
      </c>
      <c r="R413" s="29"/>
      <c r="S413" s="29"/>
      <c r="T413" s="37" t="str">
        <f t="shared" si="2"/>
        <v/>
      </c>
      <c r="U413" s="1"/>
      <c r="V413" s="1">
        <f t="shared" si="3"/>
        <v>0</v>
      </c>
      <c r="W413" s="1">
        <f t="shared" si="4"/>
        <v>0</v>
      </c>
      <c r="X413" s="1"/>
      <c r="Y413" s="29">
        <f t="shared" si="5"/>
        <v>0</v>
      </c>
      <c r="Z413" s="36">
        <f t="shared" si="6"/>
        <v>0</v>
      </c>
      <c r="AA413" s="29"/>
      <c r="AB413" s="29"/>
      <c r="AC413" s="29"/>
      <c r="AD413" s="29"/>
      <c r="AE413" s="29"/>
      <c r="AF413" s="29"/>
    </row>
    <row r="414" spans="1:32" ht="14.25" customHeight="1">
      <c r="A414" s="1" t="s">
        <v>1503</v>
      </c>
      <c r="B414" s="2">
        <v>413</v>
      </c>
      <c r="C414" s="2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3" t="str">
        <f t="shared" si="0"/>
        <v/>
      </c>
      <c r="O414" s="29"/>
      <c r="P414" s="29"/>
      <c r="Q414" s="36" t="str">
        <f t="shared" si="1"/>
        <v/>
      </c>
      <c r="R414" s="29"/>
      <c r="S414" s="29"/>
      <c r="T414" s="37" t="str">
        <f t="shared" si="2"/>
        <v/>
      </c>
      <c r="U414" s="1"/>
      <c r="V414" s="1">
        <f t="shared" si="3"/>
        <v>0</v>
      </c>
      <c r="W414" s="1">
        <f t="shared" si="4"/>
        <v>0</v>
      </c>
      <c r="X414" s="1"/>
      <c r="Y414" s="29">
        <f t="shared" si="5"/>
        <v>0</v>
      </c>
      <c r="Z414" s="36">
        <f t="shared" si="6"/>
        <v>0</v>
      </c>
      <c r="AA414" s="29"/>
      <c r="AB414" s="29"/>
      <c r="AC414" s="29"/>
      <c r="AD414" s="29"/>
      <c r="AE414" s="29"/>
      <c r="AF414" s="29"/>
    </row>
    <row r="415" spans="1:32" ht="14.25" customHeight="1">
      <c r="A415" s="1" t="s">
        <v>1506</v>
      </c>
      <c r="B415" s="2">
        <v>414</v>
      </c>
      <c r="C415" s="2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3" t="str">
        <f t="shared" si="0"/>
        <v/>
      </c>
      <c r="O415" s="29"/>
      <c r="P415" s="29"/>
      <c r="Q415" s="36" t="str">
        <f t="shared" si="1"/>
        <v/>
      </c>
      <c r="R415" s="29"/>
      <c r="S415" s="29"/>
      <c r="T415" s="37" t="str">
        <f t="shared" si="2"/>
        <v/>
      </c>
      <c r="U415" s="1"/>
      <c r="V415" s="1">
        <f t="shared" si="3"/>
        <v>0</v>
      </c>
      <c r="W415" s="1">
        <f t="shared" si="4"/>
        <v>0</v>
      </c>
      <c r="X415" s="1"/>
      <c r="Y415" s="29">
        <f t="shared" si="5"/>
        <v>0</v>
      </c>
      <c r="Z415" s="36">
        <f t="shared" si="6"/>
        <v>0</v>
      </c>
      <c r="AA415" s="29"/>
      <c r="AB415" s="29"/>
      <c r="AC415" s="29"/>
      <c r="AD415" s="29"/>
      <c r="AE415" s="29"/>
      <c r="AF415" s="29"/>
    </row>
    <row r="416" spans="1:32" ht="14.25" customHeight="1">
      <c r="A416" s="1" t="s">
        <v>1510</v>
      </c>
      <c r="B416" s="2">
        <v>415</v>
      </c>
      <c r="C416" s="2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3" t="str">
        <f t="shared" si="0"/>
        <v/>
      </c>
      <c r="O416" s="29"/>
      <c r="P416" s="29"/>
      <c r="Q416" s="36" t="str">
        <f t="shared" si="1"/>
        <v/>
      </c>
      <c r="R416" s="29"/>
      <c r="S416" s="29"/>
      <c r="T416" s="37" t="str">
        <f t="shared" si="2"/>
        <v/>
      </c>
      <c r="U416" s="1"/>
      <c r="V416" s="1">
        <f t="shared" si="3"/>
        <v>0</v>
      </c>
      <c r="W416" s="1">
        <f t="shared" si="4"/>
        <v>0</v>
      </c>
      <c r="X416" s="1"/>
      <c r="Y416" s="29">
        <f t="shared" si="5"/>
        <v>0</v>
      </c>
      <c r="Z416" s="36">
        <f t="shared" si="6"/>
        <v>0</v>
      </c>
      <c r="AA416" s="29"/>
      <c r="AB416" s="29"/>
      <c r="AC416" s="29"/>
      <c r="AD416" s="29"/>
      <c r="AE416" s="29"/>
      <c r="AF416" s="29"/>
    </row>
    <row r="417" spans="1:32" ht="14.25" customHeight="1">
      <c r="A417" s="1" t="s">
        <v>1513</v>
      </c>
      <c r="B417" s="2">
        <v>416</v>
      </c>
      <c r="C417" s="2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3" t="str">
        <f t="shared" si="0"/>
        <v/>
      </c>
      <c r="O417" s="29"/>
      <c r="P417" s="29"/>
      <c r="Q417" s="36" t="str">
        <f t="shared" si="1"/>
        <v/>
      </c>
      <c r="R417" s="29"/>
      <c r="S417" s="29"/>
      <c r="T417" s="37" t="str">
        <f t="shared" si="2"/>
        <v/>
      </c>
      <c r="U417" s="1"/>
      <c r="V417" s="1">
        <f t="shared" si="3"/>
        <v>0</v>
      </c>
      <c r="W417" s="1">
        <f t="shared" si="4"/>
        <v>0</v>
      </c>
      <c r="X417" s="1"/>
      <c r="Y417" s="29">
        <f t="shared" si="5"/>
        <v>0</v>
      </c>
      <c r="Z417" s="36">
        <f t="shared" si="6"/>
        <v>0</v>
      </c>
      <c r="AA417" s="29"/>
      <c r="AB417" s="29"/>
      <c r="AC417" s="29"/>
      <c r="AD417" s="29"/>
      <c r="AE417" s="29"/>
      <c r="AF417" s="29"/>
    </row>
    <row r="418" spans="1:32" ht="14.25" customHeight="1">
      <c r="A418" s="1" t="s">
        <v>1516</v>
      </c>
      <c r="B418" s="2">
        <v>417</v>
      </c>
      <c r="C418" s="2">
        <v>60121</v>
      </c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3" t="str">
        <f t="shared" si="0"/>
        <v/>
      </c>
      <c r="O418" s="29"/>
      <c r="P418" s="29"/>
      <c r="Q418" s="36" t="str">
        <f t="shared" si="1"/>
        <v/>
      </c>
      <c r="R418" s="29"/>
      <c r="S418" s="29"/>
      <c r="T418" s="37" t="str">
        <f t="shared" si="2"/>
        <v/>
      </c>
      <c r="U418" s="1"/>
      <c r="V418" s="1">
        <f t="shared" si="3"/>
        <v>0</v>
      </c>
      <c r="W418" s="1">
        <f t="shared" si="4"/>
        <v>0</v>
      </c>
      <c r="X418" s="2">
        <v>27</v>
      </c>
      <c r="Y418" s="29">
        <f t="shared" si="5"/>
        <v>27</v>
      </c>
      <c r="Z418" s="36">
        <f t="shared" si="6"/>
        <v>27</v>
      </c>
      <c r="AA418" s="29"/>
      <c r="AB418" s="29"/>
      <c r="AC418" s="29"/>
      <c r="AD418" s="29"/>
      <c r="AE418" s="29"/>
      <c r="AF418" s="29"/>
    </row>
    <row r="419" spans="1:32" ht="14.25" customHeight="1">
      <c r="A419" s="1" t="s">
        <v>1519</v>
      </c>
      <c r="B419" s="2">
        <v>418</v>
      </c>
      <c r="C419" s="2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3" t="str">
        <f t="shared" si="0"/>
        <v/>
      </c>
      <c r="O419" s="29"/>
      <c r="P419" s="29"/>
      <c r="Q419" s="36" t="str">
        <f t="shared" si="1"/>
        <v/>
      </c>
      <c r="R419" s="29"/>
      <c r="S419" s="29"/>
      <c r="T419" s="37" t="str">
        <f t="shared" si="2"/>
        <v/>
      </c>
      <c r="U419" s="1"/>
      <c r="V419" s="1">
        <f t="shared" si="3"/>
        <v>0</v>
      </c>
      <c r="W419" s="1">
        <f t="shared" si="4"/>
        <v>0</v>
      </c>
      <c r="X419" s="1"/>
      <c r="Y419" s="29">
        <f t="shared" si="5"/>
        <v>0</v>
      </c>
      <c r="Z419" s="36">
        <f t="shared" si="6"/>
        <v>0</v>
      </c>
      <c r="AA419" s="29"/>
      <c r="AB419" s="29"/>
      <c r="AC419" s="29"/>
      <c r="AD419" s="29"/>
      <c r="AE419" s="29"/>
      <c r="AF419" s="29"/>
    </row>
    <row r="420" spans="1:32" ht="14.25" customHeight="1">
      <c r="A420" s="1" t="s">
        <v>1522</v>
      </c>
      <c r="B420" s="2">
        <v>419</v>
      </c>
      <c r="C420" s="2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3" t="str">
        <f t="shared" si="0"/>
        <v/>
      </c>
      <c r="O420" s="29"/>
      <c r="P420" s="29"/>
      <c r="Q420" s="36" t="str">
        <f t="shared" si="1"/>
        <v/>
      </c>
      <c r="R420" s="29"/>
      <c r="S420" s="29"/>
      <c r="T420" s="37" t="str">
        <f t="shared" si="2"/>
        <v/>
      </c>
      <c r="U420" s="1"/>
      <c r="V420" s="1">
        <f t="shared" si="3"/>
        <v>0</v>
      </c>
      <c r="W420" s="1">
        <f t="shared" si="4"/>
        <v>0</v>
      </c>
      <c r="X420" s="1"/>
      <c r="Y420" s="29">
        <f t="shared" si="5"/>
        <v>0</v>
      </c>
      <c r="Z420" s="36">
        <f t="shared" si="6"/>
        <v>0</v>
      </c>
      <c r="AA420" s="29"/>
      <c r="AB420" s="29"/>
      <c r="AC420" s="29"/>
      <c r="AD420" s="29"/>
      <c r="AE420" s="29"/>
      <c r="AF420" s="29"/>
    </row>
    <row r="421" spans="1:32" ht="14.25" customHeight="1">
      <c r="A421" s="1" t="s">
        <v>1525</v>
      </c>
      <c r="B421" s="2">
        <v>420</v>
      </c>
      <c r="C421" s="2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3" t="str">
        <f t="shared" si="0"/>
        <v/>
      </c>
      <c r="O421" s="29"/>
      <c r="P421" s="29"/>
      <c r="Q421" s="36" t="str">
        <f t="shared" si="1"/>
        <v/>
      </c>
      <c r="R421" s="29"/>
      <c r="S421" s="29"/>
      <c r="T421" s="37" t="str">
        <f t="shared" si="2"/>
        <v/>
      </c>
      <c r="U421" s="1"/>
      <c r="V421" s="1">
        <f t="shared" si="3"/>
        <v>0</v>
      </c>
      <c r="W421" s="1">
        <f t="shared" si="4"/>
        <v>0</v>
      </c>
      <c r="X421" s="1"/>
      <c r="Y421" s="29">
        <f t="shared" si="5"/>
        <v>0</v>
      </c>
      <c r="Z421" s="36">
        <f t="shared" si="6"/>
        <v>0</v>
      </c>
      <c r="AA421" s="29"/>
      <c r="AB421" s="29"/>
      <c r="AC421" s="29"/>
      <c r="AD421" s="29"/>
      <c r="AE421" s="29"/>
      <c r="AF421" s="29"/>
    </row>
    <row r="422" spans="1:32" ht="14.25" customHeight="1">
      <c r="A422" s="1" t="s">
        <v>1528</v>
      </c>
      <c r="B422" s="2">
        <v>421</v>
      </c>
      <c r="C422" s="2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3" t="str">
        <f t="shared" si="0"/>
        <v/>
      </c>
      <c r="O422" s="29"/>
      <c r="P422" s="29"/>
      <c r="Q422" s="36" t="str">
        <f t="shared" si="1"/>
        <v/>
      </c>
      <c r="R422" s="29"/>
      <c r="S422" s="29"/>
      <c r="T422" s="37" t="str">
        <f t="shared" si="2"/>
        <v/>
      </c>
      <c r="U422" s="1"/>
      <c r="V422" s="1">
        <f t="shared" si="3"/>
        <v>0</v>
      </c>
      <c r="W422" s="1">
        <f t="shared" si="4"/>
        <v>0</v>
      </c>
      <c r="X422" s="1"/>
      <c r="Y422" s="29">
        <f t="shared" si="5"/>
        <v>0</v>
      </c>
      <c r="Z422" s="36">
        <f t="shared" si="6"/>
        <v>0</v>
      </c>
      <c r="AA422" s="29"/>
      <c r="AB422" s="29"/>
      <c r="AC422" s="29"/>
      <c r="AD422" s="29"/>
      <c r="AE422" s="29"/>
      <c r="AF422" s="29"/>
    </row>
    <row r="423" spans="1:32" ht="14.25" customHeight="1">
      <c r="A423" s="1" t="s">
        <v>1531</v>
      </c>
      <c r="B423" s="2">
        <v>422</v>
      </c>
      <c r="C423" s="2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3" t="str">
        <f t="shared" si="0"/>
        <v/>
      </c>
      <c r="O423" s="29"/>
      <c r="P423" s="29"/>
      <c r="Q423" s="36" t="str">
        <f t="shared" si="1"/>
        <v/>
      </c>
      <c r="R423" s="29"/>
      <c r="S423" s="29"/>
      <c r="T423" s="37" t="str">
        <f t="shared" si="2"/>
        <v/>
      </c>
      <c r="U423" s="1"/>
      <c r="V423" s="1">
        <f t="shared" si="3"/>
        <v>0</v>
      </c>
      <c r="W423" s="1">
        <f t="shared" si="4"/>
        <v>0</v>
      </c>
      <c r="X423" s="1"/>
      <c r="Y423" s="29">
        <f t="shared" si="5"/>
        <v>0</v>
      </c>
      <c r="Z423" s="36">
        <f t="shared" si="6"/>
        <v>0</v>
      </c>
      <c r="AA423" s="29"/>
      <c r="AB423" s="29"/>
      <c r="AC423" s="29"/>
      <c r="AD423" s="29"/>
      <c r="AE423" s="29"/>
      <c r="AF423" s="29"/>
    </row>
    <row r="424" spans="1:32" ht="14.25" customHeight="1">
      <c r="A424" s="1" t="s">
        <v>1534</v>
      </c>
      <c r="B424" s="2">
        <v>423</v>
      </c>
      <c r="C424" s="2">
        <v>60121</v>
      </c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3" t="str">
        <f t="shared" si="0"/>
        <v/>
      </c>
      <c r="O424" s="29"/>
      <c r="P424" s="29"/>
      <c r="Q424" s="36" t="str">
        <f t="shared" si="1"/>
        <v/>
      </c>
      <c r="R424" s="29"/>
      <c r="S424" s="29"/>
      <c r="T424" s="37" t="str">
        <f t="shared" si="2"/>
        <v/>
      </c>
      <c r="U424" s="1"/>
      <c r="V424" s="1">
        <f t="shared" si="3"/>
        <v>0</v>
      </c>
      <c r="W424" s="1">
        <f t="shared" si="4"/>
        <v>0</v>
      </c>
      <c r="X424" s="2">
        <v>215</v>
      </c>
      <c r="Y424" s="29">
        <f t="shared" si="5"/>
        <v>215</v>
      </c>
      <c r="Z424" s="36">
        <f t="shared" si="6"/>
        <v>215</v>
      </c>
      <c r="AA424" s="29"/>
      <c r="AB424" s="29"/>
      <c r="AC424" s="29"/>
      <c r="AD424" s="29"/>
      <c r="AE424" s="29"/>
      <c r="AF424" s="29"/>
    </row>
    <row r="425" spans="1:32" ht="14.25" customHeight="1">
      <c r="A425" s="1" t="s">
        <v>1537</v>
      </c>
      <c r="B425" s="2">
        <v>424</v>
      </c>
      <c r="C425" s="2">
        <v>60121</v>
      </c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3" t="str">
        <f t="shared" si="0"/>
        <v/>
      </c>
      <c r="O425" s="29"/>
      <c r="P425" s="29"/>
      <c r="Q425" s="36" t="str">
        <f t="shared" si="1"/>
        <v/>
      </c>
      <c r="R425" s="29"/>
      <c r="S425" s="29"/>
      <c r="T425" s="37" t="str">
        <f t="shared" si="2"/>
        <v/>
      </c>
      <c r="U425" s="1"/>
      <c r="V425" s="1">
        <f t="shared" si="3"/>
        <v>0</v>
      </c>
      <c r="W425" s="1">
        <f t="shared" si="4"/>
        <v>0</v>
      </c>
      <c r="X425" s="2">
        <v>210</v>
      </c>
      <c r="Y425" s="29">
        <f t="shared" si="5"/>
        <v>210</v>
      </c>
      <c r="Z425" s="36">
        <f t="shared" si="6"/>
        <v>210</v>
      </c>
      <c r="AA425" s="29"/>
      <c r="AB425" s="29"/>
      <c r="AC425" s="29"/>
      <c r="AD425" s="29"/>
      <c r="AE425" s="29"/>
      <c r="AF425" s="29"/>
    </row>
    <row r="426" spans="1:32" ht="14.25" customHeight="1">
      <c r="A426" s="1" t="s">
        <v>1540</v>
      </c>
      <c r="B426" s="2">
        <v>425</v>
      </c>
      <c r="C426" s="2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3" t="str">
        <f t="shared" si="0"/>
        <v/>
      </c>
      <c r="O426" s="29"/>
      <c r="P426" s="29"/>
      <c r="Q426" s="36" t="str">
        <f t="shared" si="1"/>
        <v/>
      </c>
      <c r="R426" s="29"/>
      <c r="S426" s="29"/>
      <c r="T426" s="37" t="str">
        <f t="shared" si="2"/>
        <v/>
      </c>
      <c r="U426" s="1"/>
      <c r="V426" s="1">
        <f t="shared" si="3"/>
        <v>0</v>
      </c>
      <c r="W426" s="1">
        <f t="shared" si="4"/>
        <v>0</v>
      </c>
      <c r="X426" s="1"/>
      <c r="Y426" s="29">
        <f t="shared" si="5"/>
        <v>0</v>
      </c>
      <c r="Z426" s="36">
        <f t="shared" si="6"/>
        <v>0</v>
      </c>
      <c r="AA426" s="29"/>
      <c r="AB426" s="29"/>
      <c r="AC426" s="29"/>
      <c r="AD426" s="29"/>
      <c r="AE426" s="29"/>
      <c r="AF426" s="29"/>
    </row>
    <row r="427" spans="1:32" ht="14.25" customHeight="1">
      <c r="A427" s="1" t="s">
        <v>1544</v>
      </c>
      <c r="B427" s="2">
        <v>426</v>
      </c>
      <c r="C427" s="2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3" t="str">
        <f t="shared" si="0"/>
        <v/>
      </c>
      <c r="O427" s="29"/>
      <c r="P427" s="29"/>
      <c r="Q427" s="36" t="str">
        <f t="shared" si="1"/>
        <v/>
      </c>
      <c r="R427" s="29"/>
      <c r="S427" s="29"/>
      <c r="T427" s="37" t="str">
        <f t="shared" si="2"/>
        <v/>
      </c>
      <c r="U427" s="1"/>
      <c r="V427" s="1">
        <f t="shared" si="3"/>
        <v>0</v>
      </c>
      <c r="W427" s="1">
        <f t="shared" si="4"/>
        <v>0</v>
      </c>
      <c r="X427" s="1"/>
      <c r="Y427" s="29">
        <f t="shared" si="5"/>
        <v>0</v>
      </c>
      <c r="Z427" s="36">
        <f t="shared" si="6"/>
        <v>0</v>
      </c>
      <c r="AA427" s="29"/>
      <c r="AB427" s="29"/>
      <c r="AC427" s="29"/>
      <c r="AD427" s="29"/>
      <c r="AE427" s="29"/>
      <c r="AF427" s="29"/>
    </row>
    <row r="428" spans="1:32" ht="14.25" customHeight="1">
      <c r="A428" s="1" t="s">
        <v>1548</v>
      </c>
      <c r="B428" s="2">
        <v>427</v>
      </c>
      <c r="C428" s="2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3" t="str">
        <f t="shared" si="0"/>
        <v/>
      </c>
      <c r="O428" s="29"/>
      <c r="P428" s="29"/>
      <c r="Q428" s="36" t="str">
        <f t="shared" si="1"/>
        <v/>
      </c>
      <c r="R428" s="29"/>
      <c r="S428" s="29"/>
      <c r="T428" s="37" t="str">
        <f t="shared" si="2"/>
        <v/>
      </c>
      <c r="U428" s="1"/>
      <c r="V428" s="1">
        <f t="shared" si="3"/>
        <v>0</v>
      </c>
      <c r="W428" s="1">
        <f t="shared" si="4"/>
        <v>0</v>
      </c>
      <c r="X428" s="1"/>
      <c r="Y428" s="29">
        <f t="shared" si="5"/>
        <v>0</v>
      </c>
      <c r="Z428" s="36">
        <f t="shared" si="6"/>
        <v>0</v>
      </c>
      <c r="AA428" s="29"/>
      <c r="AB428" s="29"/>
      <c r="AC428" s="29"/>
      <c r="AD428" s="29"/>
      <c r="AE428" s="29"/>
      <c r="AF428" s="29"/>
    </row>
    <row r="429" spans="1:32" ht="14.25" customHeight="1">
      <c r="A429" s="1" t="s">
        <v>1551</v>
      </c>
      <c r="B429" s="2">
        <v>428</v>
      </c>
      <c r="C429" s="2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3" t="str">
        <f t="shared" si="0"/>
        <v/>
      </c>
      <c r="O429" s="29"/>
      <c r="P429" s="29"/>
      <c r="Q429" s="36" t="str">
        <f t="shared" si="1"/>
        <v/>
      </c>
      <c r="R429" s="29"/>
      <c r="S429" s="29"/>
      <c r="T429" s="37" t="str">
        <f t="shared" si="2"/>
        <v/>
      </c>
      <c r="U429" s="1"/>
      <c r="V429" s="1">
        <f t="shared" si="3"/>
        <v>0</v>
      </c>
      <c r="W429" s="1">
        <f t="shared" si="4"/>
        <v>0</v>
      </c>
      <c r="X429" s="1"/>
      <c r="Y429" s="29">
        <f t="shared" si="5"/>
        <v>0</v>
      </c>
      <c r="Z429" s="36">
        <f t="shared" si="6"/>
        <v>0</v>
      </c>
      <c r="AA429" s="29"/>
      <c r="AB429" s="29"/>
      <c r="AC429" s="29"/>
      <c r="AD429" s="29"/>
      <c r="AE429" s="29"/>
      <c r="AF429" s="29"/>
    </row>
    <row r="430" spans="1:32" ht="14.25" customHeight="1">
      <c r="A430" s="1" t="s">
        <v>1554</v>
      </c>
      <c r="B430" s="2">
        <v>429</v>
      </c>
      <c r="C430" s="2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3" t="str">
        <f t="shared" si="0"/>
        <v/>
      </c>
      <c r="O430" s="29"/>
      <c r="P430" s="29"/>
      <c r="Q430" s="36" t="str">
        <f t="shared" si="1"/>
        <v/>
      </c>
      <c r="R430" s="29"/>
      <c r="S430" s="29"/>
      <c r="T430" s="37" t="str">
        <f t="shared" si="2"/>
        <v/>
      </c>
      <c r="U430" s="1"/>
      <c r="V430" s="1">
        <f t="shared" si="3"/>
        <v>0</v>
      </c>
      <c r="W430" s="1">
        <f t="shared" si="4"/>
        <v>0</v>
      </c>
      <c r="X430" s="1"/>
      <c r="Y430" s="29">
        <f t="shared" si="5"/>
        <v>0</v>
      </c>
      <c r="Z430" s="36">
        <f t="shared" si="6"/>
        <v>0</v>
      </c>
      <c r="AA430" s="29"/>
      <c r="AB430" s="29"/>
      <c r="AC430" s="29"/>
      <c r="AD430" s="29"/>
      <c r="AE430" s="29"/>
      <c r="AF430" s="29"/>
    </row>
    <row r="431" spans="1:32" ht="14.25" customHeight="1">
      <c r="A431" s="1" t="s">
        <v>1557</v>
      </c>
      <c r="B431" s="2">
        <v>430</v>
      </c>
      <c r="C431" s="2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3" t="str">
        <f t="shared" si="0"/>
        <v/>
      </c>
      <c r="O431" s="29"/>
      <c r="P431" s="29"/>
      <c r="Q431" s="36" t="str">
        <f t="shared" si="1"/>
        <v/>
      </c>
      <c r="R431" s="29"/>
      <c r="S431" s="29"/>
      <c r="T431" s="37" t="str">
        <f t="shared" si="2"/>
        <v/>
      </c>
      <c r="U431" s="1"/>
      <c r="V431" s="1">
        <f t="shared" si="3"/>
        <v>0</v>
      </c>
      <c r="W431" s="1">
        <f t="shared" si="4"/>
        <v>0</v>
      </c>
      <c r="X431" s="1"/>
      <c r="Y431" s="29">
        <f t="shared" si="5"/>
        <v>0</v>
      </c>
      <c r="Z431" s="36">
        <f t="shared" si="6"/>
        <v>0</v>
      </c>
      <c r="AA431" s="29"/>
      <c r="AB431" s="29"/>
      <c r="AC431" s="29"/>
      <c r="AD431" s="29"/>
      <c r="AE431" s="29"/>
      <c r="AF431" s="29"/>
    </row>
    <row r="432" spans="1:32" ht="14.25" customHeight="1">
      <c r="A432" s="1" t="s">
        <v>1561</v>
      </c>
      <c r="B432" s="2">
        <v>431</v>
      </c>
      <c r="C432" s="2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3" t="str">
        <f t="shared" si="0"/>
        <v/>
      </c>
      <c r="O432" s="29"/>
      <c r="P432" s="29"/>
      <c r="Q432" s="36" t="str">
        <f t="shared" si="1"/>
        <v/>
      </c>
      <c r="R432" s="29"/>
      <c r="S432" s="29"/>
      <c r="T432" s="37" t="str">
        <f t="shared" si="2"/>
        <v/>
      </c>
      <c r="U432" s="1"/>
      <c r="V432" s="1">
        <f t="shared" si="3"/>
        <v>0</v>
      </c>
      <c r="W432" s="1">
        <f t="shared" si="4"/>
        <v>0</v>
      </c>
      <c r="X432" s="1"/>
      <c r="Y432" s="29">
        <f t="shared" si="5"/>
        <v>0</v>
      </c>
      <c r="Z432" s="36">
        <f t="shared" si="6"/>
        <v>0</v>
      </c>
      <c r="AA432" s="29"/>
      <c r="AB432" s="29"/>
      <c r="AC432" s="29"/>
      <c r="AD432" s="29"/>
      <c r="AE432" s="29"/>
      <c r="AF432" s="29"/>
    </row>
    <row r="433" spans="1:32" ht="14.25" customHeight="1">
      <c r="A433" s="1" t="s">
        <v>1565</v>
      </c>
      <c r="B433" s="2">
        <v>432</v>
      </c>
      <c r="C433" s="2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3" t="str">
        <f t="shared" si="0"/>
        <v/>
      </c>
      <c r="O433" s="29"/>
      <c r="P433" s="29"/>
      <c r="Q433" s="36" t="str">
        <f t="shared" si="1"/>
        <v/>
      </c>
      <c r="R433" s="29"/>
      <c r="S433" s="29"/>
      <c r="T433" s="37" t="str">
        <f t="shared" si="2"/>
        <v/>
      </c>
      <c r="U433" s="1"/>
      <c r="V433" s="1">
        <f t="shared" si="3"/>
        <v>0</v>
      </c>
      <c r="W433" s="1">
        <f t="shared" si="4"/>
        <v>0</v>
      </c>
      <c r="X433" s="1"/>
      <c r="Y433" s="29">
        <f t="shared" si="5"/>
        <v>0</v>
      </c>
      <c r="Z433" s="36">
        <f t="shared" si="6"/>
        <v>0</v>
      </c>
      <c r="AA433" s="29"/>
      <c r="AB433" s="29"/>
      <c r="AC433" s="29"/>
      <c r="AD433" s="29"/>
      <c r="AE433" s="29"/>
      <c r="AF433" s="29"/>
    </row>
    <row r="434" spans="1:32" ht="14.25" customHeight="1">
      <c r="A434" s="1" t="s">
        <v>1568</v>
      </c>
      <c r="B434" s="2">
        <v>433</v>
      </c>
      <c r="C434" s="2">
        <v>60121</v>
      </c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3" t="str">
        <f t="shared" si="0"/>
        <v/>
      </c>
      <c r="O434" s="29"/>
      <c r="P434" s="29"/>
      <c r="Q434" s="36" t="str">
        <f t="shared" si="1"/>
        <v/>
      </c>
      <c r="R434" s="29"/>
      <c r="S434" s="29"/>
      <c r="T434" s="37" t="str">
        <f t="shared" si="2"/>
        <v/>
      </c>
      <c r="U434" s="1"/>
      <c r="V434" s="1">
        <f t="shared" si="3"/>
        <v>0</v>
      </c>
      <c r="W434" s="1">
        <f t="shared" si="4"/>
        <v>0</v>
      </c>
      <c r="X434" s="2">
        <v>46</v>
      </c>
      <c r="Y434" s="29">
        <f t="shared" si="5"/>
        <v>46</v>
      </c>
      <c r="Z434" s="36">
        <f t="shared" si="6"/>
        <v>46</v>
      </c>
      <c r="AA434" s="29"/>
      <c r="AB434" s="29"/>
      <c r="AC434" s="29"/>
      <c r="AD434" s="29"/>
      <c r="AE434" s="29"/>
      <c r="AF434" s="29"/>
    </row>
    <row r="435" spans="1:32" ht="14.25" customHeight="1">
      <c r="A435" s="1" t="s">
        <v>1571</v>
      </c>
      <c r="B435" s="2">
        <v>434</v>
      </c>
      <c r="C435" s="2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3" t="str">
        <f t="shared" si="0"/>
        <v/>
      </c>
      <c r="O435" s="29"/>
      <c r="P435" s="29"/>
      <c r="Q435" s="36" t="str">
        <f t="shared" si="1"/>
        <v/>
      </c>
      <c r="R435" s="29"/>
      <c r="S435" s="29"/>
      <c r="T435" s="37" t="str">
        <f t="shared" si="2"/>
        <v/>
      </c>
      <c r="U435" s="1"/>
      <c r="V435" s="1">
        <f t="shared" si="3"/>
        <v>0</v>
      </c>
      <c r="W435" s="1">
        <f t="shared" si="4"/>
        <v>0</v>
      </c>
      <c r="X435" s="1"/>
      <c r="Y435" s="29">
        <f t="shared" si="5"/>
        <v>0</v>
      </c>
      <c r="Z435" s="36">
        <f t="shared" si="6"/>
        <v>0</v>
      </c>
      <c r="AA435" s="29"/>
      <c r="AB435" s="29"/>
      <c r="AC435" s="29"/>
      <c r="AD435" s="29"/>
      <c r="AE435" s="29"/>
      <c r="AF435" s="29"/>
    </row>
    <row r="436" spans="1:32" ht="14.25" customHeight="1">
      <c r="A436" s="1" t="s">
        <v>1574</v>
      </c>
      <c r="B436" s="2">
        <v>435</v>
      </c>
      <c r="C436" s="2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3" t="str">
        <f t="shared" si="0"/>
        <v/>
      </c>
      <c r="O436" s="29"/>
      <c r="P436" s="29"/>
      <c r="Q436" s="36" t="str">
        <f t="shared" si="1"/>
        <v/>
      </c>
      <c r="R436" s="29"/>
      <c r="S436" s="29"/>
      <c r="T436" s="37" t="str">
        <f t="shared" si="2"/>
        <v/>
      </c>
      <c r="U436" s="1"/>
      <c r="V436" s="1">
        <f t="shared" si="3"/>
        <v>0</v>
      </c>
      <c r="W436" s="1">
        <f t="shared" si="4"/>
        <v>0</v>
      </c>
      <c r="X436" s="1"/>
      <c r="Y436" s="29">
        <f t="shared" si="5"/>
        <v>0</v>
      </c>
      <c r="Z436" s="36">
        <f t="shared" si="6"/>
        <v>0</v>
      </c>
      <c r="AA436" s="29"/>
      <c r="AB436" s="29"/>
      <c r="AC436" s="29"/>
      <c r="AD436" s="29"/>
      <c r="AE436" s="29"/>
      <c r="AF436" s="29"/>
    </row>
    <row r="437" spans="1:32" ht="14.25" customHeight="1">
      <c r="A437" s="1" t="s">
        <v>1577</v>
      </c>
      <c r="B437" s="2">
        <v>436</v>
      </c>
      <c r="C437" s="2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3" t="str">
        <f t="shared" si="0"/>
        <v/>
      </c>
      <c r="O437" s="29"/>
      <c r="P437" s="29"/>
      <c r="Q437" s="36" t="str">
        <f t="shared" si="1"/>
        <v/>
      </c>
      <c r="R437" s="29"/>
      <c r="S437" s="29"/>
      <c r="T437" s="37" t="str">
        <f t="shared" si="2"/>
        <v/>
      </c>
      <c r="U437" s="1"/>
      <c r="V437" s="1">
        <f t="shared" si="3"/>
        <v>0</v>
      </c>
      <c r="W437" s="1">
        <f t="shared" si="4"/>
        <v>0</v>
      </c>
      <c r="X437" s="1"/>
      <c r="Y437" s="29">
        <f t="shared" si="5"/>
        <v>0</v>
      </c>
      <c r="Z437" s="36">
        <f t="shared" si="6"/>
        <v>0</v>
      </c>
      <c r="AA437" s="29"/>
      <c r="AB437" s="29"/>
      <c r="AC437" s="29"/>
      <c r="AD437" s="29"/>
      <c r="AE437" s="29"/>
      <c r="AF437" s="29"/>
    </row>
    <row r="438" spans="1:32" ht="14.25" customHeight="1">
      <c r="A438" s="1" t="s">
        <v>1581</v>
      </c>
      <c r="B438" s="2">
        <v>437</v>
      </c>
      <c r="C438" s="2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3" t="str">
        <f t="shared" si="0"/>
        <v/>
      </c>
      <c r="O438" s="29"/>
      <c r="P438" s="29"/>
      <c r="Q438" s="36" t="str">
        <f t="shared" si="1"/>
        <v/>
      </c>
      <c r="R438" s="29"/>
      <c r="S438" s="29"/>
      <c r="T438" s="37" t="str">
        <f t="shared" si="2"/>
        <v/>
      </c>
      <c r="U438" s="1"/>
      <c r="V438" s="1">
        <f t="shared" si="3"/>
        <v>0</v>
      </c>
      <c r="W438" s="1">
        <f t="shared" si="4"/>
        <v>0</v>
      </c>
      <c r="X438" s="1"/>
      <c r="Y438" s="29">
        <f t="shared" si="5"/>
        <v>0</v>
      </c>
      <c r="Z438" s="36">
        <f t="shared" si="6"/>
        <v>0</v>
      </c>
      <c r="AA438" s="29"/>
      <c r="AB438" s="29"/>
      <c r="AC438" s="29"/>
      <c r="AD438" s="29"/>
      <c r="AE438" s="29"/>
      <c r="AF438" s="29"/>
    </row>
    <row r="439" spans="1:32" ht="14.25" customHeight="1">
      <c r="A439" s="1" t="s">
        <v>1585</v>
      </c>
      <c r="B439" s="2">
        <v>438</v>
      </c>
      <c r="C439" s="2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3" t="str">
        <f t="shared" si="0"/>
        <v/>
      </c>
      <c r="O439" s="29"/>
      <c r="P439" s="29"/>
      <c r="Q439" s="36" t="str">
        <f t="shared" si="1"/>
        <v/>
      </c>
      <c r="R439" s="29"/>
      <c r="S439" s="29"/>
      <c r="T439" s="37" t="str">
        <f t="shared" si="2"/>
        <v/>
      </c>
      <c r="U439" s="1"/>
      <c r="V439" s="1">
        <f t="shared" si="3"/>
        <v>0</v>
      </c>
      <c r="W439" s="1">
        <f t="shared" si="4"/>
        <v>0</v>
      </c>
      <c r="X439" s="1"/>
      <c r="Y439" s="29">
        <f t="shared" si="5"/>
        <v>0</v>
      </c>
      <c r="Z439" s="36">
        <f t="shared" si="6"/>
        <v>0</v>
      </c>
      <c r="AA439" s="29"/>
      <c r="AB439" s="29"/>
      <c r="AC439" s="29"/>
      <c r="AD439" s="29"/>
      <c r="AE439" s="29"/>
      <c r="AF439" s="29"/>
    </row>
    <row r="440" spans="1:32" ht="14.25" customHeight="1">
      <c r="A440" s="1" t="s">
        <v>1587</v>
      </c>
      <c r="B440" s="2">
        <v>439</v>
      </c>
      <c r="C440" s="2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3" t="str">
        <f t="shared" si="0"/>
        <v/>
      </c>
      <c r="O440" s="29"/>
      <c r="P440" s="29"/>
      <c r="Q440" s="36" t="str">
        <f t="shared" si="1"/>
        <v/>
      </c>
      <c r="R440" s="29"/>
      <c r="S440" s="29"/>
      <c r="T440" s="37" t="str">
        <f t="shared" si="2"/>
        <v/>
      </c>
      <c r="U440" s="1"/>
      <c r="V440" s="1">
        <f t="shared" si="3"/>
        <v>0</v>
      </c>
      <c r="W440" s="1">
        <f t="shared" si="4"/>
        <v>0</v>
      </c>
      <c r="X440" s="1"/>
      <c r="Y440" s="29">
        <f t="shared" si="5"/>
        <v>0</v>
      </c>
      <c r="Z440" s="36">
        <f t="shared" si="6"/>
        <v>0</v>
      </c>
      <c r="AA440" s="29"/>
      <c r="AB440" s="29"/>
      <c r="AC440" s="29"/>
      <c r="AD440" s="29"/>
      <c r="AE440" s="29"/>
      <c r="AF440" s="29"/>
    </row>
    <row r="441" spans="1:32" ht="14.25" customHeight="1">
      <c r="A441" s="1" t="s">
        <v>1591</v>
      </c>
      <c r="B441" s="2">
        <v>440</v>
      </c>
      <c r="C441" s="2">
        <v>60121</v>
      </c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3" t="str">
        <f t="shared" si="0"/>
        <v/>
      </c>
      <c r="O441" s="29"/>
      <c r="P441" s="29"/>
      <c r="Q441" s="36" t="str">
        <f t="shared" si="1"/>
        <v/>
      </c>
      <c r="R441" s="29"/>
      <c r="S441" s="29"/>
      <c r="T441" s="37" t="str">
        <f t="shared" si="2"/>
        <v/>
      </c>
      <c r="U441" s="1"/>
      <c r="V441" s="1">
        <f t="shared" si="3"/>
        <v>0</v>
      </c>
      <c r="W441" s="1">
        <f t="shared" si="4"/>
        <v>0</v>
      </c>
      <c r="X441" s="2">
        <v>22</v>
      </c>
      <c r="Y441" s="29">
        <f t="shared" si="5"/>
        <v>22</v>
      </c>
      <c r="Z441" s="36">
        <f t="shared" si="6"/>
        <v>22</v>
      </c>
      <c r="AA441" s="29"/>
      <c r="AB441" s="29"/>
      <c r="AC441" s="29"/>
      <c r="AD441" s="29"/>
      <c r="AE441" s="29"/>
      <c r="AF441" s="29"/>
    </row>
    <row r="442" spans="1:32" ht="14.25" customHeight="1">
      <c r="A442" s="1" t="s">
        <v>1595</v>
      </c>
      <c r="B442" s="2">
        <v>441</v>
      </c>
      <c r="C442" s="2">
        <v>60121</v>
      </c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3" t="str">
        <f t="shared" si="0"/>
        <v/>
      </c>
      <c r="O442" s="29"/>
      <c r="P442" s="29"/>
      <c r="Q442" s="36" t="str">
        <f t="shared" si="1"/>
        <v/>
      </c>
      <c r="R442" s="29"/>
      <c r="S442" s="29"/>
      <c r="T442" s="37" t="str">
        <f t="shared" si="2"/>
        <v/>
      </c>
      <c r="U442" s="1"/>
      <c r="V442" s="1">
        <f t="shared" si="3"/>
        <v>0</v>
      </c>
      <c r="W442" s="1">
        <f t="shared" si="4"/>
        <v>0</v>
      </c>
      <c r="X442" s="2">
        <v>74</v>
      </c>
      <c r="Y442" s="29">
        <f t="shared" si="5"/>
        <v>74</v>
      </c>
      <c r="Z442" s="36">
        <f t="shared" si="6"/>
        <v>74</v>
      </c>
      <c r="AA442" s="29"/>
      <c r="AB442" s="29"/>
      <c r="AC442" s="29"/>
      <c r="AD442" s="29"/>
      <c r="AE442" s="29"/>
      <c r="AF442" s="29"/>
    </row>
    <row r="443" spans="1:32" ht="14.25" customHeight="1">
      <c r="A443" s="1" t="s">
        <v>1598</v>
      </c>
      <c r="B443" s="2">
        <v>442</v>
      </c>
      <c r="C443" s="2">
        <v>60121</v>
      </c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3" t="str">
        <f t="shared" si="0"/>
        <v/>
      </c>
      <c r="O443" s="29"/>
      <c r="P443" s="29"/>
      <c r="Q443" s="36" t="str">
        <f t="shared" si="1"/>
        <v/>
      </c>
      <c r="R443" s="29"/>
      <c r="S443" s="29"/>
      <c r="T443" s="37" t="str">
        <f t="shared" si="2"/>
        <v/>
      </c>
      <c r="U443" s="1"/>
      <c r="V443" s="1">
        <f t="shared" si="3"/>
        <v>0</v>
      </c>
      <c r="W443" s="1">
        <f t="shared" si="4"/>
        <v>0</v>
      </c>
      <c r="X443" s="2">
        <v>153</v>
      </c>
      <c r="Y443" s="29">
        <f t="shared" si="5"/>
        <v>153</v>
      </c>
      <c r="Z443" s="36">
        <f t="shared" si="6"/>
        <v>153</v>
      </c>
      <c r="AA443" s="29"/>
      <c r="AB443" s="29"/>
      <c r="AC443" s="29"/>
      <c r="AD443" s="29"/>
      <c r="AE443" s="29"/>
      <c r="AF443" s="29"/>
    </row>
    <row r="444" spans="1:32" ht="14.25" customHeight="1">
      <c r="A444" s="1" t="s">
        <v>1601</v>
      </c>
      <c r="B444" s="2">
        <v>443</v>
      </c>
      <c r="C444" s="2">
        <v>60121</v>
      </c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3" t="str">
        <f t="shared" si="0"/>
        <v/>
      </c>
      <c r="O444" s="29"/>
      <c r="P444" s="29"/>
      <c r="Q444" s="36" t="str">
        <f t="shared" si="1"/>
        <v/>
      </c>
      <c r="R444" s="29"/>
      <c r="S444" s="29"/>
      <c r="T444" s="37" t="str">
        <f t="shared" si="2"/>
        <v/>
      </c>
      <c r="U444" s="1"/>
      <c r="V444" s="1">
        <f t="shared" si="3"/>
        <v>0</v>
      </c>
      <c r="W444" s="1">
        <f t="shared" si="4"/>
        <v>0</v>
      </c>
      <c r="X444" s="2">
        <v>10</v>
      </c>
      <c r="Y444" s="29">
        <f t="shared" si="5"/>
        <v>10</v>
      </c>
      <c r="Z444" s="36">
        <f t="shared" si="6"/>
        <v>10</v>
      </c>
      <c r="AA444" s="29"/>
      <c r="AB444" s="29"/>
      <c r="AC444" s="29"/>
      <c r="AD444" s="29"/>
      <c r="AE444" s="29"/>
      <c r="AF444" s="29"/>
    </row>
    <row r="445" spans="1:32" ht="14.25" customHeight="1">
      <c r="A445" s="1" t="s">
        <v>1604</v>
      </c>
      <c r="B445" s="2">
        <v>444</v>
      </c>
      <c r="C445" s="2">
        <v>60121</v>
      </c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3" t="str">
        <f t="shared" si="0"/>
        <v/>
      </c>
      <c r="O445" s="29"/>
      <c r="P445" s="29"/>
      <c r="Q445" s="36" t="str">
        <f t="shared" si="1"/>
        <v/>
      </c>
      <c r="R445" s="29"/>
      <c r="S445" s="29"/>
      <c r="T445" s="37" t="str">
        <f t="shared" si="2"/>
        <v/>
      </c>
      <c r="U445" s="1"/>
      <c r="V445" s="1">
        <f t="shared" si="3"/>
        <v>0</v>
      </c>
      <c r="W445" s="1">
        <f t="shared" si="4"/>
        <v>0</v>
      </c>
      <c r="X445" s="2">
        <v>42</v>
      </c>
      <c r="Y445" s="29">
        <f t="shared" si="5"/>
        <v>42</v>
      </c>
      <c r="Z445" s="36">
        <f t="shared" si="6"/>
        <v>42</v>
      </c>
      <c r="AA445" s="29"/>
      <c r="AB445" s="29"/>
      <c r="AC445" s="29"/>
      <c r="AD445" s="29"/>
      <c r="AE445" s="29"/>
      <c r="AF445" s="29"/>
    </row>
    <row r="446" spans="1:32" ht="14.25" customHeight="1">
      <c r="A446" s="1" t="s">
        <v>1607</v>
      </c>
      <c r="B446" s="2">
        <v>445</v>
      </c>
      <c r="C446" s="2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3" t="str">
        <f t="shared" si="0"/>
        <v/>
      </c>
      <c r="O446" s="29"/>
      <c r="P446" s="29"/>
      <c r="Q446" s="36" t="str">
        <f t="shared" si="1"/>
        <v/>
      </c>
      <c r="R446" s="29"/>
      <c r="S446" s="29"/>
      <c r="T446" s="37" t="str">
        <f t="shared" si="2"/>
        <v/>
      </c>
      <c r="U446" s="1"/>
      <c r="V446" s="1">
        <f t="shared" si="3"/>
        <v>0</v>
      </c>
      <c r="W446" s="1">
        <f t="shared" si="4"/>
        <v>0</v>
      </c>
      <c r="X446" s="1"/>
      <c r="Y446" s="29">
        <f t="shared" si="5"/>
        <v>0</v>
      </c>
      <c r="Z446" s="36">
        <f t="shared" si="6"/>
        <v>0</v>
      </c>
      <c r="AA446" s="29"/>
      <c r="AB446" s="29"/>
      <c r="AC446" s="29"/>
      <c r="AD446" s="29"/>
      <c r="AE446" s="29"/>
      <c r="AF446" s="29"/>
    </row>
    <row r="447" spans="1:32" ht="14.25" customHeight="1">
      <c r="A447" s="1" t="s">
        <v>1611</v>
      </c>
      <c r="B447" s="2">
        <v>446</v>
      </c>
      <c r="C447" s="2">
        <v>60121</v>
      </c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3" t="str">
        <f t="shared" si="0"/>
        <v/>
      </c>
      <c r="O447" s="29"/>
      <c r="P447" s="29"/>
      <c r="Q447" s="36" t="str">
        <f t="shared" si="1"/>
        <v/>
      </c>
      <c r="R447" s="29"/>
      <c r="S447" s="29"/>
      <c r="T447" s="37" t="str">
        <f t="shared" si="2"/>
        <v/>
      </c>
      <c r="U447" s="1"/>
      <c r="V447" s="1">
        <f t="shared" si="3"/>
        <v>0</v>
      </c>
      <c r="W447" s="1">
        <f t="shared" si="4"/>
        <v>0</v>
      </c>
      <c r="X447" s="2">
        <v>108</v>
      </c>
      <c r="Y447" s="29">
        <f t="shared" si="5"/>
        <v>108</v>
      </c>
      <c r="Z447" s="36">
        <f t="shared" si="6"/>
        <v>108</v>
      </c>
      <c r="AA447" s="29"/>
      <c r="AB447" s="29"/>
      <c r="AC447" s="29"/>
      <c r="AD447" s="29"/>
      <c r="AE447" s="29"/>
      <c r="AF447" s="29"/>
    </row>
    <row r="448" spans="1:32" ht="14.25" customHeight="1">
      <c r="A448" s="1" t="s">
        <v>1614</v>
      </c>
      <c r="B448" s="2">
        <v>447</v>
      </c>
      <c r="C448" s="2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3" t="str">
        <f t="shared" si="0"/>
        <v/>
      </c>
      <c r="O448" s="29"/>
      <c r="P448" s="29"/>
      <c r="Q448" s="36" t="str">
        <f t="shared" si="1"/>
        <v/>
      </c>
      <c r="R448" s="29"/>
      <c r="S448" s="29"/>
      <c r="T448" s="37" t="str">
        <f t="shared" si="2"/>
        <v/>
      </c>
      <c r="U448" s="1"/>
      <c r="V448" s="1">
        <f t="shared" si="3"/>
        <v>0</v>
      </c>
      <c r="W448" s="1">
        <f t="shared" si="4"/>
        <v>0</v>
      </c>
      <c r="X448" s="1"/>
      <c r="Y448" s="29">
        <f t="shared" si="5"/>
        <v>0</v>
      </c>
      <c r="Z448" s="36">
        <f t="shared" si="6"/>
        <v>0</v>
      </c>
      <c r="AA448" s="29"/>
      <c r="AB448" s="29"/>
      <c r="AC448" s="29"/>
      <c r="AD448" s="29"/>
      <c r="AE448" s="29"/>
      <c r="AF448" s="29"/>
    </row>
    <row r="449" spans="1:32" ht="14.25" customHeight="1">
      <c r="A449" s="1" t="s">
        <v>1618</v>
      </c>
      <c r="B449" s="2">
        <v>448</v>
      </c>
      <c r="C449" s="2">
        <v>60121</v>
      </c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3" t="str">
        <f t="shared" si="0"/>
        <v/>
      </c>
      <c r="O449" s="29"/>
      <c r="P449" s="29"/>
      <c r="Q449" s="36" t="str">
        <f t="shared" si="1"/>
        <v/>
      </c>
      <c r="R449" s="29"/>
      <c r="S449" s="29"/>
      <c r="T449" s="37" t="str">
        <f t="shared" si="2"/>
        <v/>
      </c>
      <c r="U449" s="1"/>
      <c r="V449" s="1">
        <f t="shared" si="3"/>
        <v>0</v>
      </c>
      <c r="W449" s="1">
        <f t="shared" si="4"/>
        <v>0</v>
      </c>
      <c r="X449" s="2">
        <v>58</v>
      </c>
      <c r="Y449" s="29">
        <f t="shared" si="5"/>
        <v>58</v>
      </c>
      <c r="Z449" s="36">
        <f t="shared" si="6"/>
        <v>58</v>
      </c>
      <c r="AA449" s="29"/>
      <c r="AB449" s="29"/>
      <c r="AC449" s="29"/>
      <c r="AD449" s="29"/>
      <c r="AE449" s="29"/>
      <c r="AF449" s="29"/>
    </row>
    <row r="450" spans="1:32" ht="14.25" customHeight="1">
      <c r="A450" s="1" t="s">
        <v>311</v>
      </c>
      <c r="B450" s="2" t="s">
        <v>311</v>
      </c>
      <c r="C450" s="2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3" t="str">
        <f t="shared" si="0"/>
        <v/>
      </c>
      <c r="O450" s="29"/>
      <c r="P450" s="29"/>
      <c r="Q450" s="36" t="str">
        <f t="shared" si="1"/>
        <v/>
      </c>
      <c r="R450" s="29"/>
      <c r="S450" s="29"/>
      <c r="T450" s="37" t="str">
        <f t="shared" si="2"/>
        <v/>
      </c>
      <c r="U450" s="1"/>
      <c r="V450" s="1">
        <f t="shared" si="3"/>
        <v>0</v>
      </c>
      <c r="W450" s="1">
        <f t="shared" si="4"/>
        <v>0</v>
      </c>
      <c r="X450" s="1"/>
      <c r="Y450" s="29">
        <f t="shared" si="5"/>
        <v>0</v>
      </c>
      <c r="Z450" s="36">
        <f t="shared" si="6"/>
        <v>0</v>
      </c>
      <c r="AA450" s="29"/>
      <c r="AB450" s="29"/>
      <c r="AC450" s="29"/>
      <c r="AD450" s="29"/>
      <c r="AE450" s="29"/>
      <c r="AF450" s="29"/>
    </row>
    <row r="451" spans="1:32" ht="14.25" customHeight="1">
      <c r="A451" s="1" t="s">
        <v>311</v>
      </c>
      <c r="B451" s="2" t="s">
        <v>311</v>
      </c>
      <c r="C451" s="2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3" t="str">
        <f t="shared" si="0"/>
        <v/>
      </c>
      <c r="O451" s="29"/>
      <c r="P451" s="29"/>
      <c r="Q451" s="36" t="str">
        <f t="shared" si="1"/>
        <v/>
      </c>
      <c r="R451" s="29"/>
      <c r="S451" s="29"/>
      <c r="T451" s="37" t="str">
        <f t="shared" si="2"/>
        <v/>
      </c>
      <c r="U451" s="1"/>
      <c r="V451" s="1">
        <f t="shared" si="3"/>
        <v>0</v>
      </c>
      <c r="W451" s="1">
        <f t="shared" si="4"/>
        <v>0</v>
      </c>
      <c r="X451" s="1"/>
      <c r="Y451" s="29">
        <f t="shared" si="5"/>
        <v>0</v>
      </c>
      <c r="Z451" s="36">
        <f t="shared" si="6"/>
        <v>0</v>
      </c>
      <c r="AA451" s="29"/>
      <c r="AB451" s="29"/>
      <c r="AC451" s="29"/>
      <c r="AD451" s="29"/>
      <c r="AE451" s="29"/>
      <c r="AF451" s="29"/>
    </row>
    <row r="452" spans="1:32" ht="14.25" customHeight="1">
      <c r="A452" s="1" t="s">
        <v>311</v>
      </c>
      <c r="B452" s="2" t="s">
        <v>311</v>
      </c>
      <c r="C452" s="2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3" t="str">
        <f t="shared" si="0"/>
        <v/>
      </c>
      <c r="O452" s="29"/>
      <c r="P452" s="29"/>
      <c r="Q452" s="36" t="str">
        <f t="shared" si="1"/>
        <v/>
      </c>
      <c r="R452" s="29"/>
      <c r="S452" s="29"/>
      <c r="T452" s="37" t="str">
        <f t="shared" si="2"/>
        <v/>
      </c>
      <c r="U452" s="1"/>
      <c r="V452" s="1">
        <f t="shared" si="3"/>
        <v>0</v>
      </c>
      <c r="W452" s="1">
        <f t="shared" si="4"/>
        <v>0</v>
      </c>
      <c r="X452" s="1"/>
      <c r="Y452" s="29">
        <f t="shared" si="5"/>
        <v>0</v>
      </c>
      <c r="Z452" s="36">
        <f t="shared" si="6"/>
        <v>0</v>
      </c>
      <c r="AA452" s="29"/>
      <c r="AB452" s="29"/>
      <c r="AC452" s="29"/>
      <c r="AD452" s="29"/>
      <c r="AE452" s="29"/>
      <c r="AF452" s="29"/>
    </row>
    <row r="453" spans="1:32" ht="14.25" customHeight="1">
      <c r="A453" s="1" t="s">
        <v>311</v>
      </c>
      <c r="B453" s="2" t="s">
        <v>311</v>
      </c>
      <c r="C453" s="2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3" t="str">
        <f t="shared" si="0"/>
        <v/>
      </c>
      <c r="O453" s="29"/>
      <c r="P453" s="29"/>
      <c r="Q453" s="36" t="str">
        <f t="shared" si="1"/>
        <v/>
      </c>
      <c r="R453" s="29"/>
      <c r="S453" s="29"/>
      <c r="T453" s="37" t="str">
        <f t="shared" si="2"/>
        <v/>
      </c>
      <c r="U453" s="1"/>
      <c r="V453" s="1">
        <f t="shared" si="3"/>
        <v>0</v>
      </c>
      <c r="W453" s="1">
        <f t="shared" si="4"/>
        <v>0</v>
      </c>
      <c r="X453" s="1"/>
      <c r="Y453" s="29">
        <f t="shared" si="5"/>
        <v>0</v>
      </c>
      <c r="Z453" s="36">
        <f t="shared" si="6"/>
        <v>0</v>
      </c>
      <c r="AA453" s="29"/>
      <c r="AB453" s="29"/>
      <c r="AC453" s="29"/>
      <c r="AD453" s="29"/>
      <c r="AE453" s="29"/>
      <c r="AF453" s="29"/>
    </row>
    <row r="454" spans="1:32" ht="14.25" customHeight="1">
      <c r="A454" s="1" t="s">
        <v>311</v>
      </c>
      <c r="B454" s="2" t="s">
        <v>311</v>
      </c>
      <c r="C454" s="2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3" t="str">
        <f t="shared" si="0"/>
        <v/>
      </c>
      <c r="O454" s="29"/>
      <c r="P454" s="29"/>
      <c r="Q454" s="36" t="str">
        <f t="shared" si="1"/>
        <v/>
      </c>
      <c r="R454" s="29"/>
      <c r="S454" s="29"/>
      <c r="T454" s="37" t="str">
        <f t="shared" si="2"/>
        <v/>
      </c>
      <c r="U454" s="1"/>
      <c r="V454" s="1">
        <f t="shared" si="3"/>
        <v>0</v>
      </c>
      <c r="W454" s="1">
        <f t="shared" si="4"/>
        <v>0</v>
      </c>
      <c r="X454" s="1"/>
      <c r="Y454" s="29">
        <f t="shared" si="5"/>
        <v>0</v>
      </c>
      <c r="Z454" s="36">
        <f t="shared" si="6"/>
        <v>0</v>
      </c>
      <c r="AA454" s="29"/>
      <c r="AB454" s="29"/>
      <c r="AC454" s="29"/>
      <c r="AD454" s="29"/>
      <c r="AE454" s="29"/>
      <c r="AF454" s="29"/>
    </row>
    <row r="455" spans="1:32" ht="14.25" customHeight="1">
      <c r="A455" s="1" t="s">
        <v>311</v>
      </c>
      <c r="B455" s="2" t="s">
        <v>311</v>
      </c>
      <c r="C455" s="2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3" t="str">
        <f t="shared" si="0"/>
        <v/>
      </c>
      <c r="O455" s="29"/>
      <c r="P455" s="29"/>
      <c r="Q455" s="36" t="str">
        <f t="shared" si="1"/>
        <v/>
      </c>
      <c r="R455" s="29"/>
      <c r="S455" s="29"/>
      <c r="T455" s="37" t="str">
        <f t="shared" si="2"/>
        <v/>
      </c>
      <c r="U455" s="1"/>
      <c r="V455" s="1">
        <f t="shared" si="3"/>
        <v>0</v>
      </c>
      <c r="W455" s="1">
        <f t="shared" si="4"/>
        <v>0</v>
      </c>
      <c r="X455" s="1"/>
      <c r="Y455" s="29">
        <f t="shared" si="5"/>
        <v>0</v>
      </c>
      <c r="Z455" s="36">
        <f t="shared" si="6"/>
        <v>0</v>
      </c>
      <c r="AA455" s="29"/>
      <c r="AB455" s="29"/>
      <c r="AC455" s="29"/>
      <c r="AD455" s="29"/>
      <c r="AE455" s="29"/>
      <c r="AF455" s="29"/>
    </row>
    <row r="456" spans="1:32" ht="14.25" customHeight="1">
      <c r="A456" s="1" t="s">
        <v>311</v>
      </c>
      <c r="B456" s="2" t="s">
        <v>311</v>
      </c>
      <c r="C456" s="2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3" t="str">
        <f t="shared" si="0"/>
        <v/>
      </c>
      <c r="O456" s="29"/>
      <c r="P456" s="29"/>
      <c r="Q456" s="36" t="str">
        <f t="shared" si="1"/>
        <v/>
      </c>
      <c r="R456" s="29"/>
      <c r="S456" s="29"/>
      <c r="T456" s="37" t="str">
        <f t="shared" si="2"/>
        <v/>
      </c>
      <c r="U456" s="1"/>
      <c r="V456" s="1">
        <f t="shared" si="3"/>
        <v>0</v>
      </c>
      <c r="W456" s="1">
        <f t="shared" si="4"/>
        <v>0</v>
      </c>
      <c r="X456" s="1"/>
      <c r="Y456" s="29">
        <f t="shared" si="5"/>
        <v>0</v>
      </c>
      <c r="Z456" s="36">
        <f t="shared" si="6"/>
        <v>0</v>
      </c>
      <c r="AA456" s="29"/>
      <c r="AB456" s="29"/>
      <c r="AC456" s="29"/>
      <c r="AD456" s="29"/>
      <c r="AE456" s="29"/>
      <c r="AF456" s="29"/>
    </row>
    <row r="457" spans="1:32" ht="14.25" customHeight="1">
      <c r="A457" s="1" t="s">
        <v>217</v>
      </c>
      <c r="B457" s="2" t="s">
        <v>217</v>
      </c>
      <c r="C457" s="2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3" t="str">
        <f t="shared" si="0"/>
        <v/>
      </c>
      <c r="O457" s="29"/>
      <c r="P457" s="29"/>
      <c r="Q457" s="36" t="str">
        <f t="shared" si="1"/>
        <v/>
      </c>
      <c r="R457" s="29"/>
      <c r="S457" s="29"/>
      <c r="T457" s="37" t="str">
        <f t="shared" si="2"/>
        <v/>
      </c>
      <c r="U457" s="1"/>
      <c r="V457" s="1">
        <f t="shared" si="3"/>
        <v>0</v>
      </c>
      <c r="W457" s="1">
        <f t="shared" si="4"/>
        <v>0</v>
      </c>
      <c r="X457" s="1"/>
      <c r="Y457" s="29">
        <f t="shared" si="5"/>
        <v>0</v>
      </c>
      <c r="Z457" s="36">
        <f t="shared" si="6"/>
        <v>0</v>
      </c>
      <c r="AA457" s="29"/>
      <c r="AB457" s="29"/>
      <c r="AC457" s="29"/>
      <c r="AD457" s="29"/>
      <c r="AE457" s="29"/>
      <c r="AF457" s="29"/>
    </row>
    <row r="458" spans="1:32" ht="14.25" customHeight="1">
      <c r="A458" s="1" t="s">
        <v>217</v>
      </c>
      <c r="B458" s="2" t="s">
        <v>217</v>
      </c>
      <c r="C458" s="2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3" t="str">
        <f t="shared" si="0"/>
        <v/>
      </c>
      <c r="O458" s="29"/>
      <c r="P458" s="29"/>
      <c r="Q458" s="36" t="str">
        <f t="shared" si="1"/>
        <v/>
      </c>
      <c r="R458" s="29"/>
      <c r="S458" s="29"/>
      <c r="T458" s="37" t="str">
        <f t="shared" si="2"/>
        <v/>
      </c>
      <c r="U458" s="1"/>
      <c r="V458" s="1">
        <f t="shared" si="3"/>
        <v>0</v>
      </c>
      <c r="W458" s="1">
        <f t="shared" si="4"/>
        <v>0</v>
      </c>
      <c r="X458" s="1"/>
      <c r="Y458" s="29">
        <f t="shared" si="5"/>
        <v>0</v>
      </c>
      <c r="Z458" s="36">
        <f t="shared" si="6"/>
        <v>0</v>
      </c>
      <c r="AA458" s="29"/>
      <c r="AB458" s="29"/>
      <c r="AC458" s="29"/>
      <c r="AD458" s="29"/>
      <c r="AE458" s="29"/>
      <c r="AF458" s="29"/>
    </row>
    <row r="459" spans="1:32" ht="14.25" customHeight="1">
      <c r="A459" s="1" t="s">
        <v>217</v>
      </c>
      <c r="B459" s="2" t="s">
        <v>217</v>
      </c>
      <c r="C459" s="2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3" t="str">
        <f t="shared" si="0"/>
        <v/>
      </c>
      <c r="O459" s="29"/>
      <c r="P459" s="29"/>
      <c r="Q459" s="36" t="str">
        <f t="shared" si="1"/>
        <v/>
      </c>
      <c r="R459" s="29"/>
      <c r="S459" s="29"/>
      <c r="T459" s="37" t="str">
        <f t="shared" si="2"/>
        <v/>
      </c>
      <c r="U459" s="1"/>
      <c r="V459" s="1">
        <f t="shared" si="3"/>
        <v>0</v>
      </c>
      <c r="W459" s="1">
        <f t="shared" si="4"/>
        <v>0</v>
      </c>
      <c r="X459" s="1"/>
      <c r="Y459" s="29">
        <f t="shared" si="5"/>
        <v>0</v>
      </c>
      <c r="Z459" s="36">
        <f t="shared" si="6"/>
        <v>0</v>
      </c>
      <c r="AA459" s="29"/>
      <c r="AB459" s="29"/>
      <c r="AC459" s="29"/>
      <c r="AD459" s="29"/>
      <c r="AE459" s="29"/>
      <c r="AF459" s="29"/>
    </row>
    <row r="460" spans="1:32" ht="14.25" customHeight="1">
      <c r="A460" s="1" t="s">
        <v>217</v>
      </c>
      <c r="B460" s="2" t="s">
        <v>217</v>
      </c>
      <c r="C460" s="2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3" t="str">
        <f t="shared" si="0"/>
        <v/>
      </c>
      <c r="O460" s="29"/>
      <c r="P460" s="29"/>
      <c r="Q460" s="36" t="str">
        <f t="shared" si="1"/>
        <v/>
      </c>
      <c r="R460" s="29"/>
      <c r="S460" s="29"/>
      <c r="T460" s="37" t="str">
        <f t="shared" si="2"/>
        <v/>
      </c>
      <c r="U460" s="1"/>
      <c r="V460" s="1">
        <f t="shared" si="3"/>
        <v>0</v>
      </c>
      <c r="W460" s="1">
        <f t="shared" si="4"/>
        <v>0</v>
      </c>
      <c r="X460" s="1"/>
      <c r="Y460" s="29">
        <f t="shared" si="5"/>
        <v>0</v>
      </c>
      <c r="Z460" s="36">
        <f t="shared" si="6"/>
        <v>0</v>
      </c>
      <c r="AA460" s="29"/>
      <c r="AB460" s="29"/>
      <c r="AC460" s="29"/>
      <c r="AD460" s="29"/>
      <c r="AE460" s="29"/>
      <c r="AF460" s="29"/>
    </row>
    <row r="461" spans="1:32" ht="14.25" customHeight="1">
      <c r="A461" s="1" t="s">
        <v>217</v>
      </c>
      <c r="B461" s="2" t="s">
        <v>217</v>
      </c>
      <c r="C461" s="2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3" t="str">
        <f t="shared" si="0"/>
        <v/>
      </c>
      <c r="O461" s="29"/>
      <c r="P461" s="29"/>
      <c r="Q461" s="36" t="str">
        <f t="shared" si="1"/>
        <v/>
      </c>
      <c r="R461" s="29"/>
      <c r="S461" s="29"/>
      <c r="T461" s="37" t="str">
        <f t="shared" si="2"/>
        <v/>
      </c>
      <c r="U461" s="1"/>
      <c r="V461" s="1">
        <f t="shared" si="3"/>
        <v>0</v>
      </c>
      <c r="W461" s="1">
        <f t="shared" si="4"/>
        <v>0</v>
      </c>
      <c r="X461" s="1"/>
      <c r="Y461" s="29">
        <f t="shared" si="5"/>
        <v>0</v>
      </c>
      <c r="Z461" s="36">
        <f t="shared" si="6"/>
        <v>0</v>
      </c>
      <c r="AA461" s="29"/>
      <c r="AB461" s="29"/>
      <c r="AC461" s="29"/>
      <c r="AD461" s="29"/>
      <c r="AE461" s="29"/>
      <c r="AF461" s="29"/>
    </row>
    <row r="462" spans="1:32" ht="14.25" customHeight="1">
      <c r="A462" s="1" t="s">
        <v>217</v>
      </c>
      <c r="B462" s="2" t="s">
        <v>217</v>
      </c>
      <c r="C462" s="2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3" t="str">
        <f t="shared" si="0"/>
        <v/>
      </c>
      <c r="O462" s="29"/>
      <c r="P462" s="29"/>
      <c r="Q462" s="36" t="str">
        <f t="shared" si="1"/>
        <v/>
      </c>
      <c r="R462" s="29"/>
      <c r="S462" s="29"/>
      <c r="T462" s="37" t="str">
        <f t="shared" si="2"/>
        <v/>
      </c>
      <c r="U462" s="1"/>
      <c r="V462" s="1">
        <f t="shared" si="3"/>
        <v>0</v>
      </c>
      <c r="W462" s="1">
        <f t="shared" si="4"/>
        <v>0</v>
      </c>
      <c r="X462" s="1"/>
      <c r="Y462" s="29">
        <f t="shared" si="5"/>
        <v>0</v>
      </c>
      <c r="Z462" s="36">
        <f t="shared" si="6"/>
        <v>0</v>
      </c>
      <c r="AA462" s="29"/>
      <c r="AB462" s="29"/>
      <c r="AC462" s="29"/>
      <c r="AD462" s="29"/>
      <c r="AE462" s="29"/>
      <c r="AF462" s="29"/>
    </row>
    <row r="463" spans="1:32" ht="14.25" customHeight="1">
      <c r="A463" s="1" t="s">
        <v>217</v>
      </c>
      <c r="B463" s="2" t="s">
        <v>217</v>
      </c>
      <c r="C463" s="2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3" t="str">
        <f t="shared" si="0"/>
        <v/>
      </c>
      <c r="O463" s="29"/>
      <c r="P463" s="29"/>
      <c r="Q463" s="36" t="str">
        <f t="shared" si="1"/>
        <v/>
      </c>
      <c r="R463" s="29"/>
      <c r="S463" s="29"/>
      <c r="T463" s="37" t="str">
        <f t="shared" si="2"/>
        <v/>
      </c>
      <c r="U463" s="1"/>
      <c r="V463" s="1">
        <f t="shared" si="3"/>
        <v>0</v>
      </c>
      <c r="W463" s="1">
        <f t="shared" si="4"/>
        <v>0</v>
      </c>
      <c r="X463" s="1"/>
      <c r="Y463" s="29">
        <f t="shared" si="5"/>
        <v>0</v>
      </c>
      <c r="Z463" s="36">
        <f t="shared" si="6"/>
        <v>0</v>
      </c>
      <c r="AA463" s="29"/>
      <c r="AB463" s="29"/>
      <c r="AC463" s="29"/>
      <c r="AD463" s="29"/>
      <c r="AE463" s="29"/>
      <c r="AF463" s="29"/>
    </row>
    <row r="464" spans="1:32" ht="14.25" customHeight="1">
      <c r="A464" s="1" t="s">
        <v>217</v>
      </c>
      <c r="B464" s="2" t="s">
        <v>217</v>
      </c>
      <c r="C464" s="2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3" t="str">
        <f t="shared" si="0"/>
        <v/>
      </c>
      <c r="O464" s="29"/>
      <c r="P464" s="29"/>
      <c r="Q464" s="36" t="str">
        <f t="shared" si="1"/>
        <v/>
      </c>
      <c r="R464" s="29"/>
      <c r="S464" s="29"/>
      <c r="T464" s="37" t="str">
        <f t="shared" si="2"/>
        <v/>
      </c>
      <c r="U464" s="1"/>
      <c r="V464" s="1">
        <f t="shared" si="3"/>
        <v>0</v>
      </c>
      <c r="W464" s="1">
        <f t="shared" si="4"/>
        <v>0</v>
      </c>
      <c r="X464" s="1"/>
      <c r="Y464" s="29">
        <f t="shared" si="5"/>
        <v>0</v>
      </c>
      <c r="Z464" s="36">
        <f t="shared" si="6"/>
        <v>0</v>
      </c>
      <c r="AA464" s="29"/>
      <c r="AB464" s="29"/>
      <c r="AC464" s="29"/>
      <c r="AD464" s="29"/>
      <c r="AE464" s="29"/>
      <c r="AF464" s="29"/>
    </row>
    <row r="465" spans="1:32" ht="14.25" customHeight="1">
      <c r="A465" s="1" t="s">
        <v>152</v>
      </c>
      <c r="B465" s="2" t="s">
        <v>152</v>
      </c>
      <c r="C465" s="2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3" t="str">
        <f t="shared" si="0"/>
        <v/>
      </c>
      <c r="O465" s="29"/>
      <c r="P465" s="29"/>
      <c r="Q465" s="36" t="str">
        <f t="shared" si="1"/>
        <v/>
      </c>
      <c r="R465" s="29"/>
      <c r="S465" s="29"/>
      <c r="T465" s="37" t="str">
        <f t="shared" si="2"/>
        <v/>
      </c>
      <c r="U465" s="1"/>
      <c r="V465" s="1">
        <f t="shared" si="3"/>
        <v>0</v>
      </c>
      <c r="W465" s="1">
        <f t="shared" si="4"/>
        <v>0</v>
      </c>
      <c r="X465" s="1"/>
      <c r="Y465" s="29">
        <f t="shared" si="5"/>
        <v>0</v>
      </c>
      <c r="Z465" s="36">
        <f t="shared" si="6"/>
        <v>0</v>
      </c>
      <c r="AA465" s="29"/>
      <c r="AB465" s="29"/>
      <c r="AC465" s="29"/>
      <c r="AD465" s="29"/>
      <c r="AE465" s="29"/>
      <c r="AF465" s="29"/>
    </row>
    <row r="466" spans="1:32" ht="14.25" customHeight="1">
      <c r="A466" s="1" t="s">
        <v>152</v>
      </c>
      <c r="B466" s="2" t="s">
        <v>152</v>
      </c>
      <c r="C466" s="2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3" t="str">
        <f t="shared" si="0"/>
        <v/>
      </c>
      <c r="O466" s="29"/>
      <c r="P466" s="29"/>
      <c r="Q466" s="36" t="str">
        <f t="shared" si="1"/>
        <v/>
      </c>
      <c r="R466" s="29"/>
      <c r="S466" s="29"/>
      <c r="T466" s="37" t="str">
        <f t="shared" si="2"/>
        <v/>
      </c>
      <c r="U466" s="1"/>
      <c r="V466" s="1">
        <f t="shared" si="3"/>
        <v>0</v>
      </c>
      <c r="W466" s="1">
        <f t="shared" si="4"/>
        <v>0</v>
      </c>
      <c r="X466" s="1"/>
      <c r="Y466" s="29">
        <f t="shared" si="5"/>
        <v>0</v>
      </c>
      <c r="Z466" s="36">
        <f t="shared" si="6"/>
        <v>0</v>
      </c>
      <c r="AA466" s="29"/>
      <c r="AB466" s="29"/>
      <c r="AC466" s="29"/>
      <c r="AD466" s="29"/>
      <c r="AE466" s="29"/>
      <c r="AF466" s="29"/>
    </row>
    <row r="467" spans="1:32" ht="14.25" customHeight="1">
      <c r="A467" s="1" t="s">
        <v>152</v>
      </c>
      <c r="B467" s="2" t="s">
        <v>152</v>
      </c>
      <c r="C467" s="2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3" t="str">
        <f t="shared" si="0"/>
        <v/>
      </c>
      <c r="O467" s="29"/>
      <c r="P467" s="29"/>
      <c r="Q467" s="36" t="str">
        <f t="shared" si="1"/>
        <v/>
      </c>
      <c r="R467" s="29"/>
      <c r="S467" s="29"/>
      <c r="T467" s="37" t="str">
        <f t="shared" si="2"/>
        <v/>
      </c>
      <c r="U467" s="1"/>
      <c r="V467" s="1">
        <f t="shared" si="3"/>
        <v>0</v>
      </c>
      <c r="W467" s="1">
        <f t="shared" si="4"/>
        <v>0</v>
      </c>
      <c r="X467" s="1"/>
      <c r="Y467" s="29">
        <f t="shared" si="5"/>
        <v>0</v>
      </c>
      <c r="Z467" s="36">
        <f t="shared" si="6"/>
        <v>0</v>
      </c>
      <c r="AA467" s="29"/>
      <c r="AB467" s="29"/>
      <c r="AC467" s="29"/>
      <c r="AD467" s="29"/>
      <c r="AE467" s="29"/>
      <c r="AF467" s="29"/>
    </row>
    <row r="468" spans="1:32" ht="14.25" customHeight="1">
      <c r="A468" s="1" t="s">
        <v>152</v>
      </c>
      <c r="B468" s="2" t="s">
        <v>152</v>
      </c>
      <c r="C468" s="2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3" t="str">
        <f t="shared" si="0"/>
        <v/>
      </c>
      <c r="O468" s="29"/>
      <c r="P468" s="29"/>
      <c r="Q468" s="36" t="str">
        <f t="shared" si="1"/>
        <v/>
      </c>
      <c r="R468" s="29"/>
      <c r="S468" s="29"/>
      <c r="T468" s="37" t="str">
        <f t="shared" si="2"/>
        <v/>
      </c>
      <c r="U468" s="1"/>
      <c r="V468" s="1">
        <f t="shared" si="3"/>
        <v>0</v>
      </c>
      <c r="W468" s="1">
        <f t="shared" si="4"/>
        <v>0</v>
      </c>
      <c r="X468" s="1"/>
      <c r="Y468" s="29">
        <f t="shared" si="5"/>
        <v>0</v>
      </c>
      <c r="Z468" s="36">
        <f t="shared" si="6"/>
        <v>0</v>
      </c>
      <c r="AA468" s="29"/>
      <c r="AB468" s="29"/>
      <c r="AC468" s="29"/>
      <c r="AD468" s="29"/>
      <c r="AE468" s="29"/>
      <c r="AF468" s="29"/>
    </row>
    <row r="469" spans="1:32" ht="14.25" customHeight="1">
      <c r="A469" s="1" t="s">
        <v>152</v>
      </c>
      <c r="B469" s="2" t="s">
        <v>152</v>
      </c>
      <c r="C469" s="2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3" t="str">
        <f t="shared" si="0"/>
        <v/>
      </c>
      <c r="O469" s="29"/>
      <c r="P469" s="29"/>
      <c r="Q469" s="36" t="str">
        <f t="shared" si="1"/>
        <v/>
      </c>
      <c r="R469" s="29"/>
      <c r="S469" s="29"/>
      <c r="T469" s="37" t="str">
        <f t="shared" si="2"/>
        <v/>
      </c>
      <c r="U469" s="1"/>
      <c r="V469" s="1">
        <f t="shared" si="3"/>
        <v>0</v>
      </c>
      <c r="W469" s="1">
        <f t="shared" si="4"/>
        <v>0</v>
      </c>
      <c r="X469" s="1"/>
      <c r="Y469" s="29">
        <f t="shared" si="5"/>
        <v>0</v>
      </c>
      <c r="Z469" s="36">
        <f t="shared" si="6"/>
        <v>0</v>
      </c>
      <c r="AA469" s="29"/>
      <c r="AB469" s="29"/>
      <c r="AC469" s="29"/>
      <c r="AD469" s="29"/>
      <c r="AE469" s="29"/>
      <c r="AF469" s="29"/>
    </row>
    <row r="470" spans="1:32" ht="14.25" customHeight="1">
      <c r="A470" s="1" t="s">
        <v>152</v>
      </c>
      <c r="B470" s="2" t="s">
        <v>152</v>
      </c>
      <c r="C470" s="2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3" t="str">
        <f t="shared" si="0"/>
        <v/>
      </c>
      <c r="O470" s="29"/>
      <c r="P470" s="29"/>
      <c r="Q470" s="36" t="str">
        <f t="shared" si="1"/>
        <v/>
      </c>
      <c r="R470" s="29"/>
      <c r="S470" s="29"/>
      <c r="T470" s="37"/>
      <c r="U470" s="1"/>
      <c r="V470" s="1">
        <f t="shared" si="3"/>
        <v>0</v>
      </c>
      <c r="W470" s="1">
        <f t="shared" si="4"/>
        <v>0</v>
      </c>
      <c r="X470" s="1"/>
      <c r="Y470" s="29">
        <f t="shared" si="5"/>
        <v>0</v>
      </c>
      <c r="Z470" s="36">
        <f t="shared" si="6"/>
        <v>0</v>
      </c>
      <c r="AA470" s="29"/>
      <c r="AB470" s="29"/>
      <c r="AC470" s="29"/>
      <c r="AD470" s="29"/>
      <c r="AE470" s="29"/>
      <c r="AF470" s="29"/>
    </row>
    <row r="471" spans="1:32" ht="14.25" customHeight="1">
      <c r="A471" s="29"/>
      <c r="B471" s="29"/>
      <c r="C471" s="2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3"/>
      <c r="O471" s="29"/>
      <c r="P471" s="29"/>
      <c r="Q471" s="29"/>
      <c r="R471" s="29"/>
      <c r="S471" s="29"/>
      <c r="T471" s="37"/>
      <c r="U471" s="1"/>
      <c r="V471" s="1"/>
      <c r="W471" s="1"/>
      <c r="X471" s="1"/>
      <c r="Y471" s="29">
        <f t="shared" si="5"/>
        <v>0</v>
      </c>
      <c r="Z471" s="36">
        <f t="shared" si="6"/>
        <v>0</v>
      </c>
      <c r="AA471" s="29"/>
      <c r="AB471" s="29"/>
      <c r="AC471" s="29"/>
      <c r="AD471" s="29"/>
      <c r="AE471" s="29"/>
      <c r="AF471" s="29"/>
    </row>
    <row r="472" spans="1:32" ht="14.25" customHeight="1">
      <c r="A472" s="29"/>
      <c r="B472" s="2"/>
      <c r="C472" s="2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3"/>
      <c r="O472" s="29"/>
      <c r="P472" s="29"/>
      <c r="Q472" s="29"/>
      <c r="R472" s="29"/>
      <c r="S472" s="29"/>
      <c r="T472" s="37"/>
      <c r="U472" s="1"/>
      <c r="V472" s="1"/>
      <c r="W472" s="1"/>
      <c r="X472" s="1"/>
      <c r="Y472" s="29">
        <f t="shared" si="5"/>
        <v>0</v>
      </c>
      <c r="Z472" s="36">
        <f t="shared" si="6"/>
        <v>0</v>
      </c>
      <c r="AA472" s="29"/>
      <c r="AB472" s="29"/>
      <c r="AC472" s="29"/>
      <c r="AD472" s="29"/>
      <c r="AE472" s="29"/>
      <c r="AF472" s="29"/>
    </row>
    <row r="473" spans="1:32" ht="14.25" customHeight="1">
      <c r="A473" s="29"/>
      <c r="B473" s="29"/>
      <c r="C473" s="2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3"/>
      <c r="O473" s="29"/>
      <c r="P473" s="29"/>
      <c r="Q473" s="29"/>
      <c r="R473" s="29"/>
      <c r="S473" s="29"/>
      <c r="T473" s="37"/>
      <c r="U473" s="1"/>
      <c r="V473" s="1"/>
      <c r="W473" s="1"/>
      <c r="X473" s="1"/>
      <c r="Y473" s="29">
        <f t="shared" si="5"/>
        <v>0</v>
      </c>
      <c r="Z473" s="36">
        <f t="shared" si="6"/>
        <v>0</v>
      </c>
      <c r="AA473" s="29"/>
      <c r="AB473" s="29"/>
      <c r="AC473" s="29"/>
      <c r="AD473" s="29"/>
      <c r="AE473" s="29"/>
      <c r="AF473" s="29"/>
    </row>
    <row r="474" spans="1:32" ht="14.25" customHeight="1">
      <c r="A474" s="29"/>
      <c r="B474" s="29"/>
      <c r="C474" s="2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3"/>
      <c r="O474" s="29"/>
      <c r="P474" s="29"/>
      <c r="Q474" s="29"/>
      <c r="R474" s="29"/>
      <c r="S474" s="29"/>
      <c r="T474" s="37"/>
      <c r="U474" s="1"/>
      <c r="V474" s="1"/>
      <c r="W474" s="1"/>
      <c r="X474" s="1"/>
      <c r="Y474" s="29">
        <f t="shared" si="5"/>
        <v>0</v>
      </c>
      <c r="Z474" s="36">
        <f t="shared" si="6"/>
        <v>0</v>
      </c>
      <c r="AA474" s="29"/>
      <c r="AB474" s="29"/>
      <c r="AC474" s="29"/>
      <c r="AD474" s="29"/>
      <c r="AE474" s="29"/>
      <c r="AF474" s="29"/>
    </row>
    <row r="475" spans="1:32" ht="14.25" customHeight="1">
      <c r="A475" s="29"/>
      <c r="B475" s="29"/>
      <c r="C475" s="2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3"/>
      <c r="O475" s="29"/>
      <c r="P475" s="29"/>
      <c r="Q475" s="29"/>
      <c r="R475" s="29"/>
      <c r="S475" s="29"/>
      <c r="T475" s="37"/>
      <c r="U475" s="1"/>
      <c r="V475" s="1"/>
      <c r="W475" s="1"/>
      <c r="X475" s="1"/>
      <c r="Y475" s="29">
        <f t="shared" si="5"/>
        <v>0</v>
      </c>
      <c r="Z475" s="36">
        <f t="shared" si="6"/>
        <v>0</v>
      </c>
      <c r="AA475" s="29"/>
      <c r="AB475" s="29"/>
      <c r="AC475" s="29"/>
      <c r="AD475" s="29"/>
      <c r="AE475" s="29"/>
      <c r="AF475" s="29"/>
    </row>
    <row r="476" spans="1:32" ht="14.25" customHeight="1">
      <c r="A476" s="29"/>
      <c r="B476" s="29"/>
      <c r="C476" s="2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3"/>
      <c r="O476" s="29"/>
      <c r="P476" s="29"/>
      <c r="Q476" s="29"/>
      <c r="R476" s="29"/>
      <c r="S476" s="29"/>
      <c r="T476" s="37"/>
      <c r="U476" s="1"/>
      <c r="V476" s="1"/>
      <c r="W476" s="1"/>
      <c r="X476" s="1"/>
      <c r="Y476" s="29">
        <f t="shared" si="5"/>
        <v>0</v>
      </c>
      <c r="Z476" s="36">
        <f t="shared" si="6"/>
        <v>0</v>
      </c>
      <c r="AA476" s="29"/>
      <c r="AB476" s="29"/>
      <c r="AC476" s="29"/>
      <c r="AD476" s="29"/>
      <c r="AE476" s="29"/>
      <c r="AF476" s="29"/>
    </row>
    <row r="477" spans="1:32" ht="14.25" customHeight="1">
      <c r="A477" s="29"/>
      <c r="B477" s="29"/>
      <c r="C477" s="2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3"/>
      <c r="O477" s="29"/>
      <c r="P477" s="29"/>
      <c r="Q477" s="29"/>
      <c r="R477" s="29"/>
      <c r="S477" s="29"/>
      <c r="T477" s="37"/>
      <c r="U477" s="1"/>
      <c r="V477" s="1"/>
      <c r="W477" s="1"/>
      <c r="X477" s="1"/>
      <c r="Y477" s="29">
        <f t="shared" si="5"/>
        <v>0</v>
      </c>
      <c r="Z477" s="36">
        <f t="shared" si="6"/>
        <v>0</v>
      </c>
      <c r="AA477" s="29"/>
      <c r="AB477" s="29"/>
      <c r="AC477" s="29"/>
      <c r="AD477" s="29"/>
      <c r="AE477" s="29"/>
      <c r="AF477" s="29"/>
    </row>
    <row r="478" spans="1:32" ht="14.25" customHeight="1">
      <c r="A478" s="29"/>
      <c r="B478" s="29"/>
      <c r="C478" s="2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3"/>
      <c r="O478" s="29"/>
      <c r="P478" s="29"/>
      <c r="Q478" s="29"/>
      <c r="R478" s="29"/>
      <c r="S478" s="29"/>
      <c r="T478" s="37"/>
      <c r="U478" s="1"/>
      <c r="V478" s="1"/>
      <c r="W478" s="1"/>
      <c r="X478" s="1"/>
      <c r="Y478" s="29">
        <f t="shared" si="5"/>
        <v>0</v>
      </c>
      <c r="Z478" s="36">
        <f t="shared" si="6"/>
        <v>0</v>
      </c>
      <c r="AA478" s="29"/>
      <c r="AB478" s="29"/>
      <c r="AC478" s="29"/>
      <c r="AD478" s="29"/>
      <c r="AE478" s="29"/>
      <c r="AF478" s="29"/>
    </row>
    <row r="479" spans="1:32" ht="14.25" customHeight="1">
      <c r="A479" s="29"/>
      <c r="B479" s="29"/>
      <c r="C479" s="2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3"/>
      <c r="O479" s="29"/>
      <c r="P479" s="29"/>
      <c r="Q479" s="29"/>
      <c r="R479" s="29"/>
      <c r="S479" s="29"/>
      <c r="T479" s="37"/>
      <c r="U479" s="1"/>
      <c r="V479" s="1"/>
      <c r="W479" s="1"/>
      <c r="X479" s="1"/>
      <c r="Y479" s="29">
        <f t="shared" si="5"/>
        <v>0</v>
      </c>
      <c r="Z479" s="36">
        <f t="shared" si="6"/>
        <v>0</v>
      </c>
      <c r="AA479" s="29"/>
      <c r="AB479" s="29"/>
      <c r="AC479" s="29"/>
      <c r="AD479" s="29"/>
      <c r="AE479" s="29"/>
      <c r="AF479" s="29"/>
    </row>
    <row r="480" spans="1:32" ht="14.25" customHeight="1">
      <c r="A480" s="29"/>
      <c r="B480" s="2"/>
      <c r="C480" s="2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3"/>
      <c r="O480" s="29"/>
      <c r="P480" s="29"/>
      <c r="Q480" s="29"/>
      <c r="R480" s="29"/>
      <c r="S480" s="29"/>
      <c r="T480" s="37"/>
      <c r="U480" s="1"/>
      <c r="V480" s="1"/>
      <c r="W480" s="1"/>
      <c r="X480" s="1"/>
      <c r="Y480" s="29">
        <f t="shared" si="5"/>
        <v>0</v>
      </c>
      <c r="Z480" s="36">
        <f t="shared" si="6"/>
        <v>0</v>
      </c>
      <c r="AA480" s="29"/>
      <c r="AB480" s="29"/>
      <c r="AC480" s="29"/>
      <c r="AD480" s="29"/>
      <c r="AE480" s="29"/>
      <c r="AF480" s="29"/>
    </row>
    <row r="481" spans="1:32" ht="14.2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3"/>
      <c r="O481" s="29"/>
      <c r="P481" s="29"/>
      <c r="Q481" s="29"/>
      <c r="R481" s="29"/>
      <c r="S481" s="29"/>
      <c r="T481" s="37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 spans="1:32" ht="14.2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3"/>
      <c r="O482" s="29"/>
      <c r="P482" s="29"/>
      <c r="Q482" s="29"/>
      <c r="R482" s="29"/>
      <c r="S482" s="29"/>
      <c r="T482" s="37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 spans="1:32" ht="14.2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3"/>
      <c r="O483" s="29"/>
      <c r="P483" s="29"/>
      <c r="Q483" s="29"/>
      <c r="R483" s="29"/>
      <c r="S483" s="29"/>
      <c r="T483" s="37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 spans="1:32" ht="14.2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3"/>
      <c r="O484" s="29"/>
      <c r="P484" s="29"/>
      <c r="Q484" s="29"/>
      <c r="R484" s="29"/>
      <c r="S484" s="29"/>
      <c r="T484" s="37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 spans="1:32" ht="14.2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3"/>
      <c r="O485" s="29"/>
      <c r="P485" s="29"/>
      <c r="Q485" s="29"/>
      <c r="R485" s="29"/>
      <c r="S485" s="29"/>
      <c r="T485" s="37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 spans="1:32" ht="14.2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3"/>
      <c r="O486" s="29"/>
      <c r="P486" s="29"/>
      <c r="Q486" s="29"/>
      <c r="R486" s="29"/>
      <c r="S486" s="29"/>
      <c r="T486" s="37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 spans="1:32" ht="14.2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3"/>
      <c r="O487" s="29"/>
      <c r="P487" s="29"/>
      <c r="Q487" s="29"/>
      <c r="R487" s="29"/>
      <c r="S487" s="29"/>
      <c r="T487" s="37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 spans="1:32" ht="14.2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3"/>
      <c r="O488" s="29"/>
      <c r="P488" s="29"/>
      <c r="Q488" s="29"/>
      <c r="R488" s="29"/>
      <c r="S488" s="29"/>
      <c r="T488" s="37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 spans="1:32" ht="14.2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3"/>
      <c r="O489" s="29"/>
      <c r="P489" s="29"/>
      <c r="Q489" s="29"/>
      <c r="R489" s="29"/>
      <c r="S489" s="29"/>
      <c r="T489" s="37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 spans="1:32" ht="14.2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3"/>
      <c r="O490" s="29"/>
      <c r="P490" s="29"/>
      <c r="Q490" s="29"/>
      <c r="R490" s="29"/>
      <c r="S490" s="29"/>
      <c r="T490" s="37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 spans="1:32" ht="14.2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3"/>
      <c r="O491" s="29"/>
      <c r="P491" s="29"/>
      <c r="Q491" s="29"/>
      <c r="R491" s="29"/>
      <c r="S491" s="29"/>
      <c r="T491" s="37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 spans="1:32" ht="14.2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3"/>
      <c r="O492" s="29"/>
      <c r="P492" s="29"/>
      <c r="Q492" s="29"/>
      <c r="R492" s="29"/>
      <c r="S492" s="29"/>
      <c r="T492" s="37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 spans="1:32" ht="14.2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3"/>
      <c r="O493" s="29"/>
      <c r="P493" s="29"/>
      <c r="Q493" s="29"/>
      <c r="R493" s="29"/>
      <c r="S493" s="29"/>
      <c r="T493" s="37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 spans="1:32" ht="14.2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3"/>
      <c r="O494" s="29"/>
      <c r="P494" s="29"/>
      <c r="Q494" s="29"/>
      <c r="R494" s="29"/>
      <c r="S494" s="29"/>
      <c r="T494" s="37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 spans="1:32" ht="14.2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3"/>
      <c r="O495" s="29"/>
      <c r="P495" s="29"/>
      <c r="Q495" s="29"/>
      <c r="R495" s="29"/>
      <c r="S495" s="29"/>
      <c r="T495" s="37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 spans="1:32" ht="14.2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3"/>
      <c r="O496" s="29"/>
      <c r="P496" s="29"/>
      <c r="Q496" s="29"/>
      <c r="R496" s="29"/>
      <c r="S496" s="29"/>
      <c r="T496" s="37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 spans="1:32" ht="14.2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3"/>
      <c r="O497" s="29"/>
      <c r="P497" s="29"/>
      <c r="Q497" s="29"/>
      <c r="R497" s="29"/>
      <c r="S497" s="29"/>
      <c r="T497" s="37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 spans="1:32" ht="14.2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3"/>
      <c r="O498" s="29"/>
      <c r="P498" s="29"/>
      <c r="Q498" s="29"/>
      <c r="R498" s="29"/>
      <c r="S498" s="29"/>
      <c r="T498" s="37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 spans="1:32" ht="14.2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3"/>
      <c r="O499" s="29"/>
      <c r="P499" s="29"/>
      <c r="Q499" s="29"/>
      <c r="R499" s="29"/>
      <c r="S499" s="29"/>
      <c r="T499" s="37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 spans="1:32" ht="14.2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3"/>
      <c r="O500" s="29"/>
      <c r="P500" s="29"/>
      <c r="Q500" s="29"/>
      <c r="R500" s="29"/>
      <c r="S500" s="29"/>
      <c r="T500" s="37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 spans="1:32" ht="14.2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3"/>
      <c r="O501" s="29"/>
      <c r="P501" s="29"/>
      <c r="Q501" s="29"/>
      <c r="R501" s="29"/>
      <c r="S501" s="29"/>
      <c r="T501" s="37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 spans="1:32" ht="14.2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3"/>
      <c r="O502" s="29"/>
      <c r="P502" s="29"/>
      <c r="Q502" s="29"/>
      <c r="R502" s="29"/>
      <c r="S502" s="29"/>
      <c r="T502" s="37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 spans="1:32" ht="14.2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3"/>
      <c r="O503" s="29"/>
      <c r="P503" s="29"/>
      <c r="Q503" s="29"/>
      <c r="R503" s="29"/>
      <c r="S503" s="29"/>
      <c r="T503" s="37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 spans="1:32" ht="14.2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3"/>
      <c r="O504" s="29"/>
      <c r="P504" s="29"/>
      <c r="Q504" s="29"/>
      <c r="R504" s="29"/>
      <c r="S504" s="29"/>
      <c r="T504" s="37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 spans="1:32" ht="14.2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3"/>
      <c r="O505" s="29"/>
      <c r="P505" s="29"/>
      <c r="Q505" s="29"/>
      <c r="R505" s="29"/>
      <c r="S505" s="29"/>
      <c r="T505" s="37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 spans="1:32" ht="14.2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3"/>
      <c r="O506" s="29"/>
      <c r="P506" s="29"/>
      <c r="Q506" s="29"/>
      <c r="R506" s="29"/>
      <c r="S506" s="29"/>
      <c r="T506" s="37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 spans="1:32" ht="14.2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3"/>
      <c r="O507" s="29"/>
      <c r="P507" s="29"/>
      <c r="Q507" s="29"/>
      <c r="R507" s="29"/>
      <c r="S507" s="29"/>
      <c r="T507" s="37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 spans="1:32" ht="14.2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3"/>
      <c r="O508" s="29"/>
      <c r="P508" s="29"/>
      <c r="Q508" s="29"/>
      <c r="R508" s="29"/>
      <c r="S508" s="29"/>
      <c r="T508" s="37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 spans="1:32" ht="14.2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3"/>
      <c r="O509" s="29"/>
      <c r="P509" s="29"/>
      <c r="Q509" s="29"/>
      <c r="R509" s="29"/>
      <c r="S509" s="29"/>
      <c r="T509" s="37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 spans="1:32" ht="14.2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3"/>
      <c r="O510" s="29"/>
      <c r="P510" s="29"/>
      <c r="Q510" s="29"/>
      <c r="R510" s="29"/>
      <c r="S510" s="29"/>
      <c r="T510" s="37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 spans="1:32" ht="14.2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3"/>
      <c r="O511" s="29"/>
      <c r="P511" s="29"/>
      <c r="Q511" s="29"/>
      <c r="R511" s="29"/>
      <c r="S511" s="29"/>
      <c r="T511" s="37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 spans="1:32" ht="14.2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3"/>
      <c r="O512" s="29"/>
      <c r="P512" s="29"/>
      <c r="Q512" s="29"/>
      <c r="R512" s="29"/>
      <c r="S512" s="29"/>
      <c r="T512" s="37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 spans="1:32" ht="14.2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3"/>
      <c r="O513" s="29"/>
      <c r="P513" s="29"/>
      <c r="Q513" s="29"/>
      <c r="R513" s="29"/>
      <c r="S513" s="29"/>
      <c r="T513" s="37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 spans="1:32" ht="14.2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3"/>
      <c r="O514" s="29"/>
      <c r="P514" s="29"/>
      <c r="Q514" s="29"/>
      <c r="R514" s="29"/>
      <c r="S514" s="29"/>
      <c r="T514" s="37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 spans="1:32" ht="14.2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3"/>
      <c r="O515" s="29"/>
      <c r="P515" s="29"/>
      <c r="Q515" s="29"/>
      <c r="R515" s="29"/>
      <c r="S515" s="29"/>
      <c r="T515" s="37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 spans="1:32" ht="14.2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3"/>
      <c r="O516" s="29"/>
      <c r="P516" s="29"/>
      <c r="Q516" s="29"/>
      <c r="R516" s="29"/>
      <c r="S516" s="29"/>
      <c r="T516" s="37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 spans="1:32" ht="14.2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3"/>
      <c r="O517" s="29"/>
      <c r="P517" s="29"/>
      <c r="Q517" s="29"/>
      <c r="R517" s="29"/>
      <c r="S517" s="29"/>
      <c r="T517" s="37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 spans="1:32" ht="14.2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3"/>
      <c r="O518" s="29"/>
      <c r="P518" s="29"/>
      <c r="Q518" s="29"/>
      <c r="R518" s="29"/>
      <c r="S518" s="29"/>
      <c r="T518" s="37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 spans="1:32" ht="14.2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3"/>
      <c r="O519" s="29"/>
      <c r="P519" s="29"/>
      <c r="Q519" s="29"/>
      <c r="R519" s="29"/>
      <c r="S519" s="29"/>
      <c r="T519" s="37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 spans="1:32" ht="14.2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3"/>
      <c r="O520" s="29"/>
      <c r="P520" s="29"/>
      <c r="Q520" s="29"/>
      <c r="R520" s="29"/>
      <c r="S520" s="29"/>
      <c r="T520" s="37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 spans="1:32" ht="14.2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3"/>
      <c r="O521" s="29"/>
      <c r="P521" s="29"/>
      <c r="Q521" s="29"/>
      <c r="R521" s="29"/>
      <c r="S521" s="29"/>
      <c r="T521" s="37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 spans="1:32" ht="14.2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3"/>
      <c r="O522" s="29"/>
      <c r="P522" s="29"/>
      <c r="Q522" s="29"/>
      <c r="R522" s="29"/>
      <c r="S522" s="29"/>
      <c r="T522" s="37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 spans="1:32" ht="14.2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3"/>
      <c r="O523" s="29"/>
      <c r="P523" s="29"/>
      <c r="Q523" s="29"/>
      <c r="R523" s="29"/>
      <c r="S523" s="29"/>
      <c r="T523" s="37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 spans="1:32" ht="14.2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3"/>
      <c r="O524" s="29"/>
      <c r="P524" s="29"/>
      <c r="Q524" s="29"/>
      <c r="R524" s="29"/>
      <c r="S524" s="29"/>
      <c r="T524" s="37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 spans="1:32" ht="14.2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3"/>
      <c r="O525" s="29"/>
      <c r="P525" s="29"/>
      <c r="Q525" s="29"/>
      <c r="R525" s="29"/>
      <c r="S525" s="29"/>
      <c r="T525" s="37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 spans="1:32" ht="14.2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3"/>
      <c r="O526" s="29"/>
      <c r="P526" s="29"/>
      <c r="Q526" s="29"/>
      <c r="R526" s="29"/>
      <c r="S526" s="29"/>
      <c r="T526" s="37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 spans="1:32" ht="14.2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3"/>
      <c r="O527" s="29"/>
      <c r="P527" s="29"/>
      <c r="Q527" s="29"/>
      <c r="R527" s="29"/>
      <c r="S527" s="29"/>
      <c r="T527" s="37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 spans="1:32" ht="14.2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3"/>
      <c r="O528" s="29"/>
      <c r="P528" s="29"/>
      <c r="Q528" s="29"/>
      <c r="R528" s="29"/>
      <c r="S528" s="29"/>
      <c r="T528" s="37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 spans="1:32" ht="14.2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3"/>
      <c r="O529" s="29"/>
      <c r="P529" s="29"/>
      <c r="Q529" s="29"/>
      <c r="R529" s="29"/>
      <c r="S529" s="29"/>
      <c r="T529" s="37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 spans="1:32" ht="14.2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3"/>
      <c r="O530" s="29"/>
      <c r="P530" s="29"/>
      <c r="Q530" s="29"/>
      <c r="R530" s="29"/>
      <c r="S530" s="29"/>
      <c r="T530" s="37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 spans="1:32" ht="14.2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3"/>
      <c r="O531" s="29"/>
      <c r="P531" s="29"/>
      <c r="Q531" s="29"/>
      <c r="R531" s="29"/>
      <c r="S531" s="29"/>
      <c r="T531" s="37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 spans="1:32" ht="14.2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3"/>
      <c r="O532" s="29"/>
      <c r="P532" s="29"/>
      <c r="Q532" s="29"/>
      <c r="R532" s="29"/>
      <c r="S532" s="29"/>
      <c r="T532" s="37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 spans="1:32" ht="14.2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3"/>
      <c r="O533" s="29"/>
      <c r="P533" s="29"/>
      <c r="Q533" s="29"/>
      <c r="R533" s="29"/>
      <c r="S533" s="29"/>
      <c r="T533" s="37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 spans="1:32" ht="14.2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3"/>
      <c r="O534" s="29"/>
      <c r="P534" s="29"/>
      <c r="Q534" s="29"/>
      <c r="R534" s="29"/>
      <c r="S534" s="29"/>
      <c r="T534" s="37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 spans="1:32" ht="14.2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3"/>
      <c r="O535" s="29"/>
      <c r="P535" s="29"/>
      <c r="Q535" s="29"/>
      <c r="R535" s="29"/>
      <c r="S535" s="29"/>
      <c r="T535" s="37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 spans="1:32" ht="14.2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3"/>
      <c r="O536" s="29"/>
      <c r="P536" s="29"/>
      <c r="Q536" s="29"/>
      <c r="R536" s="29"/>
      <c r="S536" s="29"/>
      <c r="T536" s="37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 spans="1:32" ht="14.2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3"/>
      <c r="O537" s="29"/>
      <c r="P537" s="29"/>
      <c r="Q537" s="29"/>
      <c r="R537" s="29"/>
      <c r="S537" s="29"/>
      <c r="T537" s="37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 spans="1:32" ht="14.2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3"/>
      <c r="O538" s="29"/>
      <c r="P538" s="29"/>
      <c r="Q538" s="29"/>
      <c r="R538" s="29"/>
      <c r="S538" s="29"/>
      <c r="T538" s="37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 spans="1:32" ht="14.2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3"/>
      <c r="O539" s="29"/>
      <c r="P539" s="29"/>
      <c r="Q539" s="29"/>
      <c r="R539" s="29"/>
      <c r="S539" s="29"/>
      <c r="T539" s="37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 spans="1:32" ht="14.2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3"/>
      <c r="O540" s="29"/>
      <c r="P540" s="29"/>
      <c r="Q540" s="29"/>
      <c r="R540" s="29"/>
      <c r="S540" s="29"/>
      <c r="T540" s="37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 spans="1:32" ht="14.2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3"/>
      <c r="O541" s="29"/>
      <c r="P541" s="29"/>
      <c r="Q541" s="29"/>
      <c r="R541" s="29"/>
      <c r="S541" s="29"/>
      <c r="T541" s="37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 spans="1:32" ht="14.2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3"/>
      <c r="O542" s="29"/>
      <c r="P542" s="29"/>
      <c r="Q542" s="29"/>
      <c r="R542" s="29"/>
      <c r="S542" s="29"/>
      <c r="T542" s="37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 spans="1:32" ht="14.2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3"/>
      <c r="O543" s="29"/>
      <c r="P543" s="29"/>
      <c r="Q543" s="29"/>
      <c r="R543" s="29"/>
      <c r="S543" s="29"/>
      <c r="T543" s="37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 spans="1:32" ht="14.2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3"/>
      <c r="O544" s="29"/>
      <c r="P544" s="29"/>
      <c r="Q544" s="29"/>
      <c r="R544" s="29"/>
      <c r="S544" s="29"/>
      <c r="T544" s="37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 spans="1:32" ht="14.2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3"/>
      <c r="O545" s="29"/>
      <c r="P545" s="29"/>
      <c r="Q545" s="29"/>
      <c r="R545" s="29"/>
      <c r="S545" s="29"/>
      <c r="T545" s="37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 spans="1:32" ht="14.2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3"/>
      <c r="O546" s="29"/>
      <c r="P546" s="29"/>
      <c r="Q546" s="29"/>
      <c r="R546" s="29"/>
      <c r="S546" s="29"/>
      <c r="T546" s="37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 spans="1:32" ht="14.2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3"/>
      <c r="O547" s="29"/>
      <c r="P547" s="29"/>
      <c r="Q547" s="29"/>
      <c r="R547" s="29"/>
      <c r="S547" s="29"/>
      <c r="T547" s="37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 spans="1:32" ht="14.2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3"/>
      <c r="O548" s="29"/>
      <c r="P548" s="29"/>
      <c r="Q548" s="29"/>
      <c r="R548" s="29"/>
      <c r="S548" s="29"/>
      <c r="T548" s="37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 spans="1:32" ht="14.2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3"/>
      <c r="O549" s="29"/>
      <c r="P549" s="29"/>
      <c r="Q549" s="29"/>
      <c r="R549" s="29"/>
      <c r="S549" s="29"/>
      <c r="T549" s="37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 spans="1:32" ht="14.2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3"/>
      <c r="O550" s="29"/>
      <c r="P550" s="29"/>
      <c r="Q550" s="29"/>
      <c r="R550" s="29"/>
      <c r="S550" s="29"/>
      <c r="T550" s="37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 spans="1:32" ht="14.2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3"/>
      <c r="O551" s="29"/>
      <c r="P551" s="29"/>
      <c r="Q551" s="29"/>
      <c r="R551" s="29"/>
      <c r="S551" s="29"/>
      <c r="T551" s="37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 spans="1:32" ht="14.2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3"/>
      <c r="O552" s="29"/>
      <c r="P552" s="29"/>
      <c r="Q552" s="29"/>
      <c r="R552" s="29"/>
      <c r="S552" s="29"/>
      <c r="T552" s="37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 spans="1:32" ht="14.2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3"/>
      <c r="O553" s="29"/>
      <c r="P553" s="29"/>
      <c r="Q553" s="29"/>
      <c r="R553" s="29"/>
      <c r="S553" s="29"/>
      <c r="T553" s="37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 spans="1:32" ht="14.2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3"/>
      <c r="O554" s="29"/>
      <c r="P554" s="29"/>
      <c r="Q554" s="29"/>
      <c r="R554" s="29"/>
      <c r="S554" s="29"/>
      <c r="T554" s="37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 spans="1:32" ht="14.2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3"/>
      <c r="O555" s="29"/>
      <c r="P555" s="29"/>
      <c r="Q555" s="29"/>
      <c r="R555" s="29"/>
      <c r="S555" s="29"/>
      <c r="T555" s="37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 spans="1:32" ht="14.2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3"/>
      <c r="O556" s="29"/>
      <c r="P556" s="29"/>
      <c r="Q556" s="29"/>
      <c r="R556" s="29"/>
      <c r="S556" s="29"/>
      <c r="T556" s="37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 spans="1:32" ht="14.2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3"/>
      <c r="O557" s="29"/>
      <c r="P557" s="29"/>
      <c r="Q557" s="29"/>
      <c r="R557" s="29"/>
      <c r="S557" s="29"/>
      <c r="T557" s="37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 spans="1:32" ht="14.2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3"/>
      <c r="O558" s="29"/>
      <c r="P558" s="29"/>
      <c r="Q558" s="29"/>
      <c r="R558" s="29"/>
      <c r="S558" s="29"/>
      <c r="T558" s="37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 spans="1:32" ht="14.2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3"/>
      <c r="O559" s="29"/>
      <c r="P559" s="29"/>
      <c r="Q559" s="29"/>
      <c r="R559" s="29"/>
      <c r="S559" s="29"/>
      <c r="T559" s="37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 spans="1:32" ht="14.2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3"/>
      <c r="O560" s="29"/>
      <c r="P560" s="29"/>
      <c r="Q560" s="29"/>
      <c r="R560" s="29"/>
      <c r="S560" s="29"/>
      <c r="T560" s="37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 spans="1:32" ht="14.2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3"/>
      <c r="O561" s="29"/>
      <c r="P561" s="29"/>
      <c r="Q561" s="29"/>
      <c r="R561" s="29"/>
      <c r="S561" s="29"/>
      <c r="T561" s="37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 spans="1:32" ht="14.2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3"/>
      <c r="O562" s="29"/>
      <c r="P562" s="29"/>
      <c r="Q562" s="29"/>
      <c r="R562" s="29"/>
      <c r="S562" s="29"/>
      <c r="T562" s="37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 spans="1:32" ht="14.2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3"/>
      <c r="O563" s="29"/>
      <c r="P563" s="29"/>
      <c r="Q563" s="29"/>
      <c r="R563" s="29"/>
      <c r="S563" s="29"/>
      <c r="T563" s="37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 spans="1:32" ht="14.2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3"/>
      <c r="O564" s="29"/>
      <c r="P564" s="29"/>
      <c r="Q564" s="29"/>
      <c r="R564" s="29"/>
      <c r="S564" s="29"/>
      <c r="T564" s="37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 spans="1:32" ht="14.2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3"/>
      <c r="O565" s="29"/>
      <c r="P565" s="29"/>
      <c r="Q565" s="29"/>
      <c r="R565" s="29"/>
      <c r="S565" s="29"/>
      <c r="T565" s="37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 spans="1:32" ht="14.2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3"/>
      <c r="O566" s="29"/>
      <c r="P566" s="29"/>
      <c r="Q566" s="29"/>
      <c r="R566" s="29"/>
      <c r="S566" s="29"/>
      <c r="T566" s="37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 spans="1:32" ht="14.2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3"/>
      <c r="O567" s="29"/>
      <c r="P567" s="29"/>
      <c r="Q567" s="29"/>
      <c r="R567" s="29"/>
      <c r="S567" s="29"/>
      <c r="T567" s="37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 spans="1:32" ht="14.2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3"/>
      <c r="O568" s="29"/>
      <c r="P568" s="29"/>
      <c r="Q568" s="29"/>
      <c r="R568" s="29"/>
      <c r="S568" s="29"/>
      <c r="T568" s="37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 spans="1:32" ht="14.2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3"/>
      <c r="O569" s="29"/>
      <c r="P569" s="29"/>
      <c r="Q569" s="29"/>
      <c r="R569" s="29"/>
      <c r="S569" s="29"/>
      <c r="T569" s="37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 spans="1:32" ht="14.2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3"/>
      <c r="O570" s="29"/>
      <c r="P570" s="29"/>
      <c r="Q570" s="29"/>
      <c r="R570" s="29"/>
      <c r="S570" s="29"/>
      <c r="T570" s="37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 spans="1:32" ht="14.2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3"/>
      <c r="O571" s="29"/>
      <c r="P571" s="29"/>
      <c r="Q571" s="29"/>
      <c r="R571" s="29"/>
      <c r="S571" s="29"/>
      <c r="T571" s="37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 spans="1:32" ht="14.2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3"/>
      <c r="O572" s="29"/>
      <c r="P572" s="29"/>
      <c r="Q572" s="29"/>
      <c r="R572" s="29"/>
      <c r="S572" s="29"/>
      <c r="T572" s="37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 spans="1:32" ht="14.2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3"/>
      <c r="O573" s="29"/>
      <c r="P573" s="29"/>
      <c r="Q573" s="29"/>
      <c r="R573" s="29"/>
      <c r="S573" s="29"/>
      <c r="T573" s="37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 spans="1:32" ht="14.2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3"/>
      <c r="O574" s="29"/>
      <c r="P574" s="29"/>
      <c r="Q574" s="29"/>
      <c r="R574" s="29"/>
      <c r="S574" s="29"/>
      <c r="T574" s="37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 spans="1:32" ht="14.2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3"/>
      <c r="O575" s="29"/>
      <c r="P575" s="29"/>
      <c r="Q575" s="29"/>
      <c r="R575" s="29"/>
      <c r="S575" s="29"/>
      <c r="T575" s="37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 spans="1:32" ht="14.2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3"/>
      <c r="O576" s="29"/>
      <c r="P576" s="29"/>
      <c r="Q576" s="29"/>
      <c r="R576" s="29"/>
      <c r="S576" s="29"/>
      <c r="T576" s="37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 spans="1:32" ht="14.2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3"/>
      <c r="O577" s="29"/>
      <c r="P577" s="29"/>
      <c r="Q577" s="29"/>
      <c r="R577" s="29"/>
      <c r="S577" s="29"/>
      <c r="T577" s="37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 spans="1:32" ht="14.2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3"/>
      <c r="O578" s="29"/>
      <c r="P578" s="29"/>
      <c r="Q578" s="29"/>
      <c r="R578" s="29"/>
      <c r="S578" s="29"/>
      <c r="T578" s="37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 spans="1:32" ht="14.2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3"/>
      <c r="O579" s="29"/>
      <c r="P579" s="29"/>
      <c r="Q579" s="29"/>
      <c r="R579" s="29"/>
      <c r="S579" s="29"/>
      <c r="T579" s="37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 spans="1:32" ht="14.2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3"/>
      <c r="O580" s="29"/>
      <c r="P580" s="29"/>
      <c r="Q580" s="29"/>
      <c r="R580" s="29"/>
      <c r="S580" s="29"/>
      <c r="T580" s="37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 spans="1:32" ht="14.2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3"/>
      <c r="O581" s="29"/>
      <c r="P581" s="29"/>
      <c r="Q581" s="29"/>
      <c r="R581" s="29"/>
      <c r="S581" s="29"/>
      <c r="T581" s="37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 spans="1:32" ht="14.2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3"/>
      <c r="O582" s="29"/>
      <c r="P582" s="29"/>
      <c r="Q582" s="29"/>
      <c r="R582" s="29"/>
      <c r="S582" s="29"/>
      <c r="T582" s="37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 spans="1:32" ht="14.2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3"/>
      <c r="O583" s="29"/>
      <c r="P583" s="29"/>
      <c r="Q583" s="29"/>
      <c r="R583" s="29"/>
      <c r="S583" s="29"/>
      <c r="T583" s="37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 spans="1:32" ht="14.2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3"/>
      <c r="O584" s="29"/>
      <c r="P584" s="29"/>
      <c r="Q584" s="29"/>
      <c r="R584" s="29"/>
      <c r="S584" s="29"/>
      <c r="T584" s="37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 spans="1:32" ht="14.2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3"/>
      <c r="O585" s="29"/>
      <c r="P585" s="29"/>
      <c r="Q585" s="29"/>
      <c r="R585" s="29"/>
      <c r="S585" s="29"/>
      <c r="T585" s="37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 spans="1:32" ht="14.2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3"/>
      <c r="O586" s="29"/>
      <c r="P586" s="29"/>
      <c r="Q586" s="29"/>
      <c r="R586" s="29"/>
      <c r="S586" s="29"/>
      <c r="T586" s="37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 spans="1:32" ht="14.2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3"/>
      <c r="O587" s="29"/>
      <c r="P587" s="29"/>
      <c r="Q587" s="29"/>
      <c r="R587" s="29"/>
      <c r="S587" s="29"/>
      <c r="T587" s="37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 spans="1:32" ht="14.2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3"/>
      <c r="O588" s="29"/>
      <c r="P588" s="29"/>
      <c r="Q588" s="29"/>
      <c r="R588" s="29"/>
      <c r="S588" s="29"/>
      <c r="T588" s="37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 spans="1:32" ht="14.2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3"/>
      <c r="O589" s="29"/>
      <c r="P589" s="29"/>
      <c r="Q589" s="29"/>
      <c r="R589" s="29"/>
      <c r="S589" s="29"/>
      <c r="T589" s="37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 spans="1:32" ht="14.2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3"/>
      <c r="O590" s="29"/>
      <c r="P590" s="29"/>
      <c r="Q590" s="29"/>
      <c r="R590" s="29"/>
      <c r="S590" s="29"/>
      <c r="T590" s="37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 spans="1:32" ht="14.2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3"/>
      <c r="O591" s="29"/>
      <c r="P591" s="29"/>
      <c r="Q591" s="29"/>
      <c r="R591" s="29"/>
      <c r="S591" s="29"/>
      <c r="T591" s="37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 spans="1:32" ht="14.2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3"/>
      <c r="O592" s="29"/>
      <c r="P592" s="29"/>
      <c r="Q592" s="29"/>
      <c r="R592" s="29"/>
      <c r="S592" s="29"/>
      <c r="T592" s="37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 spans="1:32" ht="14.2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3"/>
      <c r="O593" s="29"/>
      <c r="P593" s="29"/>
      <c r="Q593" s="29"/>
      <c r="R593" s="29"/>
      <c r="S593" s="29"/>
      <c r="T593" s="37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 spans="1:32" ht="14.2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3"/>
      <c r="O594" s="29"/>
      <c r="P594" s="29"/>
      <c r="Q594" s="29"/>
      <c r="R594" s="29"/>
      <c r="S594" s="29"/>
      <c r="T594" s="37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 spans="1:32" ht="14.2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3"/>
      <c r="O595" s="29"/>
      <c r="P595" s="29"/>
      <c r="Q595" s="29"/>
      <c r="R595" s="29"/>
      <c r="S595" s="29"/>
      <c r="T595" s="37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 spans="1:32" ht="14.2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3"/>
      <c r="O596" s="29"/>
      <c r="P596" s="29"/>
      <c r="Q596" s="29"/>
      <c r="R596" s="29"/>
      <c r="S596" s="29"/>
      <c r="T596" s="37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 spans="1:32" ht="14.2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3"/>
      <c r="O597" s="29"/>
      <c r="P597" s="29"/>
      <c r="Q597" s="29"/>
      <c r="R597" s="29"/>
      <c r="S597" s="29"/>
      <c r="T597" s="37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 spans="1:32" ht="14.2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3"/>
      <c r="O598" s="29"/>
      <c r="P598" s="29"/>
      <c r="Q598" s="29"/>
      <c r="R598" s="29"/>
      <c r="S598" s="29"/>
      <c r="T598" s="37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 spans="1:32" ht="14.2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3"/>
      <c r="O599" s="29"/>
      <c r="P599" s="29"/>
      <c r="Q599" s="29"/>
      <c r="R599" s="29"/>
      <c r="S599" s="29"/>
      <c r="T599" s="37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 spans="1:32" ht="14.2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3"/>
      <c r="O600" s="29"/>
      <c r="P600" s="29"/>
      <c r="Q600" s="29"/>
      <c r="R600" s="29"/>
      <c r="S600" s="29"/>
      <c r="T600" s="37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 spans="1:32" ht="14.2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3"/>
      <c r="O601" s="29"/>
      <c r="P601" s="29"/>
      <c r="Q601" s="29"/>
      <c r="R601" s="29"/>
      <c r="S601" s="29"/>
      <c r="T601" s="37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 spans="1:32" ht="14.2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3"/>
      <c r="O602" s="29"/>
      <c r="P602" s="29"/>
      <c r="Q602" s="29"/>
      <c r="R602" s="29"/>
      <c r="S602" s="29"/>
      <c r="T602" s="37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 spans="1:32" ht="14.2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3"/>
      <c r="O603" s="29"/>
      <c r="P603" s="29"/>
      <c r="Q603" s="29"/>
      <c r="R603" s="29"/>
      <c r="S603" s="29"/>
      <c r="T603" s="37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 spans="1:32" ht="14.2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3"/>
      <c r="O604" s="29"/>
      <c r="P604" s="29"/>
      <c r="Q604" s="29"/>
      <c r="R604" s="29"/>
      <c r="S604" s="29"/>
      <c r="T604" s="37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 spans="1:32" ht="14.2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3"/>
      <c r="O605" s="29"/>
      <c r="P605" s="29"/>
      <c r="Q605" s="29"/>
      <c r="R605" s="29"/>
      <c r="S605" s="29"/>
      <c r="T605" s="37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 spans="1:32" ht="14.2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3"/>
      <c r="O606" s="29"/>
      <c r="P606" s="29"/>
      <c r="Q606" s="29"/>
      <c r="R606" s="29"/>
      <c r="S606" s="29"/>
      <c r="T606" s="37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 spans="1:32" ht="14.2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3"/>
      <c r="O607" s="29"/>
      <c r="P607" s="29"/>
      <c r="Q607" s="29"/>
      <c r="R607" s="29"/>
      <c r="S607" s="29"/>
      <c r="T607" s="37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 spans="1:32" ht="14.2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3"/>
      <c r="O608" s="29"/>
      <c r="P608" s="29"/>
      <c r="Q608" s="29"/>
      <c r="R608" s="29"/>
      <c r="S608" s="29"/>
      <c r="T608" s="37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 spans="1:32" ht="14.2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3"/>
      <c r="O609" s="29"/>
      <c r="P609" s="29"/>
      <c r="Q609" s="29"/>
      <c r="R609" s="29"/>
      <c r="S609" s="29"/>
      <c r="T609" s="37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 spans="1:32" ht="14.2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3"/>
      <c r="O610" s="29"/>
      <c r="P610" s="29"/>
      <c r="Q610" s="29"/>
      <c r="R610" s="29"/>
      <c r="S610" s="29"/>
      <c r="T610" s="37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 spans="1:32" ht="14.2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3"/>
      <c r="O611" s="29"/>
      <c r="P611" s="29"/>
      <c r="Q611" s="29"/>
      <c r="R611" s="29"/>
      <c r="S611" s="29"/>
      <c r="T611" s="37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 spans="1:32" ht="14.2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3"/>
      <c r="O612" s="29"/>
      <c r="P612" s="29"/>
      <c r="Q612" s="29"/>
      <c r="R612" s="29"/>
      <c r="S612" s="29"/>
      <c r="T612" s="37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 spans="1:32" ht="14.2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3"/>
      <c r="O613" s="29"/>
      <c r="P613" s="29"/>
      <c r="Q613" s="29"/>
      <c r="R613" s="29"/>
      <c r="S613" s="29"/>
      <c r="T613" s="37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 spans="1:32" ht="14.2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3"/>
      <c r="O614" s="29"/>
      <c r="P614" s="29"/>
      <c r="Q614" s="29"/>
      <c r="R614" s="29"/>
      <c r="S614" s="29"/>
      <c r="T614" s="37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 spans="1:32" ht="14.2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3"/>
      <c r="O615" s="29"/>
      <c r="P615" s="29"/>
      <c r="Q615" s="29"/>
      <c r="R615" s="29"/>
      <c r="S615" s="29"/>
      <c r="T615" s="37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 spans="1:32" ht="14.2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3"/>
      <c r="O616" s="29"/>
      <c r="P616" s="29"/>
      <c r="Q616" s="29"/>
      <c r="R616" s="29"/>
      <c r="S616" s="29"/>
      <c r="T616" s="37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 spans="1:32" ht="14.2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3"/>
      <c r="O617" s="29"/>
      <c r="P617" s="29"/>
      <c r="Q617" s="29"/>
      <c r="R617" s="29"/>
      <c r="S617" s="29"/>
      <c r="T617" s="37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 spans="1:32" ht="14.2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3"/>
      <c r="O618" s="29"/>
      <c r="P618" s="29"/>
      <c r="Q618" s="29"/>
      <c r="R618" s="29"/>
      <c r="S618" s="29"/>
      <c r="T618" s="37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 spans="1:32" ht="14.2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3"/>
      <c r="O619" s="29"/>
      <c r="P619" s="29"/>
      <c r="Q619" s="29"/>
      <c r="R619" s="29"/>
      <c r="S619" s="29"/>
      <c r="T619" s="37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 spans="1:32" ht="14.2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3"/>
      <c r="O620" s="29"/>
      <c r="P620" s="29"/>
      <c r="Q620" s="29"/>
      <c r="R620" s="29"/>
      <c r="S620" s="29"/>
      <c r="T620" s="37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 spans="1:32" ht="14.2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3"/>
      <c r="O621" s="29"/>
      <c r="P621" s="29"/>
      <c r="Q621" s="29"/>
      <c r="R621" s="29"/>
      <c r="S621" s="29"/>
      <c r="T621" s="37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 spans="1:32" ht="14.2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3"/>
      <c r="O622" s="29"/>
      <c r="P622" s="29"/>
      <c r="Q622" s="29"/>
      <c r="R622" s="29"/>
      <c r="S622" s="29"/>
      <c r="T622" s="37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 spans="1:32" ht="14.2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3"/>
      <c r="O623" s="29"/>
      <c r="P623" s="29"/>
      <c r="Q623" s="29"/>
      <c r="R623" s="29"/>
      <c r="S623" s="29"/>
      <c r="T623" s="37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 spans="1:32" ht="14.2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3"/>
      <c r="O624" s="29"/>
      <c r="P624" s="29"/>
      <c r="Q624" s="29"/>
      <c r="R624" s="29"/>
      <c r="S624" s="29"/>
      <c r="T624" s="37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 spans="1:32" ht="14.2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3"/>
      <c r="O625" s="29"/>
      <c r="P625" s="29"/>
      <c r="Q625" s="29"/>
      <c r="R625" s="29"/>
      <c r="S625" s="29"/>
      <c r="T625" s="37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 spans="1:32" ht="14.2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3"/>
      <c r="O626" s="29"/>
      <c r="P626" s="29"/>
      <c r="Q626" s="29"/>
      <c r="R626" s="29"/>
      <c r="S626" s="29"/>
      <c r="T626" s="37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 spans="1:32" ht="14.2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3"/>
      <c r="O627" s="29"/>
      <c r="P627" s="29"/>
      <c r="Q627" s="29"/>
      <c r="R627" s="29"/>
      <c r="S627" s="29"/>
      <c r="T627" s="37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 spans="1:32" ht="14.2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3"/>
      <c r="O628" s="29"/>
      <c r="P628" s="29"/>
      <c r="Q628" s="29"/>
      <c r="R628" s="29"/>
      <c r="S628" s="29"/>
      <c r="T628" s="37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 spans="1:32" ht="14.2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3"/>
      <c r="O629" s="29"/>
      <c r="P629" s="29"/>
      <c r="Q629" s="29"/>
      <c r="R629" s="29"/>
      <c r="S629" s="29"/>
      <c r="T629" s="37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 spans="1:32" ht="14.2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3"/>
      <c r="O630" s="29"/>
      <c r="P630" s="29"/>
      <c r="Q630" s="29"/>
      <c r="R630" s="29"/>
      <c r="S630" s="29"/>
      <c r="T630" s="37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 spans="1:32" ht="14.2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3"/>
      <c r="O631" s="29"/>
      <c r="P631" s="29"/>
      <c r="Q631" s="29"/>
      <c r="R631" s="29"/>
      <c r="S631" s="29"/>
      <c r="T631" s="37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 spans="1:32" ht="14.2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3"/>
      <c r="O632" s="29"/>
      <c r="P632" s="29"/>
      <c r="Q632" s="29"/>
      <c r="R632" s="29"/>
      <c r="S632" s="29"/>
      <c r="T632" s="37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 spans="1:32" ht="14.2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3"/>
      <c r="O633" s="29"/>
      <c r="P633" s="29"/>
      <c r="Q633" s="29"/>
      <c r="R633" s="29"/>
      <c r="S633" s="29"/>
      <c r="T633" s="37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 spans="1:32" ht="14.2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3"/>
      <c r="O634" s="29"/>
      <c r="P634" s="29"/>
      <c r="Q634" s="29"/>
      <c r="R634" s="29"/>
      <c r="S634" s="29"/>
      <c r="T634" s="37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 spans="1:32" ht="14.2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3"/>
      <c r="O635" s="29"/>
      <c r="P635" s="29"/>
      <c r="Q635" s="29"/>
      <c r="R635" s="29"/>
      <c r="S635" s="29"/>
      <c r="T635" s="37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 spans="1:32" ht="14.2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3"/>
      <c r="O636" s="29"/>
      <c r="P636" s="29"/>
      <c r="Q636" s="29"/>
      <c r="R636" s="29"/>
      <c r="S636" s="29"/>
      <c r="T636" s="37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 spans="1:32" ht="14.2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3"/>
      <c r="O637" s="29"/>
      <c r="P637" s="29"/>
      <c r="Q637" s="29"/>
      <c r="R637" s="29"/>
      <c r="S637" s="29"/>
      <c r="T637" s="37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 spans="1:32" ht="14.2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3"/>
      <c r="O638" s="29"/>
      <c r="P638" s="29"/>
      <c r="Q638" s="29"/>
      <c r="R638" s="29"/>
      <c r="S638" s="29"/>
      <c r="T638" s="37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 spans="1:32" ht="14.2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3"/>
      <c r="O639" s="29"/>
      <c r="P639" s="29"/>
      <c r="Q639" s="29"/>
      <c r="R639" s="29"/>
      <c r="S639" s="29"/>
      <c r="T639" s="37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 spans="1:32" ht="14.2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3"/>
      <c r="O640" s="29"/>
      <c r="P640" s="29"/>
      <c r="Q640" s="29"/>
      <c r="R640" s="29"/>
      <c r="S640" s="29"/>
      <c r="T640" s="37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 spans="1:32" ht="14.2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3"/>
      <c r="O641" s="29"/>
      <c r="P641" s="29"/>
      <c r="Q641" s="29"/>
      <c r="R641" s="29"/>
      <c r="S641" s="29"/>
      <c r="T641" s="37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 spans="1:32" ht="14.2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3"/>
      <c r="O642" s="29"/>
      <c r="P642" s="29"/>
      <c r="Q642" s="29"/>
      <c r="R642" s="29"/>
      <c r="S642" s="29"/>
      <c r="T642" s="37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 spans="1:32" ht="14.2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3"/>
      <c r="O643" s="29"/>
      <c r="P643" s="29"/>
      <c r="Q643" s="29"/>
      <c r="R643" s="29"/>
      <c r="S643" s="29"/>
      <c r="T643" s="37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 spans="1:32" ht="14.2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3"/>
      <c r="O644" s="29"/>
      <c r="P644" s="29"/>
      <c r="Q644" s="29"/>
      <c r="R644" s="29"/>
      <c r="S644" s="29"/>
      <c r="T644" s="37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 spans="1:32" ht="14.2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3"/>
      <c r="O645" s="29"/>
      <c r="P645" s="29"/>
      <c r="Q645" s="29"/>
      <c r="R645" s="29"/>
      <c r="S645" s="29"/>
      <c r="T645" s="37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 spans="1:32" ht="14.2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3"/>
      <c r="O646" s="29"/>
      <c r="P646" s="29"/>
      <c r="Q646" s="29"/>
      <c r="R646" s="29"/>
      <c r="S646" s="29"/>
      <c r="T646" s="37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 spans="1:32" ht="14.2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3"/>
      <c r="O647" s="29"/>
      <c r="P647" s="29"/>
      <c r="Q647" s="29"/>
      <c r="R647" s="29"/>
      <c r="S647" s="29"/>
      <c r="T647" s="37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 spans="1:32" ht="14.2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3"/>
      <c r="O648" s="29"/>
      <c r="P648" s="29"/>
      <c r="Q648" s="29"/>
      <c r="R648" s="29"/>
      <c r="S648" s="29"/>
      <c r="T648" s="37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 spans="1:32" ht="14.2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3"/>
      <c r="O649" s="29"/>
      <c r="P649" s="29"/>
      <c r="Q649" s="29"/>
      <c r="R649" s="29"/>
      <c r="S649" s="29"/>
      <c r="T649" s="37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 spans="1:32" ht="14.2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3"/>
      <c r="O650" s="29"/>
      <c r="P650" s="29"/>
      <c r="Q650" s="29"/>
      <c r="R650" s="29"/>
      <c r="S650" s="29"/>
      <c r="T650" s="37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 spans="1:32" ht="14.2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3"/>
      <c r="O651" s="29"/>
      <c r="P651" s="29"/>
      <c r="Q651" s="29"/>
      <c r="R651" s="29"/>
      <c r="S651" s="29"/>
      <c r="T651" s="37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 spans="1:32" ht="14.2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3"/>
      <c r="O652" s="29"/>
      <c r="P652" s="29"/>
      <c r="Q652" s="29"/>
      <c r="R652" s="29"/>
      <c r="S652" s="29"/>
      <c r="T652" s="37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 spans="1:32" ht="14.2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3"/>
      <c r="O653" s="29"/>
      <c r="P653" s="29"/>
      <c r="Q653" s="29"/>
      <c r="R653" s="29"/>
      <c r="S653" s="29"/>
      <c r="T653" s="37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 spans="1:32" ht="14.2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3"/>
      <c r="O654" s="29"/>
      <c r="P654" s="29"/>
      <c r="Q654" s="29"/>
      <c r="R654" s="29"/>
      <c r="S654" s="29"/>
      <c r="T654" s="37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 spans="1:32" ht="14.2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3"/>
      <c r="O655" s="29"/>
      <c r="P655" s="29"/>
      <c r="Q655" s="29"/>
      <c r="R655" s="29"/>
      <c r="S655" s="29"/>
      <c r="T655" s="37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 spans="1:32" ht="14.2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3"/>
      <c r="O656" s="29"/>
      <c r="P656" s="29"/>
      <c r="Q656" s="29"/>
      <c r="R656" s="29"/>
      <c r="S656" s="29"/>
      <c r="T656" s="37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 spans="1:32" ht="14.2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3"/>
      <c r="O657" s="29"/>
      <c r="P657" s="29"/>
      <c r="Q657" s="29"/>
      <c r="R657" s="29"/>
      <c r="S657" s="29"/>
      <c r="T657" s="37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 spans="1:32" ht="14.2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3"/>
      <c r="O658" s="29"/>
      <c r="P658" s="29"/>
      <c r="Q658" s="29"/>
      <c r="R658" s="29"/>
      <c r="S658" s="29"/>
      <c r="T658" s="37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 spans="1:32" ht="14.2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3"/>
      <c r="O659" s="29"/>
      <c r="P659" s="29"/>
      <c r="Q659" s="29"/>
      <c r="R659" s="29"/>
      <c r="S659" s="29"/>
      <c r="T659" s="37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 spans="1:32" ht="14.2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3"/>
      <c r="O660" s="29"/>
      <c r="P660" s="29"/>
      <c r="Q660" s="29"/>
      <c r="R660" s="29"/>
      <c r="S660" s="29"/>
      <c r="T660" s="37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 spans="1:32" ht="14.2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3"/>
      <c r="O661" s="29"/>
      <c r="P661" s="29"/>
      <c r="Q661" s="29"/>
      <c r="R661" s="29"/>
      <c r="S661" s="29"/>
      <c r="T661" s="37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 spans="1:32" ht="14.2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3"/>
      <c r="O662" s="29"/>
      <c r="P662" s="29"/>
      <c r="Q662" s="29"/>
      <c r="R662" s="29"/>
      <c r="S662" s="29"/>
      <c r="T662" s="37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 spans="1:32" ht="14.2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3"/>
      <c r="O663" s="29"/>
      <c r="P663" s="29"/>
      <c r="Q663" s="29"/>
      <c r="R663" s="29"/>
      <c r="S663" s="29"/>
      <c r="T663" s="37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 spans="1:32" ht="14.2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3"/>
      <c r="O664" s="29"/>
      <c r="P664" s="29"/>
      <c r="Q664" s="29"/>
      <c r="R664" s="29"/>
      <c r="S664" s="29"/>
      <c r="T664" s="37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 spans="1:32" ht="14.2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3"/>
      <c r="O665" s="29"/>
      <c r="P665" s="29"/>
      <c r="Q665" s="29"/>
      <c r="R665" s="29"/>
      <c r="S665" s="29"/>
      <c r="T665" s="37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 spans="1:32" ht="14.2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3"/>
      <c r="O666" s="29"/>
      <c r="P666" s="29"/>
      <c r="Q666" s="29"/>
      <c r="R666" s="29"/>
      <c r="S666" s="29"/>
      <c r="T666" s="37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 spans="1:32" ht="14.2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3"/>
      <c r="O667" s="29"/>
      <c r="P667" s="29"/>
      <c r="Q667" s="29"/>
      <c r="R667" s="29"/>
      <c r="S667" s="29"/>
      <c r="T667" s="37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 spans="1:32" ht="14.2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3"/>
      <c r="O668" s="29"/>
      <c r="P668" s="29"/>
      <c r="Q668" s="29"/>
      <c r="R668" s="29"/>
      <c r="S668" s="29"/>
      <c r="T668" s="37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 spans="1:32" ht="14.2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3"/>
      <c r="O669" s="29"/>
      <c r="P669" s="29"/>
      <c r="Q669" s="29"/>
      <c r="R669" s="29"/>
      <c r="S669" s="29"/>
      <c r="T669" s="37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 spans="1:32" ht="14.2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3"/>
      <c r="O670" s="29"/>
      <c r="P670" s="29"/>
      <c r="Q670" s="29"/>
      <c r="R670" s="29"/>
      <c r="S670" s="29"/>
      <c r="T670" s="37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 spans="1:32" ht="14.2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3"/>
      <c r="O671" s="29"/>
      <c r="P671" s="29"/>
      <c r="Q671" s="29"/>
      <c r="R671" s="29"/>
      <c r="S671" s="29"/>
      <c r="T671" s="37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 spans="1:32" ht="14.2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3"/>
      <c r="O672" s="29"/>
      <c r="P672" s="29"/>
      <c r="Q672" s="29"/>
      <c r="R672" s="29"/>
      <c r="S672" s="29"/>
      <c r="T672" s="37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 spans="1:32" ht="14.2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3"/>
      <c r="O673" s="29"/>
      <c r="P673" s="29"/>
      <c r="Q673" s="29"/>
      <c r="R673" s="29"/>
      <c r="S673" s="29"/>
      <c r="T673" s="37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 spans="1:32" ht="14.2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3"/>
      <c r="O674" s="29"/>
      <c r="P674" s="29"/>
      <c r="Q674" s="29"/>
      <c r="R674" s="29"/>
      <c r="S674" s="29"/>
      <c r="T674" s="37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 spans="1:32" ht="14.2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3"/>
      <c r="O675" s="29"/>
      <c r="P675" s="29"/>
      <c r="Q675" s="29"/>
      <c r="R675" s="29"/>
      <c r="S675" s="29"/>
      <c r="T675" s="37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 spans="1:32" ht="14.2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3"/>
      <c r="O676" s="29"/>
      <c r="P676" s="29"/>
      <c r="Q676" s="29"/>
      <c r="R676" s="29"/>
      <c r="S676" s="29"/>
      <c r="T676" s="37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 spans="1:32" ht="14.2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3"/>
      <c r="O677" s="29"/>
      <c r="P677" s="29"/>
      <c r="Q677" s="29"/>
      <c r="R677" s="29"/>
      <c r="S677" s="29"/>
      <c r="T677" s="37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 spans="1:32" ht="14.2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3"/>
      <c r="O678" s="29"/>
      <c r="P678" s="29"/>
      <c r="Q678" s="29"/>
      <c r="R678" s="29"/>
      <c r="S678" s="29"/>
      <c r="T678" s="37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 spans="1:32" ht="14.2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3"/>
      <c r="O679" s="29"/>
      <c r="P679" s="29"/>
      <c r="Q679" s="29"/>
      <c r="R679" s="29"/>
      <c r="S679" s="29"/>
      <c r="T679" s="37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 spans="1:32" ht="14.2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3"/>
      <c r="O680" s="29"/>
      <c r="P680" s="29"/>
      <c r="Q680" s="29"/>
      <c r="R680" s="29"/>
      <c r="S680" s="29"/>
      <c r="T680" s="37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 spans="1:3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3"/>
      <c r="O681" s="29"/>
      <c r="P681" s="29"/>
      <c r="Q681" s="29"/>
      <c r="R681" s="29"/>
      <c r="S681" s="29"/>
      <c r="T681" s="37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 spans="1:3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3"/>
      <c r="O682" s="29"/>
      <c r="P682" s="29"/>
      <c r="Q682" s="29"/>
      <c r="R682" s="29"/>
      <c r="S682" s="29"/>
      <c r="T682" s="37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 spans="1:3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3"/>
      <c r="O683" s="29"/>
      <c r="P683" s="29"/>
      <c r="Q683" s="29"/>
      <c r="R683" s="29"/>
      <c r="S683" s="29"/>
      <c r="T683" s="37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 spans="1:3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3"/>
      <c r="O684" s="29"/>
      <c r="P684" s="29"/>
      <c r="Q684" s="29"/>
      <c r="R684" s="29"/>
      <c r="S684" s="29"/>
      <c r="T684" s="37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 spans="1:3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3"/>
      <c r="O685" s="29"/>
      <c r="P685" s="29"/>
      <c r="Q685" s="29"/>
      <c r="R685" s="29"/>
      <c r="S685" s="29"/>
      <c r="T685" s="37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 spans="1:3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3"/>
      <c r="O686" s="29"/>
      <c r="P686" s="29"/>
      <c r="Q686" s="29"/>
      <c r="R686" s="29"/>
      <c r="S686" s="29"/>
      <c r="T686" s="37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 spans="1:3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3"/>
      <c r="O687" s="29"/>
      <c r="P687" s="29"/>
      <c r="Q687" s="29"/>
      <c r="R687" s="29"/>
      <c r="S687" s="29"/>
      <c r="T687" s="37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 spans="1:3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3"/>
      <c r="O688" s="29"/>
      <c r="P688" s="29"/>
      <c r="Q688" s="29"/>
      <c r="R688" s="29"/>
      <c r="S688" s="29"/>
      <c r="T688" s="37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 spans="1:3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3"/>
      <c r="O689" s="29"/>
      <c r="P689" s="29"/>
      <c r="Q689" s="29"/>
      <c r="R689" s="29"/>
      <c r="S689" s="29"/>
      <c r="T689" s="37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 spans="1:3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3"/>
      <c r="O690" s="29"/>
      <c r="P690" s="29"/>
      <c r="Q690" s="29"/>
      <c r="R690" s="29"/>
      <c r="S690" s="29"/>
      <c r="T690" s="37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 spans="1:3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3"/>
      <c r="O691" s="29"/>
      <c r="P691" s="29"/>
      <c r="Q691" s="29"/>
      <c r="R691" s="29"/>
      <c r="S691" s="29"/>
      <c r="T691" s="37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 spans="1:3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3"/>
      <c r="O692" s="29"/>
      <c r="P692" s="29"/>
      <c r="Q692" s="29"/>
      <c r="R692" s="29"/>
      <c r="S692" s="29"/>
      <c r="T692" s="37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 spans="1:3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3"/>
      <c r="O693" s="29"/>
      <c r="P693" s="29"/>
      <c r="Q693" s="29"/>
      <c r="R693" s="29"/>
      <c r="S693" s="29"/>
      <c r="T693" s="37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 spans="1:3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3"/>
      <c r="O694" s="29"/>
      <c r="P694" s="29"/>
      <c r="Q694" s="29"/>
      <c r="R694" s="29"/>
      <c r="S694" s="29"/>
      <c r="T694" s="37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 spans="1:3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3"/>
      <c r="O695" s="29"/>
      <c r="P695" s="29"/>
      <c r="Q695" s="29"/>
      <c r="R695" s="29"/>
      <c r="S695" s="29"/>
      <c r="T695" s="37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 spans="1:3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3"/>
      <c r="O696" s="29"/>
      <c r="P696" s="29"/>
      <c r="Q696" s="29"/>
      <c r="R696" s="29"/>
      <c r="S696" s="29"/>
      <c r="T696" s="37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 spans="1:3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3"/>
      <c r="O697" s="29"/>
      <c r="P697" s="29"/>
      <c r="Q697" s="29"/>
      <c r="R697" s="29"/>
      <c r="S697" s="29"/>
      <c r="T697" s="37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 spans="1:3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3"/>
      <c r="O698" s="29"/>
      <c r="P698" s="29"/>
      <c r="Q698" s="29"/>
      <c r="R698" s="29"/>
      <c r="S698" s="29"/>
      <c r="T698" s="37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 spans="1:3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3"/>
      <c r="O699" s="29"/>
      <c r="P699" s="29"/>
      <c r="Q699" s="29"/>
      <c r="R699" s="29"/>
      <c r="S699" s="29"/>
      <c r="T699" s="37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 spans="1:3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3"/>
      <c r="O700" s="29"/>
      <c r="P700" s="29"/>
      <c r="Q700" s="29"/>
      <c r="R700" s="29"/>
      <c r="S700" s="29"/>
      <c r="T700" s="37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 spans="1:3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3"/>
      <c r="O701" s="29"/>
      <c r="P701" s="29"/>
      <c r="Q701" s="29"/>
      <c r="R701" s="29"/>
      <c r="S701" s="29"/>
      <c r="T701" s="37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 spans="1:3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3"/>
      <c r="O702" s="29"/>
      <c r="P702" s="29"/>
      <c r="Q702" s="29"/>
      <c r="R702" s="29"/>
      <c r="S702" s="29"/>
      <c r="T702" s="37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 spans="1:3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3"/>
      <c r="O703" s="29"/>
      <c r="P703" s="29"/>
      <c r="Q703" s="29"/>
      <c r="R703" s="29"/>
      <c r="S703" s="29"/>
      <c r="T703" s="37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 spans="1:3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3"/>
      <c r="O704" s="29"/>
      <c r="P704" s="29"/>
      <c r="Q704" s="29"/>
      <c r="R704" s="29"/>
      <c r="S704" s="29"/>
      <c r="T704" s="37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 spans="1:3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3"/>
      <c r="O705" s="29"/>
      <c r="P705" s="29"/>
      <c r="Q705" s="29"/>
      <c r="R705" s="29"/>
      <c r="S705" s="29"/>
      <c r="T705" s="37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 spans="1:3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3"/>
      <c r="O706" s="29"/>
      <c r="P706" s="29"/>
      <c r="Q706" s="29"/>
      <c r="R706" s="29"/>
      <c r="S706" s="29"/>
      <c r="T706" s="37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 spans="1:3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3"/>
      <c r="O707" s="29"/>
      <c r="P707" s="29"/>
      <c r="Q707" s="29"/>
      <c r="R707" s="29"/>
      <c r="S707" s="29"/>
      <c r="T707" s="37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 spans="1:3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3"/>
      <c r="O708" s="29"/>
      <c r="P708" s="29"/>
      <c r="Q708" s="29"/>
      <c r="R708" s="29"/>
      <c r="S708" s="29"/>
      <c r="T708" s="37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 spans="1:3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3"/>
      <c r="O709" s="29"/>
      <c r="P709" s="29"/>
      <c r="Q709" s="29"/>
      <c r="R709" s="29"/>
      <c r="S709" s="29"/>
      <c r="T709" s="37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 spans="1:3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3"/>
      <c r="O710" s="29"/>
      <c r="P710" s="29"/>
      <c r="Q710" s="29"/>
      <c r="R710" s="29"/>
      <c r="S710" s="29"/>
      <c r="T710" s="37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 spans="1:3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3"/>
      <c r="O711" s="29"/>
      <c r="P711" s="29"/>
      <c r="Q711" s="29"/>
      <c r="R711" s="29"/>
      <c r="S711" s="29"/>
      <c r="T711" s="37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 spans="1:3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3"/>
      <c r="O712" s="29"/>
      <c r="P712" s="29"/>
      <c r="Q712" s="29"/>
      <c r="R712" s="29"/>
      <c r="S712" s="29"/>
      <c r="T712" s="37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 spans="1:3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3"/>
      <c r="O713" s="29"/>
      <c r="P713" s="29"/>
      <c r="Q713" s="29"/>
      <c r="R713" s="29"/>
      <c r="S713" s="29"/>
      <c r="T713" s="37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 spans="1:3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3"/>
      <c r="O714" s="29"/>
      <c r="P714" s="29"/>
      <c r="Q714" s="29"/>
      <c r="R714" s="29"/>
      <c r="S714" s="29"/>
      <c r="T714" s="37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 spans="1:3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3"/>
      <c r="O715" s="29"/>
      <c r="P715" s="29"/>
      <c r="Q715" s="29"/>
      <c r="R715" s="29"/>
      <c r="S715" s="29"/>
      <c r="T715" s="37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 spans="1:3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3"/>
      <c r="O716" s="29"/>
      <c r="P716" s="29"/>
      <c r="Q716" s="29"/>
      <c r="R716" s="29"/>
      <c r="S716" s="29"/>
      <c r="T716" s="37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 spans="1:3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3"/>
      <c r="O717" s="29"/>
      <c r="P717" s="29"/>
      <c r="Q717" s="29"/>
      <c r="R717" s="29"/>
      <c r="S717" s="29"/>
      <c r="T717" s="37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 spans="1:3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3"/>
      <c r="O718" s="29"/>
      <c r="P718" s="29"/>
      <c r="Q718" s="29"/>
      <c r="R718" s="29"/>
      <c r="S718" s="29"/>
      <c r="T718" s="37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 spans="1:3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3"/>
      <c r="O719" s="29"/>
      <c r="P719" s="29"/>
      <c r="Q719" s="29"/>
      <c r="R719" s="29"/>
      <c r="S719" s="29"/>
      <c r="T719" s="37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 spans="1:3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3"/>
      <c r="O720" s="29"/>
      <c r="P720" s="29"/>
      <c r="Q720" s="29"/>
      <c r="R720" s="29"/>
      <c r="S720" s="29"/>
      <c r="T720" s="37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 spans="1:3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3"/>
      <c r="O721" s="29"/>
      <c r="P721" s="29"/>
      <c r="Q721" s="29"/>
      <c r="R721" s="29"/>
      <c r="S721" s="29"/>
      <c r="T721" s="37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 spans="1:3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3"/>
      <c r="O722" s="29"/>
      <c r="P722" s="29"/>
      <c r="Q722" s="29"/>
      <c r="R722" s="29"/>
      <c r="S722" s="29"/>
      <c r="T722" s="37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 spans="1:3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3"/>
      <c r="O723" s="29"/>
      <c r="P723" s="29"/>
      <c r="Q723" s="29"/>
      <c r="R723" s="29"/>
      <c r="S723" s="29"/>
      <c r="T723" s="37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 spans="1:3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3"/>
      <c r="O724" s="29"/>
      <c r="P724" s="29"/>
      <c r="Q724" s="29"/>
      <c r="R724" s="29"/>
      <c r="S724" s="29"/>
      <c r="T724" s="37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 spans="1:3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3"/>
      <c r="O725" s="29"/>
      <c r="P725" s="29"/>
      <c r="Q725" s="29"/>
      <c r="R725" s="29"/>
      <c r="S725" s="29"/>
      <c r="T725" s="37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 spans="1:3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3"/>
      <c r="O726" s="29"/>
      <c r="P726" s="29"/>
      <c r="Q726" s="29"/>
      <c r="R726" s="29"/>
      <c r="S726" s="29"/>
      <c r="T726" s="37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 spans="1:3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3"/>
      <c r="O727" s="29"/>
      <c r="P727" s="29"/>
      <c r="Q727" s="29"/>
      <c r="R727" s="29"/>
      <c r="S727" s="29"/>
      <c r="T727" s="37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 spans="1:3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3"/>
      <c r="O728" s="29"/>
      <c r="P728" s="29"/>
      <c r="Q728" s="29"/>
      <c r="R728" s="29"/>
      <c r="S728" s="29"/>
      <c r="T728" s="37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 spans="1:3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3"/>
      <c r="O729" s="29"/>
      <c r="P729" s="29"/>
      <c r="Q729" s="29"/>
      <c r="R729" s="29"/>
      <c r="S729" s="29"/>
      <c r="T729" s="37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 spans="1:3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3"/>
      <c r="O730" s="29"/>
      <c r="P730" s="29"/>
      <c r="Q730" s="29"/>
      <c r="R730" s="29"/>
      <c r="S730" s="29"/>
      <c r="T730" s="37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 spans="1:3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3"/>
      <c r="O731" s="29"/>
      <c r="P731" s="29"/>
      <c r="Q731" s="29"/>
      <c r="R731" s="29"/>
      <c r="S731" s="29"/>
      <c r="T731" s="37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 spans="1: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3"/>
      <c r="O732" s="29"/>
      <c r="P732" s="29"/>
      <c r="Q732" s="29"/>
      <c r="R732" s="29"/>
      <c r="S732" s="29"/>
      <c r="T732" s="37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 spans="1:3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3"/>
      <c r="O733" s="29"/>
      <c r="P733" s="29"/>
      <c r="Q733" s="29"/>
      <c r="R733" s="29"/>
      <c r="S733" s="29"/>
      <c r="T733" s="37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 spans="1:3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3"/>
      <c r="O734" s="29"/>
      <c r="P734" s="29"/>
      <c r="Q734" s="29"/>
      <c r="R734" s="29"/>
      <c r="S734" s="29"/>
      <c r="T734" s="37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 spans="1:3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3"/>
      <c r="O735" s="29"/>
      <c r="P735" s="29"/>
      <c r="Q735" s="29"/>
      <c r="R735" s="29"/>
      <c r="S735" s="29"/>
      <c r="T735" s="37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 spans="1:3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3"/>
      <c r="O736" s="29"/>
      <c r="P736" s="29"/>
      <c r="Q736" s="29"/>
      <c r="R736" s="29"/>
      <c r="S736" s="29"/>
      <c r="T736" s="37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 spans="1:3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3"/>
      <c r="O737" s="29"/>
      <c r="P737" s="29"/>
      <c r="Q737" s="29"/>
      <c r="R737" s="29"/>
      <c r="S737" s="29"/>
      <c r="T737" s="37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 spans="1:3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3"/>
      <c r="O738" s="29"/>
      <c r="P738" s="29"/>
      <c r="Q738" s="29"/>
      <c r="R738" s="29"/>
      <c r="S738" s="29"/>
      <c r="T738" s="37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 spans="1:3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3"/>
      <c r="O739" s="29"/>
      <c r="P739" s="29"/>
      <c r="Q739" s="29"/>
      <c r="R739" s="29"/>
      <c r="S739" s="29"/>
      <c r="T739" s="37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 spans="1:3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3"/>
      <c r="O740" s="29"/>
      <c r="P740" s="29"/>
      <c r="Q740" s="29"/>
      <c r="R740" s="29"/>
      <c r="S740" s="29"/>
      <c r="T740" s="37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 spans="1:3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3"/>
      <c r="O741" s="29"/>
      <c r="P741" s="29"/>
      <c r="Q741" s="29"/>
      <c r="R741" s="29"/>
      <c r="S741" s="29"/>
      <c r="T741" s="37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 spans="1:3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3"/>
      <c r="O742" s="29"/>
      <c r="P742" s="29"/>
      <c r="Q742" s="29"/>
      <c r="R742" s="29"/>
      <c r="S742" s="29"/>
      <c r="T742" s="37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 spans="1:3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3"/>
      <c r="O743" s="29"/>
      <c r="P743" s="29"/>
      <c r="Q743" s="29"/>
      <c r="R743" s="29"/>
      <c r="S743" s="29"/>
      <c r="T743" s="37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 spans="1:3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3"/>
      <c r="O744" s="29"/>
      <c r="P744" s="29"/>
      <c r="Q744" s="29"/>
      <c r="R744" s="29"/>
      <c r="S744" s="29"/>
      <c r="T744" s="37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 spans="1:3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3"/>
      <c r="O745" s="29"/>
      <c r="P745" s="29"/>
      <c r="Q745" s="29"/>
      <c r="R745" s="29"/>
      <c r="S745" s="29"/>
      <c r="T745" s="37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 spans="1:3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3"/>
      <c r="O746" s="29"/>
      <c r="P746" s="29"/>
      <c r="Q746" s="29"/>
      <c r="R746" s="29"/>
      <c r="S746" s="29"/>
      <c r="T746" s="37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 spans="1:3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3"/>
      <c r="O747" s="29"/>
      <c r="P747" s="29"/>
      <c r="Q747" s="29"/>
      <c r="R747" s="29"/>
      <c r="S747" s="29"/>
      <c r="T747" s="37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 spans="1:3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3"/>
      <c r="O748" s="29"/>
      <c r="P748" s="29"/>
      <c r="Q748" s="29"/>
      <c r="R748" s="29"/>
      <c r="S748" s="29"/>
      <c r="T748" s="37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 spans="1:3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3"/>
      <c r="O749" s="29"/>
      <c r="P749" s="29"/>
      <c r="Q749" s="29"/>
      <c r="R749" s="29"/>
      <c r="S749" s="29"/>
      <c r="T749" s="37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 spans="1:3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3"/>
      <c r="O750" s="29"/>
      <c r="P750" s="29"/>
      <c r="Q750" s="29"/>
      <c r="R750" s="29"/>
      <c r="S750" s="29"/>
      <c r="T750" s="37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 spans="1:3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3"/>
      <c r="O751" s="29"/>
      <c r="P751" s="29"/>
      <c r="Q751" s="29"/>
      <c r="R751" s="29"/>
      <c r="S751" s="29"/>
      <c r="T751" s="37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 spans="1:3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3"/>
      <c r="O752" s="29"/>
      <c r="P752" s="29"/>
      <c r="Q752" s="29"/>
      <c r="R752" s="29"/>
      <c r="S752" s="29"/>
      <c r="T752" s="37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 spans="1:3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3"/>
      <c r="O753" s="29"/>
      <c r="P753" s="29"/>
      <c r="Q753" s="29"/>
      <c r="R753" s="29"/>
      <c r="S753" s="29"/>
      <c r="T753" s="37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 spans="1:3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3"/>
      <c r="O754" s="29"/>
      <c r="P754" s="29"/>
      <c r="Q754" s="29"/>
      <c r="R754" s="29"/>
      <c r="S754" s="29"/>
      <c r="T754" s="37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 spans="1:3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3"/>
      <c r="O755" s="29"/>
      <c r="P755" s="29"/>
      <c r="Q755" s="29"/>
      <c r="R755" s="29"/>
      <c r="S755" s="29"/>
      <c r="T755" s="37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 spans="1:3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3"/>
      <c r="O756" s="29"/>
      <c r="P756" s="29"/>
      <c r="Q756" s="29"/>
      <c r="R756" s="29"/>
      <c r="S756" s="29"/>
      <c r="T756" s="37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 spans="1:3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3"/>
      <c r="O757" s="29"/>
      <c r="P757" s="29"/>
      <c r="Q757" s="29"/>
      <c r="R757" s="29"/>
      <c r="S757" s="29"/>
      <c r="T757" s="37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 spans="1:3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3"/>
      <c r="O758" s="29"/>
      <c r="P758" s="29"/>
      <c r="Q758" s="29"/>
      <c r="R758" s="29"/>
      <c r="S758" s="29"/>
      <c r="T758" s="37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 spans="1:3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3"/>
      <c r="O759" s="29"/>
      <c r="P759" s="29"/>
      <c r="Q759" s="29"/>
      <c r="R759" s="29"/>
      <c r="S759" s="29"/>
      <c r="T759" s="37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 spans="1:3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3"/>
      <c r="O760" s="29"/>
      <c r="P760" s="29"/>
      <c r="Q760" s="29"/>
      <c r="R760" s="29"/>
      <c r="S760" s="29"/>
      <c r="T760" s="37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 spans="1:3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3"/>
      <c r="O761" s="29"/>
      <c r="P761" s="29"/>
      <c r="Q761" s="29"/>
      <c r="R761" s="29"/>
      <c r="S761" s="29"/>
      <c r="T761" s="37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 spans="1:3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3"/>
      <c r="O762" s="29"/>
      <c r="P762" s="29"/>
      <c r="Q762" s="29"/>
      <c r="R762" s="29"/>
      <c r="S762" s="29"/>
      <c r="T762" s="37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 spans="1:3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3"/>
      <c r="O763" s="29"/>
      <c r="P763" s="29"/>
      <c r="Q763" s="29"/>
      <c r="R763" s="29"/>
      <c r="S763" s="29"/>
      <c r="T763" s="37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 spans="1:3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3"/>
      <c r="O764" s="29"/>
      <c r="P764" s="29"/>
      <c r="Q764" s="29"/>
      <c r="R764" s="29"/>
      <c r="S764" s="29"/>
      <c r="T764" s="37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 spans="1:3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3"/>
      <c r="O765" s="29"/>
      <c r="P765" s="29"/>
      <c r="Q765" s="29"/>
      <c r="R765" s="29"/>
      <c r="S765" s="29"/>
      <c r="T765" s="37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 spans="1:3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3"/>
      <c r="O766" s="29"/>
      <c r="P766" s="29"/>
      <c r="Q766" s="29"/>
      <c r="R766" s="29"/>
      <c r="S766" s="29"/>
      <c r="T766" s="37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 spans="1:3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3"/>
      <c r="O767" s="29"/>
      <c r="P767" s="29"/>
      <c r="Q767" s="29"/>
      <c r="R767" s="29"/>
      <c r="S767" s="29"/>
      <c r="T767" s="37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 spans="1:3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3"/>
      <c r="O768" s="29"/>
      <c r="P768" s="29"/>
      <c r="Q768" s="29"/>
      <c r="R768" s="29"/>
      <c r="S768" s="29"/>
      <c r="T768" s="37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 spans="1:3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3"/>
      <c r="O769" s="29"/>
      <c r="P769" s="29"/>
      <c r="Q769" s="29"/>
      <c r="R769" s="29"/>
      <c r="S769" s="29"/>
      <c r="T769" s="37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 spans="1:3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3"/>
      <c r="O770" s="29"/>
      <c r="P770" s="29"/>
      <c r="Q770" s="29"/>
      <c r="R770" s="29"/>
      <c r="S770" s="29"/>
      <c r="T770" s="37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 spans="1:3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3"/>
      <c r="O771" s="29"/>
      <c r="P771" s="29"/>
      <c r="Q771" s="29"/>
      <c r="R771" s="29"/>
      <c r="S771" s="29"/>
      <c r="T771" s="37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 spans="1:3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3"/>
      <c r="O772" s="29"/>
      <c r="P772" s="29"/>
      <c r="Q772" s="29"/>
      <c r="R772" s="29"/>
      <c r="S772" s="29"/>
      <c r="T772" s="37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 spans="1:3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3"/>
      <c r="O773" s="29"/>
      <c r="P773" s="29"/>
      <c r="Q773" s="29"/>
      <c r="R773" s="29"/>
      <c r="S773" s="29"/>
      <c r="T773" s="37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 spans="1:3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3"/>
      <c r="O774" s="29"/>
      <c r="P774" s="29"/>
      <c r="Q774" s="29"/>
      <c r="R774" s="29"/>
      <c r="S774" s="29"/>
      <c r="T774" s="37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 spans="1:3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3"/>
      <c r="O775" s="29"/>
      <c r="P775" s="29"/>
      <c r="Q775" s="29"/>
      <c r="R775" s="29"/>
      <c r="S775" s="29"/>
      <c r="T775" s="37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 spans="1:3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3"/>
      <c r="O776" s="29"/>
      <c r="P776" s="29"/>
      <c r="Q776" s="29"/>
      <c r="R776" s="29"/>
      <c r="S776" s="29"/>
      <c r="T776" s="37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 spans="1:3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3"/>
      <c r="O777" s="29"/>
      <c r="P777" s="29"/>
      <c r="Q777" s="29"/>
      <c r="R777" s="29"/>
      <c r="S777" s="29"/>
      <c r="T777" s="37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 spans="1:3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3"/>
      <c r="O778" s="29"/>
      <c r="P778" s="29"/>
      <c r="Q778" s="29"/>
      <c r="R778" s="29"/>
      <c r="S778" s="29"/>
      <c r="T778" s="37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 spans="1:3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3"/>
      <c r="O779" s="29"/>
      <c r="P779" s="29"/>
      <c r="Q779" s="29"/>
      <c r="R779" s="29"/>
      <c r="S779" s="29"/>
      <c r="T779" s="37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 spans="1:3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3"/>
      <c r="O780" s="29"/>
      <c r="P780" s="29"/>
      <c r="Q780" s="29"/>
      <c r="R780" s="29"/>
      <c r="S780" s="29"/>
      <c r="T780" s="37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 spans="1:3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3"/>
      <c r="O781" s="29"/>
      <c r="P781" s="29"/>
      <c r="Q781" s="29"/>
      <c r="R781" s="29"/>
      <c r="S781" s="29"/>
      <c r="T781" s="37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 spans="1:3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3"/>
      <c r="O782" s="29"/>
      <c r="P782" s="29"/>
      <c r="Q782" s="29"/>
      <c r="R782" s="29"/>
      <c r="S782" s="29"/>
      <c r="T782" s="37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 spans="1:3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3"/>
      <c r="O783" s="29"/>
      <c r="P783" s="29"/>
      <c r="Q783" s="29"/>
      <c r="R783" s="29"/>
      <c r="S783" s="29"/>
      <c r="T783" s="37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 spans="1:3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3"/>
      <c r="O784" s="29"/>
      <c r="P784" s="29"/>
      <c r="Q784" s="29"/>
      <c r="R784" s="29"/>
      <c r="S784" s="29"/>
      <c r="T784" s="37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 spans="1:3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3"/>
      <c r="O785" s="29"/>
      <c r="P785" s="29"/>
      <c r="Q785" s="29"/>
      <c r="R785" s="29"/>
      <c r="S785" s="29"/>
      <c r="T785" s="37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 spans="1:3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3"/>
      <c r="O786" s="29"/>
      <c r="P786" s="29"/>
      <c r="Q786" s="29"/>
      <c r="R786" s="29"/>
      <c r="S786" s="29"/>
      <c r="T786" s="37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 spans="1:3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3"/>
      <c r="O787" s="29"/>
      <c r="P787" s="29"/>
      <c r="Q787" s="29"/>
      <c r="R787" s="29"/>
      <c r="S787" s="29"/>
      <c r="T787" s="37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 spans="1:3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3"/>
      <c r="O788" s="29"/>
      <c r="P788" s="29"/>
      <c r="Q788" s="29"/>
      <c r="R788" s="29"/>
      <c r="S788" s="29"/>
      <c r="T788" s="37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 spans="1:3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3"/>
      <c r="O789" s="29"/>
      <c r="P789" s="29"/>
      <c r="Q789" s="29"/>
      <c r="R789" s="29"/>
      <c r="S789" s="29"/>
      <c r="T789" s="37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 spans="1:3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3"/>
      <c r="O790" s="29"/>
      <c r="P790" s="29"/>
      <c r="Q790" s="29"/>
      <c r="R790" s="29"/>
      <c r="S790" s="29"/>
      <c r="T790" s="37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 spans="1:3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3"/>
      <c r="O791" s="29"/>
      <c r="P791" s="29"/>
      <c r="Q791" s="29"/>
      <c r="R791" s="29"/>
      <c r="S791" s="29"/>
      <c r="T791" s="37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 spans="1:3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3"/>
      <c r="O792" s="29"/>
      <c r="P792" s="29"/>
      <c r="Q792" s="29"/>
      <c r="R792" s="29"/>
      <c r="S792" s="29"/>
      <c r="T792" s="37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 spans="1:3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3"/>
      <c r="O793" s="29"/>
      <c r="P793" s="29"/>
      <c r="Q793" s="29"/>
      <c r="R793" s="29"/>
      <c r="S793" s="29"/>
      <c r="T793" s="37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 spans="1:3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3"/>
      <c r="O794" s="29"/>
      <c r="P794" s="29"/>
      <c r="Q794" s="29"/>
      <c r="R794" s="29"/>
      <c r="S794" s="29"/>
      <c r="T794" s="37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 spans="1:3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3"/>
      <c r="O795" s="29"/>
      <c r="P795" s="29"/>
      <c r="Q795" s="29"/>
      <c r="R795" s="29"/>
      <c r="S795" s="29"/>
      <c r="T795" s="37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 spans="1:3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3"/>
      <c r="O796" s="29"/>
      <c r="P796" s="29"/>
      <c r="Q796" s="29"/>
      <c r="R796" s="29"/>
      <c r="S796" s="29"/>
      <c r="T796" s="37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 spans="1:3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3"/>
      <c r="O797" s="29"/>
      <c r="P797" s="29"/>
      <c r="Q797" s="29"/>
      <c r="R797" s="29"/>
      <c r="S797" s="29"/>
      <c r="T797" s="37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 spans="1:3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3"/>
      <c r="O798" s="29"/>
      <c r="P798" s="29"/>
      <c r="Q798" s="29"/>
      <c r="R798" s="29"/>
      <c r="S798" s="29"/>
      <c r="T798" s="37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 spans="1:3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3"/>
      <c r="O799" s="29"/>
      <c r="P799" s="29"/>
      <c r="Q799" s="29"/>
      <c r="R799" s="29"/>
      <c r="S799" s="29"/>
      <c r="T799" s="37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 spans="1:3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3"/>
      <c r="O800" s="29"/>
      <c r="P800" s="29"/>
      <c r="Q800" s="29"/>
      <c r="R800" s="29"/>
      <c r="S800" s="29"/>
      <c r="T800" s="37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 spans="1:3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3"/>
      <c r="O801" s="29"/>
      <c r="P801" s="29"/>
      <c r="Q801" s="29"/>
      <c r="R801" s="29"/>
      <c r="S801" s="29"/>
      <c r="T801" s="37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 spans="1:3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3"/>
      <c r="O802" s="29"/>
      <c r="P802" s="29"/>
      <c r="Q802" s="29"/>
      <c r="R802" s="29"/>
      <c r="S802" s="29"/>
      <c r="T802" s="37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 spans="1:3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3"/>
      <c r="O803" s="29"/>
      <c r="P803" s="29"/>
      <c r="Q803" s="29"/>
      <c r="R803" s="29"/>
      <c r="S803" s="29"/>
      <c r="T803" s="37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 spans="1:3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3"/>
      <c r="O804" s="29"/>
      <c r="P804" s="29"/>
      <c r="Q804" s="29"/>
      <c r="R804" s="29"/>
      <c r="S804" s="29"/>
      <c r="T804" s="37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 spans="1:3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3"/>
      <c r="O805" s="29"/>
      <c r="P805" s="29"/>
      <c r="Q805" s="29"/>
      <c r="R805" s="29"/>
      <c r="S805" s="29"/>
      <c r="T805" s="37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 spans="1:3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3"/>
      <c r="O806" s="29"/>
      <c r="P806" s="29"/>
      <c r="Q806" s="29"/>
      <c r="R806" s="29"/>
      <c r="S806" s="29"/>
      <c r="T806" s="37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 spans="1:3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3"/>
      <c r="O807" s="29"/>
      <c r="P807" s="29"/>
      <c r="Q807" s="29"/>
      <c r="R807" s="29"/>
      <c r="S807" s="29"/>
      <c r="T807" s="37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 spans="1:3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3"/>
      <c r="O808" s="29"/>
      <c r="P808" s="29"/>
      <c r="Q808" s="29"/>
      <c r="R808" s="29"/>
      <c r="S808" s="29"/>
      <c r="T808" s="37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 spans="1:3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3"/>
      <c r="O809" s="29"/>
      <c r="P809" s="29"/>
      <c r="Q809" s="29"/>
      <c r="R809" s="29"/>
      <c r="S809" s="29"/>
      <c r="T809" s="37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 spans="1:3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3"/>
      <c r="O810" s="29"/>
      <c r="P810" s="29"/>
      <c r="Q810" s="29"/>
      <c r="R810" s="29"/>
      <c r="S810" s="29"/>
      <c r="T810" s="37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 spans="1:3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3"/>
      <c r="O811" s="29"/>
      <c r="P811" s="29"/>
      <c r="Q811" s="29"/>
      <c r="R811" s="29"/>
      <c r="S811" s="29"/>
      <c r="T811" s="37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 spans="1:3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3"/>
      <c r="O812" s="29"/>
      <c r="P812" s="29"/>
      <c r="Q812" s="29"/>
      <c r="R812" s="29"/>
      <c r="S812" s="29"/>
      <c r="T812" s="37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 spans="1:3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3"/>
      <c r="O813" s="29"/>
      <c r="P813" s="29"/>
      <c r="Q813" s="29"/>
      <c r="R813" s="29"/>
      <c r="S813" s="29"/>
      <c r="T813" s="37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 spans="1:3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3"/>
      <c r="O814" s="29"/>
      <c r="P814" s="29"/>
      <c r="Q814" s="29"/>
      <c r="R814" s="29"/>
      <c r="S814" s="29"/>
      <c r="T814" s="37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 spans="1:3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3"/>
      <c r="O815" s="29"/>
      <c r="P815" s="29"/>
      <c r="Q815" s="29"/>
      <c r="R815" s="29"/>
      <c r="S815" s="29"/>
      <c r="T815" s="37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 spans="1:3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3"/>
      <c r="O816" s="29"/>
      <c r="P816" s="29"/>
      <c r="Q816" s="29"/>
      <c r="R816" s="29"/>
      <c r="S816" s="29"/>
      <c r="T816" s="37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 spans="1:3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3"/>
      <c r="O817" s="29"/>
      <c r="P817" s="29"/>
      <c r="Q817" s="29"/>
      <c r="R817" s="29"/>
      <c r="S817" s="29"/>
      <c r="T817" s="37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 spans="1:3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3"/>
      <c r="O818" s="29"/>
      <c r="P818" s="29"/>
      <c r="Q818" s="29"/>
      <c r="R818" s="29"/>
      <c r="S818" s="29"/>
      <c r="T818" s="37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 spans="1:3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3"/>
      <c r="O819" s="29"/>
      <c r="P819" s="29"/>
      <c r="Q819" s="29"/>
      <c r="R819" s="29"/>
      <c r="S819" s="29"/>
      <c r="T819" s="37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 spans="1:3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3"/>
      <c r="O820" s="29"/>
      <c r="P820" s="29"/>
      <c r="Q820" s="29"/>
      <c r="R820" s="29"/>
      <c r="S820" s="29"/>
      <c r="T820" s="37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 spans="1:3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3"/>
      <c r="O821" s="29"/>
      <c r="P821" s="29"/>
      <c r="Q821" s="29"/>
      <c r="R821" s="29"/>
      <c r="S821" s="29"/>
      <c r="T821" s="37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 spans="1:3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3"/>
      <c r="O822" s="29"/>
      <c r="P822" s="29"/>
      <c r="Q822" s="29"/>
      <c r="R822" s="29"/>
      <c r="S822" s="29"/>
      <c r="T822" s="37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 spans="1:3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3"/>
      <c r="O823" s="29"/>
      <c r="P823" s="29"/>
      <c r="Q823" s="29"/>
      <c r="R823" s="29"/>
      <c r="S823" s="29"/>
      <c r="T823" s="37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 spans="1:3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3"/>
      <c r="O824" s="29"/>
      <c r="P824" s="29"/>
      <c r="Q824" s="29"/>
      <c r="R824" s="29"/>
      <c r="S824" s="29"/>
      <c r="T824" s="37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 spans="1:3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3"/>
      <c r="O825" s="29"/>
      <c r="P825" s="29"/>
      <c r="Q825" s="29"/>
      <c r="R825" s="29"/>
      <c r="S825" s="29"/>
      <c r="T825" s="37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 spans="1:3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3"/>
      <c r="O826" s="29"/>
      <c r="P826" s="29"/>
      <c r="Q826" s="29"/>
      <c r="R826" s="29"/>
      <c r="S826" s="29"/>
      <c r="T826" s="37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 spans="1:3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3"/>
      <c r="O827" s="29"/>
      <c r="P827" s="29"/>
      <c r="Q827" s="29"/>
      <c r="R827" s="29"/>
      <c r="S827" s="29"/>
      <c r="T827" s="37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 spans="1:3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3"/>
      <c r="O828" s="29"/>
      <c r="P828" s="29"/>
      <c r="Q828" s="29"/>
      <c r="R828" s="29"/>
      <c r="S828" s="29"/>
      <c r="T828" s="37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 spans="1:3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3"/>
      <c r="O829" s="29"/>
      <c r="P829" s="29"/>
      <c r="Q829" s="29"/>
      <c r="R829" s="29"/>
      <c r="S829" s="29"/>
      <c r="T829" s="37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 spans="1:3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3"/>
      <c r="O830" s="29"/>
      <c r="P830" s="29"/>
      <c r="Q830" s="29"/>
      <c r="R830" s="29"/>
      <c r="S830" s="29"/>
      <c r="T830" s="37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 spans="1:3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3"/>
      <c r="O831" s="29"/>
      <c r="P831" s="29"/>
      <c r="Q831" s="29"/>
      <c r="R831" s="29"/>
      <c r="S831" s="29"/>
      <c r="T831" s="37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 spans="1: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3"/>
      <c r="O832" s="29"/>
      <c r="P832" s="29"/>
      <c r="Q832" s="29"/>
      <c r="R832" s="29"/>
      <c r="S832" s="29"/>
      <c r="T832" s="37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 spans="1:3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3"/>
      <c r="O833" s="29"/>
      <c r="P833" s="29"/>
      <c r="Q833" s="29"/>
      <c r="R833" s="29"/>
      <c r="S833" s="29"/>
      <c r="T833" s="37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 spans="1:3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3"/>
      <c r="O834" s="29"/>
      <c r="P834" s="29"/>
      <c r="Q834" s="29"/>
      <c r="R834" s="29"/>
      <c r="S834" s="29"/>
      <c r="T834" s="37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 spans="1:3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3"/>
      <c r="O835" s="29"/>
      <c r="P835" s="29"/>
      <c r="Q835" s="29"/>
      <c r="R835" s="29"/>
      <c r="S835" s="29"/>
      <c r="T835" s="37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 spans="1:3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3"/>
      <c r="O836" s="29"/>
      <c r="P836" s="29"/>
      <c r="Q836" s="29"/>
      <c r="R836" s="29"/>
      <c r="S836" s="29"/>
      <c r="T836" s="37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 spans="1:3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3"/>
      <c r="O837" s="29"/>
      <c r="P837" s="29"/>
      <c r="Q837" s="29"/>
      <c r="R837" s="29"/>
      <c r="S837" s="29"/>
      <c r="T837" s="37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 spans="1:3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3"/>
      <c r="O838" s="29"/>
      <c r="P838" s="29"/>
      <c r="Q838" s="29"/>
      <c r="R838" s="29"/>
      <c r="S838" s="29"/>
      <c r="T838" s="37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 spans="1:3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3"/>
      <c r="O839" s="29"/>
      <c r="P839" s="29"/>
      <c r="Q839" s="29"/>
      <c r="R839" s="29"/>
      <c r="S839" s="29"/>
      <c r="T839" s="37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 spans="1:3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3"/>
      <c r="O840" s="29"/>
      <c r="P840" s="29"/>
      <c r="Q840" s="29"/>
      <c r="R840" s="29"/>
      <c r="S840" s="29"/>
      <c r="T840" s="37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 spans="1:3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3"/>
      <c r="O841" s="29"/>
      <c r="P841" s="29"/>
      <c r="Q841" s="29"/>
      <c r="R841" s="29"/>
      <c r="S841" s="29"/>
      <c r="T841" s="37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 spans="1:3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3"/>
      <c r="O842" s="29"/>
      <c r="P842" s="29"/>
      <c r="Q842" s="29"/>
      <c r="R842" s="29"/>
      <c r="S842" s="29"/>
      <c r="T842" s="37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 spans="1:3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3"/>
      <c r="O843" s="29"/>
      <c r="P843" s="29"/>
      <c r="Q843" s="29"/>
      <c r="R843" s="29"/>
      <c r="S843" s="29"/>
      <c r="T843" s="37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 spans="1:3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3"/>
      <c r="O844" s="29"/>
      <c r="P844" s="29"/>
      <c r="Q844" s="29"/>
      <c r="R844" s="29"/>
      <c r="S844" s="29"/>
      <c r="T844" s="37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 spans="1:3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3"/>
      <c r="O845" s="29"/>
      <c r="P845" s="29"/>
      <c r="Q845" s="29"/>
      <c r="R845" s="29"/>
      <c r="S845" s="29"/>
      <c r="T845" s="37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 spans="1:3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3"/>
      <c r="O846" s="29"/>
      <c r="P846" s="29"/>
      <c r="Q846" s="29"/>
      <c r="R846" s="29"/>
      <c r="S846" s="29"/>
      <c r="T846" s="37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 spans="1:3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3"/>
      <c r="O847" s="29"/>
      <c r="P847" s="29"/>
      <c r="Q847" s="29"/>
      <c r="R847" s="29"/>
      <c r="S847" s="29"/>
      <c r="T847" s="37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 spans="1:3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3"/>
      <c r="O848" s="29"/>
      <c r="P848" s="29"/>
      <c r="Q848" s="29"/>
      <c r="R848" s="29"/>
      <c r="S848" s="29"/>
      <c r="T848" s="37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 spans="1:3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3"/>
      <c r="O849" s="29"/>
      <c r="P849" s="29"/>
      <c r="Q849" s="29"/>
      <c r="R849" s="29"/>
      <c r="S849" s="29"/>
      <c r="T849" s="37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 spans="1:3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3"/>
      <c r="O850" s="29"/>
      <c r="P850" s="29"/>
      <c r="Q850" s="29"/>
      <c r="R850" s="29"/>
      <c r="S850" s="29"/>
      <c r="T850" s="37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 spans="1:3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3"/>
      <c r="O851" s="29"/>
      <c r="P851" s="29"/>
      <c r="Q851" s="29"/>
      <c r="R851" s="29"/>
      <c r="S851" s="29"/>
      <c r="T851" s="37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 spans="1:3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3"/>
      <c r="O852" s="29"/>
      <c r="P852" s="29"/>
      <c r="Q852" s="29"/>
      <c r="R852" s="29"/>
      <c r="S852" s="29"/>
      <c r="T852" s="37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 spans="1:3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3"/>
      <c r="O853" s="29"/>
      <c r="P853" s="29"/>
      <c r="Q853" s="29"/>
      <c r="R853" s="29"/>
      <c r="S853" s="29"/>
      <c r="T853" s="37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 spans="1:3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3"/>
      <c r="O854" s="29"/>
      <c r="P854" s="29"/>
      <c r="Q854" s="29"/>
      <c r="R854" s="29"/>
      <c r="S854" s="29"/>
      <c r="T854" s="37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 spans="1:3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3"/>
      <c r="O855" s="29"/>
      <c r="P855" s="29"/>
      <c r="Q855" s="29"/>
      <c r="R855" s="29"/>
      <c r="S855" s="29"/>
      <c r="T855" s="37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 spans="1:3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3"/>
      <c r="O856" s="29"/>
      <c r="P856" s="29"/>
      <c r="Q856" s="29"/>
      <c r="R856" s="29"/>
      <c r="S856" s="29"/>
      <c r="T856" s="37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 spans="1:3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3"/>
      <c r="O857" s="29"/>
      <c r="P857" s="29"/>
      <c r="Q857" s="29"/>
      <c r="R857" s="29"/>
      <c r="S857" s="29"/>
      <c r="T857" s="37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 spans="1:3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3"/>
      <c r="O858" s="29"/>
      <c r="P858" s="29"/>
      <c r="Q858" s="29"/>
      <c r="R858" s="29"/>
      <c r="S858" s="29"/>
      <c r="T858" s="37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 spans="1:3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3"/>
      <c r="O859" s="29"/>
      <c r="P859" s="29"/>
      <c r="Q859" s="29"/>
      <c r="R859" s="29"/>
      <c r="S859" s="29"/>
      <c r="T859" s="37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 spans="1:3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3"/>
      <c r="O860" s="29"/>
      <c r="P860" s="29"/>
      <c r="Q860" s="29"/>
      <c r="R860" s="29"/>
      <c r="S860" s="29"/>
      <c r="T860" s="37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 spans="1:3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3"/>
      <c r="O861" s="29"/>
      <c r="P861" s="29"/>
      <c r="Q861" s="29"/>
      <c r="R861" s="29"/>
      <c r="S861" s="29"/>
      <c r="T861" s="37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 spans="1:3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3"/>
      <c r="O862" s="29"/>
      <c r="P862" s="29"/>
      <c r="Q862" s="29"/>
      <c r="R862" s="29"/>
      <c r="S862" s="29"/>
      <c r="T862" s="37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 spans="1:3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3"/>
      <c r="O863" s="29"/>
      <c r="P863" s="29"/>
      <c r="Q863" s="29"/>
      <c r="R863" s="29"/>
      <c r="S863" s="29"/>
      <c r="T863" s="37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 spans="1:3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3"/>
      <c r="O864" s="29"/>
      <c r="P864" s="29"/>
      <c r="Q864" s="29"/>
      <c r="R864" s="29"/>
      <c r="S864" s="29"/>
      <c r="T864" s="37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 spans="1:3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3"/>
      <c r="O865" s="29"/>
      <c r="P865" s="29"/>
      <c r="Q865" s="29"/>
      <c r="R865" s="29"/>
      <c r="S865" s="29"/>
      <c r="T865" s="37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 spans="1:3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3"/>
      <c r="O866" s="29"/>
      <c r="P866" s="29"/>
      <c r="Q866" s="29"/>
      <c r="R866" s="29"/>
      <c r="S866" s="29"/>
      <c r="T866" s="37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 spans="1:3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3"/>
      <c r="O867" s="29"/>
      <c r="P867" s="29"/>
      <c r="Q867" s="29"/>
      <c r="R867" s="29"/>
      <c r="S867" s="29"/>
      <c r="T867" s="37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 spans="1:3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3"/>
      <c r="O868" s="29"/>
      <c r="P868" s="29"/>
      <c r="Q868" s="29"/>
      <c r="R868" s="29"/>
      <c r="S868" s="29"/>
      <c r="T868" s="37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 spans="1:3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3"/>
      <c r="O869" s="29"/>
      <c r="P869" s="29"/>
      <c r="Q869" s="29"/>
      <c r="R869" s="29"/>
      <c r="S869" s="29"/>
      <c r="T869" s="37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 spans="1:3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3"/>
      <c r="O870" s="29"/>
      <c r="P870" s="29"/>
      <c r="Q870" s="29"/>
      <c r="R870" s="29"/>
      <c r="S870" s="29"/>
      <c r="T870" s="37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 spans="1:3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3"/>
      <c r="O871" s="29"/>
      <c r="P871" s="29"/>
      <c r="Q871" s="29"/>
      <c r="R871" s="29"/>
      <c r="S871" s="29"/>
      <c r="T871" s="37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 spans="1:3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3"/>
      <c r="O872" s="29"/>
      <c r="P872" s="29"/>
      <c r="Q872" s="29"/>
      <c r="R872" s="29"/>
      <c r="S872" s="29"/>
      <c r="T872" s="37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 spans="1:3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3"/>
      <c r="O873" s="29"/>
      <c r="P873" s="29"/>
      <c r="Q873" s="29"/>
      <c r="R873" s="29"/>
      <c r="S873" s="29"/>
      <c r="T873" s="37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 spans="1:3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3"/>
      <c r="O874" s="29"/>
      <c r="P874" s="29"/>
      <c r="Q874" s="29"/>
      <c r="R874" s="29"/>
      <c r="S874" s="29"/>
      <c r="T874" s="37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 spans="1:3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3"/>
      <c r="O875" s="29"/>
      <c r="P875" s="29"/>
      <c r="Q875" s="29"/>
      <c r="R875" s="29"/>
      <c r="S875" s="29"/>
      <c r="T875" s="37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 spans="1:3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3"/>
      <c r="O876" s="29"/>
      <c r="P876" s="29"/>
      <c r="Q876" s="29"/>
      <c r="R876" s="29"/>
      <c r="S876" s="29"/>
      <c r="T876" s="37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 spans="1:3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3"/>
      <c r="O877" s="29"/>
      <c r="P877" s="29"/>
      <c r="Q877" s="29"/>
      <c r="R877" s="29"/>
      <c r="S877" s="29"/>
      <c r="T877" s="37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 spans="1:3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3"/>
      <c r="O878" s="29"/>
      <c r="P878" s="29"/>
      <c r="Q878" s="29"/>
      <c r="R878" s="29"/>
      <c r="S878" s="29"/>
      <c r="T878" s="37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 spans="1:3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3"/>
      <c r="O879" s="29"/>
      <c r="P879" s="29"/>
      <c r="Q879" s="29"/>
      <c r="R879" s="29"/>
      <c r="S879" s="29"/>
      <c r="T879" s="37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 spans="1:3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3"/>
      <c r="O880" s="29"/>
      <c r="P880" s="29"/>
      <c r="Q880" s="29"/>
      <c r="R880" s="29"/>
      <c r="S880" s="29"/>
      <c r="T880" s="37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 spans="1:3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3"/>
      <c r="O881" s="29"/>
      <c r="P881" s="29"/>
      <c r="Q881" s="29"/>
      <c r="R881" s="29"/>
      <c r="S881" s="29"/>
      <c r="T881" s="37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 spans="1:3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3"/>
      <c r="O882" s="29"/>
      <c r="P882" s="29"/>
      <c r="Q882" s="29"/>
      <c r="R882" s="29"/>
      <c r="S882" s="29"/>
      <c r="T882" s="37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 spans="1:3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3"/>
      <c r="O883" s="29"/>
      <c r="P883" s="29"/>
      <c r="Q883" s="29"/>
      <c r="R883" s="29"/>
      <c r="S883" s="29"/>
      <c r="T883" s="37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 spans="1:3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3"/>
      <c r="O884" s="29"/>
      <c r="P884" s="29"/>
      <c r="Q884" s="29"/>
      <c r="R884" s="29"/>
      <c r="S884" s="29"/>
      <c r="T884" s="37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 spans="1:3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3"/>
      <c r="O885" s="29"/>
      <c r="P885" s="29"/>
      <c r="Q885" s="29"/>
      <c r="R885" s="29"/>
      <c r="S885" s="29"/>
      <c r="T885" s="37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 spans="1:3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3"/>
      <c r="O886" s="29"/>
      <c r="P886" s="29"/>
      <c r="Q886" s="29"/>
      <c r="R886" s="29"/>
      <c r="S886" s="29"/>
      <c r="T886" s="37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 spans="1:3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3"/>
      <c r="O887" s="29"/>
      <c r="P887" s="29"/>
      <c r="Q887" s="29"/>
      <c r="R887" s="29"/>
      <c r="S887" s="29"/>
      <c r="T887" s="37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 spans="1:3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3"/>
      <c r="O888" s="29"/>
      <c r="P888" s="29"/>
      <c r="Q888" s="29"/>
      <c r="R888" s="29"/>
      <c r="S888" s="29"/>
      <c r="T888" s="37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 spans="1:3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3"/>
      <c r="O889" s="29"/>
      <c r="P889" s="29"/>
      <c r="Q889" s="29"/>
      <c r="R889" s="29"/>
      <c r="S889" s="29"/>
      <c r="T889" s="37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 spans="1:3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3"/>
      <c r="O890" s="29"/>
      <c r="P890" s="29"/>
      <c r="Q890" s="29"/>
      <c r="R890" s="29"/>
      <c r="S890" s="29"/>
      <c r="T890" s="37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 spans="1:3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3"/>
      <c r="O891" s="29"/>
      <c r="P891" s="29"/>
      <c r="Q891" s="29"/>
      <c r="R891" s="29"/>
      <c r="S891" s="29"/>
      <c r="T891" s="37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 spans="1:3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3"/>
      <c r="O892" s="29"/>
      <c r="P892" s="29"/>
      <c r="Q892" s="29"/>
      <c r="R892" s="29"/>
      <c r="S892" s="29"/>
      <c r="T892" s="37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 spans="1:3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3"/>
      <c r="O893" s="29"/>
      <c r="P893" s="29"/>
      <c r="Q893" s="29"/>
      <c r="R893" s="29"/>
      <c r="S893" s="29"/>
      <c r="T893" s="37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 spans="1:3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3"/>
      <c r="O894" s="29"/>
      <c r="P894" s="29"/>
      <c r="Q894" s="29"/>
      <c r="R894" s="29"/>
      <c r="S894" s="29"/>
      <c r="T894" s="37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 spans="1:3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3"/>
      <c r="O895" s="29"/>
      <c r="P895" s="29"/>
      <c r="Q895" s="29"/>
      <c r="R895" s="29"/>
      <c r="S895" s="29"/>
      <c r="T895" s="37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 spans="1:3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3"/>
      <c r="O896" s="29"/>
      <c r="P896" s="29"/>
      <c r="Q896" s="29"/>
      <c r="R896" s="29"/>
      <c r="S896" s="29"/>
      <c r="T896" s="37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 spans="1:3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3"/>
      <c r="O897" s="29"/>
      <c r="P897" s="29"/>
      <c r="Q897" s="29"/>
      <c r="R897" s="29"/>
      <c r="S897" s="29"/>
      <c r="T897" s="37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 spans="1:3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3"/>
      <c r="O898" s="29"/>
      <c r="P898" s="29"/>
      <c r="Q898" s="29"/>
      <c r="R898" s="29"/>
      <c r="S898" s="29"/>
      <c r="T898" s="37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 spans="1:3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3"/>
      <c r="O899" s="29"/>
      <c r="P899" s="29"/>
      <c r="Q899" s="29"/>
      <c r="R899" s="29"/>
      <c r="S899" s="29"/>
      <c r="T899" s="37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 spans="1:3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3"/>
      <c r="O900" s="29"/>
      <c r="P900" s="29"/>
      <c r="Q900" s="29"/>
      <c r="R900" s="29"/>
      <c r="S900" s="29"/>
      <c r="T900" s="37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 spans="1:3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3"/>
      <c r="O901" s="29"/>
      <c r="P901" s="29"/>
      <c r="Q901" s="29"/>
      <c r="R901" s="29"/>
      <c r="S901" s="29"/>
      <c r="T901" s="37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 spans="1:3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3"/>
      <c r="O902" s="29"/>
      <c r="P902" s="29"/>
      <c r="Q902" s="29"/>
      <c r="R902" s="29"/>
      <c r="S902" s="29"/>
      <c r="T902" s="37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 spans="1:3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3"/>
      <c r="O903" s="29"/>
      <c r="P903" s="29"/>
      <c r="Q903" s="29"/>
      <c r="R903" s="29"/>
      <c r="S903" s="29"/>
      <c r="T903" s="37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 spans="1:3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3"/>
      <c r="O904" s="29"/>
      <c r="P904" s="29"/>
      <c r="Q904" s="29"/>
      <c r="R904" s="29"/>
      <c r="S904" s="29"/>
      <c r="T904" s="37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 spans="1:3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3"/>
      <c r="O905" s="29"/>
      <c r="P905" s="29"/>
      <c r="Q905" s="29"/>
      <c r="R905" s="29"/>
      <c r="S905" s="29"/>
      <c r="T905" s="37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 spans="1:3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3"/>
      <c r="O906" s="29"/>
      <c r="P906" s="29"/>
      <c r="Q906" s="29"/>
      <c r="R906" s="29"/>
      <c r="S906" s="29"/>
      <c r="T906" s="37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 spans="1:3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3"/>
      <c r="O907" s="29"/>
      <c r="P907" s="29"/>
      <c r="Q907" s="29"/>
      <c r="R907" s="29"/>
      <c r="S907" s="29"/>
      <c r="T907" s="37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 spans="1:3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3"/>
      <c r="O908" s="29"/>
      <c r="P908" s="29"/>
      <c r="Q908" s="29"/>
      <c r="R908" s="29"/>
      <c r="S908" s="29"/>
      <c r="T908" s="37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 spans="1:3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3"/>
      <c r="O909" s="29"/>
      <c r="P909" s="29"/>
      <c r="Q909" s="29"/>
      <c r="R909" s="29"/>
      <c r="S909" s="29"/>
      <c r="T909" s="37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 spans="1:3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3"/>
      <c r="O910" s="29"/>
      <c r="P910" s="29"/>
      <c r="Q910" s="29"/>
      <c r="R910" s="29"/>
      <c r="S910" s="29"/>
      <c r="T910" s="37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 spans="1:3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3"/>
      <c r="O911" s="29"/>
      <c r="P911" s="29"/>
      <c r="Q911" s="29"/>
      <c r="R911" s="29"/>
      <c r="S911" s="29"/>
      <c r="T911" s="37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 spans="1:3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3"/>
      <c r="O912" s="29"/>
      <c r="P912" s="29"/>
      <c r="Q912" s="29"/>
      <c r="R912" s="29"/>
      <c r="S912" s="29"/>
      <c r="T912" s="37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 spans="1:3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3"/>
      <c r="O913" s="29"/>
      <c r="P913" s="29"/>
      <c r="Q913" s="29"/>
      <c r="R913" s="29"/>
      <c r="S913" s="29"/>
      <c r="T913" s="37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 spans="1:3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3"/>
      <c r="O914" s="29"/>
      <c r="P914" s="29"/>
      <c r="Q914" s="29"/>
      <c r="R914" s="29"/>
      <c r="S914" s="29"/>
      <c r="T914" s="37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 spans="1:3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3"/>
      <c r="O915" s="29"/>
      <c r="P915" s="29"/>
      <c r="Q915" s="29"/>
      <c r="R915" s="29"/>
      <c r="S915" s="29"/>
      <c r="T915" s="37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 spans="1:3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3"/>
      <c r="O916" s="29"/>
      <c r="P916" s="29"/>
      <c r="Q916" s="29"/>
      <c r="R916" s="29"/>
      <c r="S916" s="29"/>
      <c r="T916" s="37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 spans="1:3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3"/>
      <c r="O917" s="29"/>
      <c r="P917" s="29"/>
      <c r="Q917" s="29"/>
      <c r="R917" s="29"/>
      <c r="S917" s="29"/>
      <c r="T917" s="37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 spans="1:3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3"/>
      <c r="O918" s="29"/>
      <c r="P918" s="29"/>
      <c r="Q918" s="29"/>
      <c r="R918" s="29"/>
      <c r="S918" s="29"/>
      <c r="T918" s="37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 spans="1:3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3"/>
      <c r="O919" s="29"/>
      <c r="P919" s="29"/>
      <c r="Q919" s="29"/>
      <c r="R919" s="29"/>
      <c r="S919" s="29"/>
      <c r="T919" s="37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 spans="1:3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3"/>
      <c r="O920" s="29"/>
      <c r="P920" s="29"/>
      <c r="Q920" s="29"/>
      <c r="R920" s="29"/>
      <c r="S920" s="29"/>
      <c r="T920" s="37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 spans="1:3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3"/>
      <c r="O921" s="29"/>
      <c r="P921" s="29"/>
      <c r="Q921" s="29"/>
      <c r="R921" s="29"/>
      <c r="S921" s="29"/>
      <c r="T921" s="37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 spans="1:3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3"/>
      <c r="O922" s="29"/>
      <c r="P922" s="29"/>
      <c r="Q922" s="29"/>
      <c r="R922" s="29"/>
      <c r="S922" s="29"/>
      <c r="T922" s="37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 spans="1:3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3"/>
      <c r="O923" s="29"/>
      <c r="P923" s="29"/>
      <c r="Q923" s="29"/>
      <c r="R923" s="29"/>
      <c r="S923" s="29"/>
      <c r="T923" s="37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 spans="1:3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3"/>
      <c r="O924" s="29"/>
      <c r="P924" s="29"/>
      <c r="Q924" s="29"/>
      <c r="R924" s="29"/>
      <c r="S924" s="29"/>
      <c r="T924" s="37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 spans="1:3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3"/>
      <c r="O925" s="29"/>
      <c r="P925" s="29"/>
      <c r="Q925" s="29"/>
      <c r="R925" s="29"/>
      <c r="S925" s="29"/>
      <c r="T925" s="37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 spans="1:3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3"/>
      <c r="O926" s="29"/>
      <c r="P926" s="29"/>
      <c r="Q926" s="29"/>
      <c r="R926" s="29"/>
      <c r="S926" s="29"/>
      <c r="T926" s="37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 spans="1:3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3"/>
      <c r="O927" s="29"/>
      <c r="P927" s="29"/>
      <c r="Q927" s="29"/>
      <c r="R927" s="29"/>
      <c r="S927" s="29"/>
      <c r="T927" s="37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 spans="1:3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3"/>
      <c r="O928" s="29"/>
      <c r="P928" s="29"/>
      <c r="Q928" s="29"/>
      <c r="R928" s="29"/>
      <c r="S928" s="29"/>
      <c r="T928" s="37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 spans="1:3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3"/>
      <c r="O929" s="29"/>
      <c r="P929" s="29"/>
      <c r="Q929" s="29"/>
      <c r="R929" s="29"/>
      <c r="S929" s="29"/>
      <c r="T929" s="37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 spans="1:3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3"/>
      <c r="O930" s="29"/>
      <c r="P930" s="29"/>
      <c r="Q930" s="29"/>
      <c r="R930" s="29"/>
      <c r="S930" s="29"/>
      <c r="T930" s="37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 spans="1:3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3"/>
      <c r="O931" s="29"/>
      <c r="P931" s="29"/>
      <c r="Q931" s="29"/>
      <c r="R931" s="29"/>
      <c r="S931" s="29"/>
      <c r="T931" s="37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 spans="1: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3"/>
      <c r="O932" s="29"/>
      <c r="P932" s="29"/>
      <c r="Q932" s="29"/>
      <c r="R932" s="29"/>
      <c r="S932" s="29"/>
      <c r="T932" s="37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 spans="1:3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3"/>
      <c r="O933" s="29"/>
      <c r="P933" s="29"/>
      <c r="Q933" s="29"/>
      <c r="R933" s="29"/>
      <c r="S933" s="29"/>
      <c r="T933" s="37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 spans="1:3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3"/>
      <c r="O934" s="29"/>
      <c r="P934" s="29"/>
      <c r="Q934" s="29"/>
      <c r="R934" s="29"/>
      <c r="S934" s="29"/>
      <c r="T934" s="37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 spans="1:3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3"/>
      <c r="O935" s="29"/>
      <c r="P935" s="29"/>
      <c r="Q935" s="29"/>
      <c r="R935" s="29"/>
      <c r="S935" s="29"/>
      <c r="T935" s="37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 spans="1:3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3"/>
      <c r="O936" s="29"/>
      <c r="P936" s="29"/>
      <c r="Q936" s="29"/>
      <c r="R936" s="29"/>
      <c r="S936" s="29"/>
      <c r="T936" s="37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 spans="1:3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3"/>
      <c r="O937" s="29"/>
      <c r="P937" s="29"/>
      <c r="Q937" s="29"/>
      <c r="R937" s="29"/>
      <c r="S937" s="29"/>
      <c r="T937" s="37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 spans="1:3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3"/>
      <c r="O938" s="29"/>
      <c r="P938" s="29"/>
      <c r="Q938" s="29"/>
      <c r="R938" s="29"/>
      <c r="S938" s="29"/>
      <c r="T938" s="37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 spans="1:3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3"/>
      <c r="O939" s="29"/>
      <c r="P939" s="29"/>
      <c r="Q939" s="29"/>
      <c r="R939" s="29"/>
      <c r="S939" s="29"/>
      <c r="T939" s="37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 spans="1:3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3"/>
      <c r="O940" s="29"/>
      <c r="P940" s="29"/>
      <c r="Q940" s="29"/>
      <c r="R940" s="29"/>
      <c r="S940" s="29"/>
      <c r="T940" s="37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 spans="1:3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3"/>
      <c r="O941" s="29"/>
      <c r="P941" s="29"/>
      <c r="Q941" s="29"/>
      <c r="R941" s="29"/>
      <c r="S941" s="29"/>
      <c r="T941" s="37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 spans="1:3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3"/>
      <c r="O942" s="29"/>
      <c r="P942" s="29"/>
      <c r="Q942" s="29"/>
      <c r="R942" s="29"/>
      <c r="S942" s="29"/>
      <c r="T942" s="37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 spans="1:3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3"/>
      <c r="O943" s="29"/>
      <c r="P943" s="29"/>
      <c r="Q943" s="29"/>
      <c r="R943" s="29"/>
      <c r="S943" s="29"/>
      <c r="T943" s="37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 spans="1:3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3"/>
      <c r="O944" s="29"/>
      <c r="P944" s="29"/>
      <c r="Q944" s="29"/>
      <c r="R944" s="29"/>
      <c r="S944" s="29"/>
      <c r="T944" s="37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 spans="1:3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3"/>
      <c r="O945" s="29"/>
      <c r="P945" s="29"/>
      <c r="Q945" s="29"/>
      <c r="R945" s="29"/>
      <c r="S945" s="29"/>
      <c r="T945" s="37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 spans="1:3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3"/>
      <c r="O946" s="29"/>
      <c r="P946" s="29"/>
      <c r="Q946" s="29"/>
      <c r="R946" s="29"/>
      <c r="S946" s="29"/>
      <c r="T946" s="37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 spans="1:3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3"/>
      <c r="O947" s="29"/>
      <c r="P947" s="29"/>
      <c r="Q947" s="29"/>
      <c r="R947" s="29"/>
      <c r="S947" s="29"/>
      <c r="T947" s="37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 spans="1:3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3"/>
      <c r="O948" s="29"/>
      <c r="P948" s="29"/>
      <c r="Q948" s="29"/>
      <c r="R948" s="29"/>
      <c r="S948" s="29"/>
      <c r="T948" s="37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</row>
    <row r="949" spans="1:3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3"/>
      <c r="O949" s="29"/>
      <c r="P949" s="29"/>
      <c r="Q949" s="29"/>
      <c r="R949" s="29"/>
      <c r="S949" s="29"/>
      <c r="T949" s="37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 spans="1:3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3"/>
      <c r="O950" s="29"/>
      <c r="P950" s="29"/>
      <c r="Q950" s="29"/>
      <c r="R950" s="29"/>
      <c r="S950" s="29"/>
      <c r="T950" s="37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</row>
    <row r="951" spans="1:3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3"/>
      <c r="O951" s="29"/>
      <c r="P951" s="29"/>
      <c r="Q951" s="29"/>
      <c r="R951" s="29"/>
      <c r="S951" s="29"/>
      <c r="T951" s="37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</row>
    <row r="952" spans="1:3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3"/>
      <c r="O952" s="29"/>
      <c r="P952" s="29"/>
      <c r="Q952" s="29"/>
      <c r="R952" s="29"/>
      <c r="S952" s="29"/>
      <c r="T952" s="37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</row>
    <row r="953" spans="1:3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3"/>
      <c r="O953" s="29"/>
      <c r="P953" s="29"/>
      <c r="Q953" s="29"/>
      <c r="R953" s="29"/>
      <c r="S953" s="29"/>
      <c r="T953" s="37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</row>
    <row r="954" spans="1:3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3"/>
      <c r="O954" s="29"/>
      <c r="P954" s="29"/>
      <c r="Q954" s="29"/>
      <c r="R954" s="29"/>
      <c r="S954" s="29"/>
      <c r="T954" s="37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</row>
    <row r="955" spans="1:3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3"/>
      <c r="O955" s="29"/>
      <c r="P955" s="29"/>
      <c r="Q955" s="29"/>
      <c r="R955" s="29"/>
      <c r="S955" s="29"/>
      <c r="T955" s="37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</row>
    <row r="956" spans="1:3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3"/>
      <c r="O956" s="29"/>
      <c r="P956" s="29"/>
      <c r="Q956" s="29"/>
      <c r="R956" s="29"/>
      <c r="S956" s="29"/>
      <c r="T956" s="37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</row>
    <row r="957" spans="1:3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3"/>
      <c r="O957" s="29"/>
      <c r="P957" s="29"/>
      <c r="Q957" s="29"/>
      <c r="R957" s="29"/>
      <c r="S957" s="29"/>
      <c r="T957" s="37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</row>
    <row r="958" spans="1:3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3"/>
      <c r="O958" s="29"/>
      <c r="P958" s="29"/>
      <c r="Q958" s="29"/>
      <c r="R958" s="29"/>
      <c r="S958" s="29"/>
      <c r="T958" s="37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</row>
    <row r="959" spans="1:3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3"/>
      <c r="O959" s="29"/>
      <c r="P959" s="29"/>
      <c r="Q959" s="29"/>
      <c r="R959" s="29"/>
      <c r="S959" s="29"/>
      <c r="T959" s="37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</row>
    <row r="960" spans="1:3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3"/>
      <c r="O960" s="29"/>
      <c r="P960" s="29"/>
      <c r="Q960" s="29"/>
      <c r="R960" s="29"/>
      <c r="S960" s="29"/>
      <c r="T960" s="37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</row>
    <row r="961" spans="1:3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3"/>
      <c r="O961" s="29"/>
      <c r="P961" s="29"/>
      <c r="Q961" s="29"/>
      <c r="R961" s="29"/>
      <c r="S961" s="29"/>
      <c r="T961" s="37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</row>
    <row r="962" spans="1:3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3"/>
      <c r="O962" s="29"/>
      <c r="P962" s="29"/>
      <c r="Q962" s="29"/>
      <c r="R962" s="29"/>
      <c r="S962" s="29"/>
      <c r="T962" s="37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</row>
    <row r="963" spans="1:3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3"/>
      <c r="O963" s="29"/>
      <c r="P963" s="29"/>
      <c r="Q963" s="29"/>
      <c r="R963" s="29"/>
      <c r="S963" s="29"/>
      <c r="T963" s="37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</row>
    <row r="964" spans="1:3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3"/>
      <c r="O964" s="29"/>
      <c r="P964" s="29"/>
      <c r="Q964" s="29"/>
      <c r="R964" s="29"/>
      <c r="S964" s="29"/>
      <c r="T964" s="37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</row>
    <row r="965" spans="1:3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3"/>
      <c r="O965" s="29"/>
      <c r="P965" s="29"/>
      <c r="Q965" s="29"/>
      <c r="R965" s="29"/>
      <c r="S965" s="29"/>
      <c r="T965" s="37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</row>
    <row r="966" spans="1:3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3"/>
      <c r="O966" s="29"/>
      <c r="P966" s="29"/>
      <c r="Q966" s="29"/>
      <c r="R966" s="29"/>
      <c r="S966" s="29"/>
      <c r="T966" s="37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</row>
    <row r="967" spans="1:3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3"/>
      <c r="O967" s="29"/>
      <c r="P967" s="29"/>
      <c r="Q967" s="29"/>
      <c r="R967" s="29"/>
      <c r="S967" s="29"/>
      <c r="T967" s="37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</row>
    <row r="968" spans="1:3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3"/>
      <c r="O968" s="29"/>
      <c r="P968" s="29"/>
      <c r="Q968" s="29"/>
      <c r="R968" s="29"/>
      <c r="S968" s="29"/>
      <c r="T968" s="37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</row>
    <row r="969" spans="1:3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3"/>
      <c r="O969" s="29"/>
      <c r="P969" s="29"/>
      <c r="Q969" s="29"/>
      <c r="R969" s="29"/>
      <c r="S969" s="29"/>
      <c r="T969" s="37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</row>
    <row r="970" spans="1:3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3"/>
      <c r="O970" s="29"/>
      <c r="P970" s="29"/>
      <c r="Q970" s="29"/>
      <c r="R970" s="29"/>
      <c r="S970" s="29"/>
      <c r="T970" s="37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</row>
    <row r="971" spans="1:3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3"/>
      <c r="O971" s="29"/>
      <c r="P971" s="29"/>
      <c r="Q971" s="29"/>
      <c r="R971" s="29"/>
      <c r="S971" s="29"/>
      <c r="T971" s="37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</row>
    <row r="972" spans="1:3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3"/>
      <c r="O972" s="29"/>
      <c r="P972" s="29"/>
      <c r="Q972" s="29"/>
      <c r="R972" s="29"/>
      <c r="S972" s="29"/>
      <c r="T972" s="37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</row>
    <row r="973" spans="1:3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3"/>
      <c r="O973" s="29"/>
      <c r="P973" s="29"/>
      <c r="Q973" s="29"/>
      <c r="R973" s="29"/>
      <c r="S973" s="29"/>
      <c r="T973" s="37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</row>
    <row r="974" spans="1:3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3"/>
      <c r="O974" s="29"/>
      <c r="P974" s="29"/>
      <c r="Q974" s="29"/>
      <c r="R974" s="29"/>
      <c r="S974" s="29"/>
      <c r="T974" s="37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</row>
    <row r="975" spans="1:3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3"/>
      <c r="O975" s="29"/>
      <c r="P975" s="29"/>
      <c r="Q975" s="29"/>
      <c r="R975" s="29"/>
      <c r="S975" s="29"/>
      <c r="T975" s="37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</row>
    <row r="976" spans="1:3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3"/>
      <c r="O976" s="29"/>
      <c r="P976" s="29"/>
      <c r="Q976" s="29"/>
      <c r="R976" s="29"/>
      <c r="S976" s="29"/>
      <c r="T976" s="37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</row>
    <row r="977" spans="1:3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3"/>
      <c r="O977" s="29"/>
      <c r="P977" s="29"/>
      <c r="Q977" s="29"/>
      <c r="R977" s="29"/>
      <c r="S977" s="29"/>
      <c r="T977" s="37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</row>
    <row r="978" spans="1:3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3"/>
      <c r="O978" s="29"/>
      <c r="P978" s="29"/>
      <c r="Q978" s="29"/>
      <c r="R978" s="29"/>
      <c r="S978" s="29"/>
      <c r="T978" s="37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</row>
    <row r="979" spans="1:3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3"/>
      <c r="O979" s="29"/>
      <c r="P979" s="29"/>
      <c r="Q979" s="29"/>
      <c r="R979" s="29"/>
      <c r="S979" s="29"/>
      <c r="T979" s="37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</row>
    <row r="980" spans="1:3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3"/>
      <c r="O980" s="29"/>
      <c r="P980" s="29"/>
      <c r="Q980" s="29"/>
      <c r="R980" s="29"/>
      <c r="S980" s="29"/>
      <c r="T980" s="37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</row>
    <row r="981" spans="1:3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3"/>
      <c r="O981" s="29"/>
      <c r="P981" s="29"/>
      <c r="Q981" s="29"/>
      <c r="R981" s="29"/>
      <c r="S981" s="29"/>
      <c r="T981" s="37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</row>
    <row r="982" spans="1:3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3"/>
      <c r="O982" s="29"/>
      <c r="P982" s="29"/>
      <c r="Q982" s="29"/>
      <c r="R982" s="29"/>
      <c r="S982" s="29"/>
      <c r="T982" s="37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</row>
    <row r="983" spans="1:3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3"/>
      <c r="O983" s="29"/>
      <c r="P983" s="29"/>
      <c r="Q983" s="29"/>
      <c r="R983" s="29"/>
      <c r="S983" s="29"/>
      <c r="T983" s="37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</row>
    <row r="984" spans="1:3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3"/>
      <c r="O984" s="29"/>
      <c r="P984" s="29"/>
      <c r="Q984" s="29"/>
      <c r="R984" s="29"/>
      <c r="S984" s="29"/>
      <c r="T984" s="37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</row>
    <row r="985" spans="1:3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3"/>
      <c r="O985" s="29"/>
      <c r="P985" s="29"/>
      <c r="Q985" s="29"/>
      <c r="R985" s="29"/>
      <c r="S985" s="29"/>
      <c r="T985" s="37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</row>
    <row r="986" spans="1:3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3"/>
      <c r="O986" s="29"/>
      <c r="P986" s="29"/>
      <c r="Q986" s="29"/>
      <c r="R986" s="29"/>
      <c r="S986" s="29"/>
      <c r="T986" s="37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</row>
    <row r="987" spans="1:3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3"/>
      <c r="O987" s="29"/>
      <c r="P987" s="29"/>
      <c r="Q987" s="29"/>
      <c r="R987" s="29"/>
      <c r="S987" s="29"/>
      <c r="T987" s="37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</row>
    <row r="988" spans="1:3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3"/>
      <c r="O988" s="29"/>
      <c r="P988" s="29"/>
      <c r="Q988" s="29"/>
      <c r="R988" s="29"/>
      <c r="S988" s="29"/>
      <c r="T988" s="37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</row>
    <row r="989" spans="1:3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3"/>
      <c r="O989" s="29"/>
      <c r="P989" s="29"/>
      <c r="Q989" s="29"/>
      <c r="R989" s="29"/>
      <c r="S989" s="29"/>
      <c r="T989" s="37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</row>
    <row r="990" spans="1:3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3"/>
      <c r="O990" s="29"/>
      <c r="P990" s="29"/>
      <c r="Q990" s="29"/>
      <c r="R990" s="29"/>
      <c r="S990" s="29"/>
      <c r="T990" s="37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</row>
    <row r="991" spans="1:3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3"/>
      <c r="O991" s="29"/>
      <c r="P991" s="29"/>
      <c r="Q991" s="29"/>
      <c r="R991" s="29"/>
      <c r="S991" s="29"/>
      <c r="T991" s="37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</row>
    <row r="992" spans="1:3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3"/>
      <c r="O992" s="29"/>
      <c r="P992" s="29"/>
      <c r="Q992" s="29"/>
      <c r="R992" s="29"/>
      <c r="S992" s="29"/>
      <c r="T992" s="37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</row>
    <row r="993" spans="1:3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3"/>
      <c r="O993" s="29"/>
      <c r="P993" s="29"/>
      <c r="Q993" s="29"/>
      <c r="R993" s="29"/>
      <c r="S993" s="29"/>
      <c r="T993" s="37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</row>
    <row r="994" spans="1:3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3"/>
      <c r="O994" s="29"/>
      <c r="P994" s="29"/>
      <c r="Q994" s="29"/>
      <c r="R994" s="29"/>
      <c r="S994" s="29"/>
      <c r="T994" s="37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</row>
    <row r="995" spans="1:3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3"/>
      <c r="O995" s="29"/>
      <c r="P995" s="29"/>
      <c r="Q995" s="29"/>
      <c r="R995" s="29"/>
      <c r="S995" s="29"/>
      <c r="T995" s="37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</row>
    <row r="996" spans="1:3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3"/>
      <c r="O996" s="29"/>
      <c r="P996" s="29"/>
      <c r="Q996" s="29"/>
      <c r="R996" s="29"/>
      <c r="S996" s="29"/>
      <c r="T996" s="37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</row>
    <row r="997" spans="1:3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3"/>
      <c r="O997" s="29"/>
      <c r="P997" s="29"/>
      <c r="Q997" s="29"/>
      <c r="R997" s="29"/>
      <c r="S997" s="29"/>
      <c r="T997" s="37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</row>
    <row r="998" spans="1:3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3"/>
      <c r="O998" s="29"/>
      <c r="P998" s="29"/>
      <c r="Q998" s="29"/>
      <c r="R998" s="29"/>
      <c r="S998" s="29"/>
      <c r="T998" s="37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</row>
    <row r="999" spans="1:3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3"/>
      <c r="O999" s="29"/>
      <c r="P999" s="29"/>
      <c r="Q999" s="29"/>
      <c r="R999" s="29"/>
      <c r="S999" s="29"/>
      <c r="T999" s="37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</row>
    <row r="1000" spans="1:3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3"/>
      <c r="O1000" s="29"/>
      <c r="P1000" s="29"/>
      <c r="Q1000" s="29"/>
      <c r="R1000" s="29"/>
      <c r="S1000" s="29"/>
      <c r="T1000" s="37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</row>
  </sheetData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0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5703125" defaultRowHeight="15" customHeight="1" x14ac:dyDescent="0"/>
  <cols>
    <col min="1" max="1" width="15.42578125" customWidth="1"/>
    <col min="2" max="2" width="13.5703125" customWidth="1"/>
    <col min="3" max="3" width="14.42578125" customWidth="1"/>
    <col min="4" max="4" width="13.7109375" customWidth="1"/>
    <col min="5" max="5" width="17.28515625" customWidth="1"/>
    <col min="6" max="6" width="14" customWidth="1"/>
    <col min="7" max="7" width="16.42578125" customWidth="1"/>
    <col min="8" max="8" width="12.42578125" customWidth="1"/>
    <col min="9" max="9" width="11.85546875" customWidth="1"/>
    <col min="10" max="16" width="7.5703125" customWidth="1"/>
    <col min="17" max="17" width="11.28515625" customWidth="1"/>
    <col min="18" max="19" width="7.5703125" customWidth="1"/>
    <col min="20" max="20" width="15.42578125" customWidth="1"/>
    <col min="21" max="25" width="9" customWidth="1"/>
    <col min="26" max="26" width="12.85546875" customWidth="1"/>
    <col min="27" max="38" width="9" customWidth="1"/>
  </cols>
  <sheetData>
    <row r="1" spans="1:38" ht="14.25" customHeight="1">
      <c r="A1" s="39" t="s">
        <v>1654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1"/>
      <c r="S1" s="1"/>
      <c r="U1" s="41" t="s">
        <v>1655</v>
      </c>
      <c r="V1" s="41" t="s">
        <v>1655</v>
      </c>
      <c r="W1" s="41" t="s">
        <v>1655</v>
      </c>
      <c r="X1" s="41" t="s">
        <v>1655</v>
      </c>
      <c r="Y1" s="41" t="s">
        <v>1655</v>
      </c>
      <c r="Z1" s="41" t="s">
        <v>1655</v>
      </c>
      <c r="AA1" s="41" t="s">
        <v>1655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</row>
    <row r="2" spans="1:38" ht="14.25" customHeight="1">
      <c r="A2" s="7" t="s">
        <v>0</v>
      </c>
      <c r="B2" s="1" t="s">
        <v>1656</v>
      </c>
      <c r="C2" s="1" t="s">
        <v>30</v>
      </c>
      <c r="D2" s="1" t="s">
        <v>1657</v>
      </c>
      <c r="E2" s="1" t="s">
        <v>32</v>
      </c>
      <c r="F2" s="1" t="s">
        <v>33</v>
      </c>
      <c r="G2" s="1" t="s">
        <v>34</v>
      </c>
      <c r="H2" s="42" t="s">
        <v>1658</v>
      </c>
      <c r="I2" s="42" t="s">
        <v>1659</v>
      </c>
      <c r="J2" s="43" t="s">
        <v>27</v>
      </c>
      <c r="K2" s="43" t="s">
        <v>1660</v>
      </c>
      <c r="L2" s="44" t="s">
        <v>1661</v>
      </c>
      <c r="M2" s="44" t="s">
        <v>1662</v>
      </c>
      <c r="N2" s="44" t="s">
        <v>1663</v>
      </c>
      <c r="O2" s="44" t="s">
        <v>1664</v>
      </c>
      <c r="P2" s="45" t="s">
        <v>1665</v>
      </c>
      <c r="Q2" s="46" t="s">
        <v>1626</v>
      </c>
      <c r="R2" s="1"/>
      <c r="S2" s="1"/>
      <c r="T2" s="1" t="s">
        <v>0</v>
      </c>
      <c r="U2" s="1" t="s">
        <v>30</v>
      </c>
      <c r="V2" s="1" t="s">
        <v>1657</v>
      </c>
      <c r="W2" s="1" t="s">
        <v>32</v>
      </c>
      <c r="X2" s="1" t="s">
        <v>33</v>
      </c>
      <c r="Y2" s="1" t="s">
        <v>34</v>
      </c>
      <c r="Z2" s="43" t="s">
        <v>1666</v>
      </c>
      <c r="AA2" s="43" t="s">
        <v>27</v>
      </c>
      <c r="AB2" s="43" t="s">
        <v>1667</v>
      </c>
      <c r="AC2" s="43" t="s">
        <v>1668</v>
      </c>
      <c r="AD2" s="43" t="s">
        <v>1669</v>
      </c>
      <c r="AE2" s="47" t="s">
        <v>35</v>
      </c>
      <c r="AF2" s="47" t="s">
        <v>36</v>
      </c>
      <c r="AG2" s="47" t="s">
        <v>37</v>
      </c>
      <c r="AH2" s="47" t="s">
        <v>38</v>
      </c>
      <c r="AI2" s="47" t="s">
        <v>39</v>
      </c>
      <c r="AJ2" s="47" t="s">
        <v>40</v>
      </c>
      <c r="AK2" s="47" t="s">
        <v>41</v>
      </c>
      <c r="AL2" s="47" t="s">
        <v>42</v>
      </c>
    </row>
    <row r="3" spans="1:38" ht="14.25" customHeight="1">
      <c r="A3" s="4" t="s">
        <v>43</v>
      </c>
      <c r="B3" s="27">
        <v>1</v>
      </c>
      <c r="C3" s="27">
        <v>108.7</v>
      </c>
      <c r="D3" s="27">
        <v>25.3</v>
      </c>
      <c r="E3" s="27">
        <v>0.67</v>
      </c>
      <c r="F3" s="27">
        <v>45</v>
      </c>
      <c r="G3" s="27">
        <v>7.82</v>
      </c>
      <c r="H3" s="27">
        <v>221.86</v>
      </c>
      <c r="I3" s="27">
        <v>22.03</v>
      </c>
      <c r="J3" s="7">
        <f t="shared" ref="J3:J7" si="0">(I3/H3)*100</f>
        <v>9.9296853871811042</v>
      </c>
      <c r="K3" s="1"/>
      <c r="L3" s="1"/>
      <c r="M3" s="2" t="s">
        <v>1628</v>
      </c>
      <c r="N3" s="2" t="s">
        <v>52</v>
      </c>
      <c r="O3" s="2" t="s">
        <v>52</v>
      </c>
      <c r="P3" s="2" t="s">
        <v>52</v>
      </c>
      <c r="T3" s="4" t="s">
        <v>43</v>
      </c>
      <c r="U3" s="1">
        <f t="shared" ref="U3:Z3" si="1">(SUMIF($A:$A,$T3,C:C))/(COUNTIFS($A:$A,$T3,C:C,"&gt;0"))</f>
        <v>153.71999999999997</v>
      </c>
      <c r="V3" s="1">
        <f t="shared" si="1"/>
        <v>22.8</v>
      </c>
      <c r="W3" s="1">
        <f t="shared" si="1"/>
        <v>0.90599999999999992</v>
      </c>
      <c r="X3" s="1">
        <f t="shared" si="1"/>
        <v>32.820000000000007</v>
      </c>
      <c r="Y3" s="1">
        <f t="shared" si="1"/>
        <v>6.6479999999999988</v>
      </c>
      <c r="Z3" s="1">
        <f t="shared" si="1"/>
        <v>187.542</v>
      </c>
      <c r="AA3" s="1">
        <f t="shared" ref="AA3:AA481" si="2">(SUMIF($A:$A,$T3,J:J))/(COUNTIFS($A:$A,$T3,J:J,"&gt;0"))</f>
        <v>10.260394945059145</v>
      </c>
      <c r="AB3" s="1">
        <f t="shared" ref="AB3:AB481" si="3">COUNTIFS($A:$A,$T3,K:K,"Yes")</f>
        <v>0</v>
      </c>
      <c r="AC3" s="1">
        <f t="shared" ref="AC3:AC481" si="4">COUNTIFS($A:$A,$T3,K:K,"No")</f>
        <v>0</v>
      </c>
      <c r="AD3" s="1" t="e">
        <f t="shared" ref="AD3:AD481" si="5">(AB3/(AB3+AC3)*100)</f>
        <v>#DIV/0!</v>
      </c>
      <c r="AE3" s="1">
        <f t="shared" ref="AE3:AE481" si="6">COUNTIFS($A:$A,$T3,L:L,"Yes")</f>
        <v>0</v>
      </c>
      <c r="AF3" s="1">
        <f t="shared" ref="AF3:AF481" si="7">COUNTIFS($A:$A,$T3,L:L,"No")</f>
        <v>0</v>
      </c>
      <c r="AG3" s="1">
        <f t="shared" ref="AG3:AG481" si="8">COUNTIFS($A:$A,$T3,M:M,"Yes")</f>
        <v>0</v>
      </c>
      <c r="AH3" s="1">
        <f t="shared" ref="AH3:AH481" si="9">COUNTIFS($A:$A,$T3,M:M,"No")</f>
        <v>5</v>
      </c>
      <c r="AI3" s="1">
        <f t="shared" ref="AI3:AI481" si="10">COUNTIFS($A:$A,$T3,N:N,"Yes")</f>
        <v>5</v>
      </c>
      <c r="AJ3" s="1">
        <f t="shared" ref="AJ3:AJ481" si="11">COUNTIFS($A:$A,$T3,N:N,"No")</f>
        <v>0</v>
      </c>
      <c r="AK3" s="1">
        <f t="shared" ref="AK3:AK481" si="12">COUNTIFS($A:$A,$T3,O:O,"Yes")</f>
        <v>3</v>
      </c>
      <c r="AL3" s="1">
        <f t="shared" ref="AL3:AL481" si="13">COUNTIFS($A:$A,$T3,O:O,"No")</f>
        <v>2</v>
      </c>
    </row>
    <row r="4" spans="1:38" ht="14.25" customHeight="1">
      <c r="A4" s="4" t="s">
        <v>43</v>
      </c>
      <c r="B4" s="27">
        <v>2</v>
      </c>
      <c r="C4" s="27">
        <v>176.7</v>
      </c>
      <c r="D4" s="27">
        <v>25.5</v>
      </c>
      <c r="E4" s="27">
        <v>0.81</v>
      </c>
      <c r="F4" s="27">
        <v>39.9</v>
      </c>
      <c r="G4" s="27">
        <v>5.95</v>
      </c>
      <c r="H4" s="27">
        <v>229.95</v>
      </c>
      <c r="I4" s="27">
        <v>25.02</v>
      </c>
      <c r="J4" s="7">
        <f t="shared" si="0"/>
        <v>10.880626223091976</v>
      </c>
      <c r="K4" s="1"/>
      <c r="L4" s="1"/>
      <c r="M4" s="2" t="s">
        <v>1628</v>
      </c>
      <c r="N4" s="2" t="s">
        <v>52</v>
      </c>
      <c r="O4" s="2" t="s">
        <v>52</v>
      </c>
      <c r="P4" s="2" t="s">
        <v>52</v>
      </c>
      <c r="T4" s="4" t="s">
        <v>53</v>
      </c>
      <c r="U4" s="1" t="e">
        <f t="shared" ref="U4:Z4" si="14">(SUMIF($A:$A,$T4,C:C))/(COUNTIFS($A:$A,$T4,C:C,"&gt;0"))</f>
        <v>#DIV/0!</v>
      </c>
      <c r="V4" s="1" t="e">
        <f t="shared" si="14"/>
        <v>#DIV/0!</v>
      </c>
      <c r="W4" s="1" t="e">
        <f t="shared" si="14"/>
        <v>#DIV/0!</v>
      </c>
      <c r="X4" s="1" t="e">
        <f t="shared" si="14"/>
        <v>#DIV/0!</v>
      </c>
      <c r="Y4" s="1" t="e">
        <f t="shared" si="14"/>
        <v>#DIV/0!</v>
      </c>
      <c r="Z4" s="1" t="e">
        <f t="shared" si="14"/>
        <v>#DIV/0!</v>
      </c>
      <c r="AA4" s="1" t="e">
        <f t="shared" si="2"/>
        <v>#DIV/0!</v>
      </c>
      <c r="AB4" s="1">
        <f t="shared" si="3"/>
        <v>0</v>
      </c>
      <c r="AC4" s="1">
        <f t="shared" si="4"/>
        <v>0</v>
      </c>
      <c r="AD4" s="1" t="e">
        <f t="shared" si="5"/>
        <v>#DIV/0!</v>
      </c>
      <c r="AE4" s="1">
        <f t="shared" si="6"/>
        <v>0</v>
      </c>
      <c r="AF4" s="1">
        <f t="shared" si="7"/>
        <v>0</v>
      </c>
      <c r="AG4" s="1">
        <f t="shared" si="8"/>
        <v>0</v>
      </c>
      <c r="AH4" s="1">
        <f t="shared" si="9"/>
        <v>0</v>
      </c>
      <c r="AI4" s="1">
        <f t="shared" si="10"/>
        <v>0</v>
      </c>
      <c r="AJ4" s="1">
        <f t="shared" si="11"/>
        <v>0</v>
      </c>
      <c r="AK4" s="1">
        <f t="shared" si="12"/>
        <v>0</v>
      </c>
      <c r="AL4" s="1">
        <f t="shared" si="13"/>
        <v>0</v>
      </c>
    </row>
    <row r="5" spans="1:38" ht="14.25" customHeight="1">
      <c r="A5" s="4" t="s">
        <v>43</v>
      </c>
      <c r="B5" s="27">
        <v>3</v>
      </c>
      <c r="C5" s="27">
        <v>143</v>
      </c>
      <c r="D5" s="27">
        <v>25.3</v>
      </c>
      <c r="E5" s="27">
        <v>0.88</v>
      </c>
      <c r="F5" s="27">
        <v>30.8</v>
      </c>
      <c r="G5" s="27">
        <v>6.79</v>
      </c>
      <c r="H5" s="27">
        <v>152.83000000000001</v>
      </c>
      <c r="I5" s="27">
        <v>14.83</v>
      </c>
      <c r="J5" s="7">
        <f t="shared" si="0"/>
        <v>9.7035922266570687</v>
      </c>
      <c r="K5" s="1"/>
      <c r="L5" s="1"/>
      <c r="M5" s="2" t="s">
        <v>1628</v>
      </c>
      <c r="N5" s="2" t="s">
        <v>52</v>
      </c>
      <c r="O5" s="2" t="s">
        <v>1628</v>
      </c>
      <c r="P5" s="2" t="s">
        <v>52</v>
      </c>
      <c r="T5" s="4" t="s">
        <v>59</v>
      </c>
      <c r="U5" s="1">
        <f t="shared" ref="U5:Z5" si="15">(SUMIF($A:$A,$T5,C:C))/(COUNTIFS($A:$A,$T5,C:C,"&gt;0"))</f>
        <v>197.52</v>
      </c>
      <c r="V5" s="1">
        <f t="shared" si="15"/>
        <v>15.9</v>
      </c>
      <c r="W5" s="1">
        <f t="shared" si="15"/>
        <v>0.63600000000000001</v>
      </c>
      <c r="X5" s="1">
        <f t="shared" si="15"/>
        <v>46.019999999999996</v>
      </c>
      <c r="Y5" s="1">
        <f t="shared" si="15"/>
        <v>6.3819999999999997</v>
      </c>
      <c r="Z5" s="1">
        <f t="shared" si="15"/>
        <v>166.62</v>
      </c>
      <c r="AA5" s="1">
        <f t="shared" si="2"/>
        <v>10.783294764856095</v>
      </c>
      <c r="AB5" s="1">
        <f t="shared" si="3"/>
        <v>0</v>
      </c>
      <c r="AC5" s="1">
        <f t="shared" si="4"/>
        <v>0</v>
      </c>
      <c r="AD5" s="1" t="e">
        <f t="shared" si="5"/>
        <v>#DIV/0!</v>
      </c>
      <c r="AE5" s="1">
        <f t="shared" si="6"/>
        <v>0</v>
      </c>
      <c r="AF5" s="1">
        <f t="shared" si="7"/>
        <v>0</v>
      </c>
      <c r="AG5" s="1">
        <f t="shared" si="8"/>
        <v>0</v>
      </c>
      <c r="AH5" s="1">
        <f t="shared" si="9"/>
        <v>5</v>
      </c>
      <c r="AI5" s="1">
        <f t="shared" si="10"/>
        <v>5</v>
      </c>
      <c r="AJ5" s="1">
        <f t="shared" si="11"/>
        <v>0</v>
      </c>
      <c r="AK5" s="1">
        <f t="shared" si="12"/>
        <v>1</v>
      </c>
      <c r="AL5" s="1">
        <f t="shared" si="13"/>
        <v>4</v>
      </c>
    </row>
    <row r="6" spans="1:38" ht="14.25" customHeight="1">
      <c r="A6" s="4" t="s">
        <v>43</v>
      </c>
      <c r="B6" s="27">
        <v>4</v>
      </c>
      <c r="C6" s="27">
        <v>169</v>
      </c>
      <c r="D6" s="27">
        <v>22.9</v>
      </c>
      <c r="E6" s="27">
        <v>1.23</v>
      </c>
      <c r="F6" s="27">
        <v>36.1</v>
      </c>
      <c r="G6" s="27">
        <v>6.74</v>
      </c>
      <c r="H6" s="27">
        <v>199.99</v>
      </c>
      <c r="I6" s="27">
        <v>20.46</v>
      </c>
      <c r="J6" s="7">
        <f t="shared" si="0"/>
        <v>10.230511525576279</v>
      </c>
      <c r="K6" s="1"/>
      <c r="L6" s="1"/>
      <c r="M6" s="2" t="s">
        <v>1628</v>
      </c>
      <c r="N6" s="2" t="s">
        <v>52</v>
      </c>
      <c r="O6" s="2" t="s">
        <v>52</v>
      </c>
      <c r="P6" s="2" t="s">
        <v>52</v>
      </c>
      <c r="T6" s="4" t="s">
        <v>67</v>
      </c>
      <c r="U6" s="1">
        <f t="shared" ref="U6:Z6" si="16">(SUMIF($A:$A,$T6,C:C))/(COUNTIFS($A:$A,$T6,C:C,"&gt;0"))</f>
        <v>160.36000000000001</v>
      </c>
      <c r="V6" s="1">
        <f t="shared" si="16"/>
        <v>24.340000000000003</v>
      </c>
      <c r="W6" s="1">
        <f t="shared" si="16"/>
        <v>0.8640000000000001</v>
      </c>
      <c r="X6" s="1">
        <f t="shared" si="16"/>
        <v>69.61999999999999</v>
      </c>
      <c r="Y6" s="1">
        <f t="shared" si="16"/>
        <v>9.0719999999999992</v>
      </c>
      <c r="Z6" s="1">
        <f t="shared" si="16"/>
        <v>196.19399999999999</v>
      </c>
      <c r="AA6" s="1">
        <f t="shared" si="2"/>
        <v>11.687957308044982</v>
      </c>
      <c r="AB6" s="1">
        <f t="shared" si="3"/>
        <v>0</v>
      </c>
      <c r="AC6" s="1">
        <f t="shared" si="4"/>
        <v>0</v>
      </c>
      <c r="AD6" s="1" t="e">
        <f t="shared" si="5"/>
        <v>#DIV/0!</v>
      </c>
      <c r="AE6" s="1">
        <f t="shared" si="6"/>
        <v>0</v>
      </c>
      <c r="AF6" s="1">
        <f t="shared" si="7"/>
        <v>0</v>
      </c>
      <c r="AG6" s="1">
        <f t="shared" si="8"/>
        <v>5</v>
      </c>
      <c r="AH6" s="1">
        <f t="shared" si="9"/>
        <v>0</v>
      </c>
      <c r="AI6" s="1">
        <f t="shared" si="10"/>
        <v>5</v>
      </c>
      <c r="AJ6" s="1">
        <f t="shared" si="11"/>
        <v>0</v>
      </c>
      <c r="AK6" s="1">
        <f t="shared" si="12"/>
        <v>5</v>
      </c>
      <c r="AL6" s="1">
        <f t="shared" si="13"/>
        <v>0</v>
      </c>
    </row>
    <row r="7" spans="1:38" ht="14.25" customHeight="1">
      <c r="A7" s="4" t="s">
        <v>43</v>
      </c>
      <c r="B7" s="27">
        <v>5</v>
      </c>
      <c r="C7" s="27">
        <v>171.2</v>
      </c>
      <c r="D7" s="27">
        <v>15</v>
      </c>
      <c r="E7" s="27">
        <v>0.94</v>
      </c>
      <c r="F7" s="27">
        <v>12.3</v>
      </c>
      <c r="G7" s="27">
        <v>5.94</v>
      </c>
      <c r="H7" s="27">
        <v>133.08000000000001</v>
      </c>
      <c r="I7" s="27">
        <v>14.05</v>
      </c>
      <c r="J7" s="7">
        <f t="shared" si="0"/>
        <v>10.5575593627893</v>
      </c>
      <c r="K7" s="1"/>
      <c r="L7" s="1"/>
      <c r="M7" s="2" t="s">
        <v>1628</v>
      </c>
      <c r="N7" s="2" t="s">
        <v>52</v>
      </c>
      <c r="O7" s="2" t="s">
        <v>1628</v>
      </c>
      <c r="P7" s="2" t="s">
        <v>52</v>
      </c>
      <c r="T7" s="4" t="s">
        <v>73</v>
      </c>
      <c r="U7" s="1" t="e">
        <f t="shared" ref="U7:Z7" si="17">(SUMIF($A:$A,$T7,C:C))/(COUNTIFS($A:$A,$T7,C:C,"&gt;0"))</f>
        <v>#DIV/0!</v>
      </c>
      <c r="V7" s="1" t="e">
        <f t="shared" si="17"/>
        <v>#DIV/0!</v>
      </c>
      <c r="W7" s="1" t="e">
        <f t="shared" si="17"/>
        <v>#DIV/0!</v>
      </c>
      <c r="X7" s="1" t="e">
        <f t="shared" si="17"/>
        <v>#DIV/0!</v>
      </c>
      <c r="Y7" s="1" t="e">
        <f t="shared" si="17"/>
        <v>#DIV/0!</v>
      </c>
      <c r="Z7" s="1" t="e">
        <f t="shared" si="17"/>
        <v>#DIV/0!</v>
      </c>
      <c r="AA7" s="1" t="e">
        <f t="shared" si="2"/>
        <v>#DIV/0!</v>
      </c>
      <c r="AB7" s="1">
        <f t="shared" si="3"/>
        <v>0</v>
      </c>
      <c r="AC7" s="1">
        <f t="shared" si="4"/>
        <v>0</v>
      </c>
      <c r="AD7" s="1" t="e">
        <f t="shared" si="5"/>
        <v>#DIV/0!</v>
      </c>
      <c r="AE7" s="1">
        <f t="shared" si="6"/>
        <v>0</v>
      </c>
      <c r="AF7" s="1">
        <f t="shared" si="7"/>
        <v>0</v>
      </c>
      <c r="AG7" s="1">
        <f t="shared" si="8"/>
        <v>0</v>
      </c>
      <c r="AH7" s="1">
        <f t="shared" si="9"/>
        <v>0</v>
      </c>
      <c r="AI7" s="1">
        <f t="shared" si="10"/>
        <v>0</v>
      </c>
      <c r="AJ7" s="1">
        <f t="shared" si="11"/>
        <v>0</v>
      </c>
      <c r="AK7" s="1">
        <f t="shared" si="12"/>
        <v>0</v>
      </c>
      <c r="AL7" s="1">
        <f t="shared" si="13"/>
        <v>0</v>
      </c>
    </row>
    <row r="8" spans="1:38" ht="14.25" customHeight="1">
      <c r="A8" s="4" t="s">
        <v>53</v>
      </c>
      <c r="B8" s="27">
        <v>1</v>
      </c>
      <c r="T8" s="1" t="s">
        <v>80</v>
      </c>
      <c r="U8" s="1">
        <f t="shared" ref="U8:Z8" si="18">(SUMIF($A:$A,$T8,C:C))/(COUNTIFS($A:$A,$T8,C:C,"&gt;0"))</f>
        <v>215.77999999999997</v>
      </c>
      <c r="V8" s="1">
        <f t="shared" si="18"/>
        <v>19.16</v>
      </c>
      <c r="W8" s="1">
        <f t="shared" si="18"/>
        <v>1.0259999999999998</v>
      </c>
      <c r="X8" s="1">
        <f t="shared" si="18"/>
        <v>38.799999999999997</v>
      </c>
      <c r="Y8" s="1">
        <f t="shared" si="18"/>
        <v>6.8480000000000008</v>
      </c>
      <c r="Z8" s="1">
        <f t="shared" si="18"/>
        <v>279.25599999999997</v>
      </c>
      <c r="AA8" s="1">
        <f t="shared" si="2"/>
        <v>10.121899904874093</v>
      </c>
      <c r="AB8" s="1">
        <f t="shared" si="3"/>
        <v>0</v>
      </c>
      <c r="AC8" s="1">
        <f t="shared" si="4"/>
        <v>0</v>
      </c>
      <c r="AD8" s="1" t="e">
        <f t="shared" si="5"/>
        <v>#DIV/0!</v>
      </c>
      <c r="AE8" s="1">
        <f t="shared" si="6"/>
        <v>0</v>
      </c>
      <c r="AF8" s="1">
        <f t="shared" si="7"/>
        <v>0</v>
      </c>
      <c r="AG8" s="1">
        <f t="shared" si="8"/>
        <v>1</v>
      </c>
      <c r="AH8" s="1">
        <f t="shared" si="9"/>
        <v>4</v>
      </c>
      <c r="AI8" s="1">
        <f t="shared" si="10"/>
        <v>5</v>
      </c>
      <c r="AJ8" s="1">
        <f t="shared" si="11"/>
        <v>0</v>
      </c>
      <c r="AK8" s="1">
        <f t="shared" si="12"/>
        <v>4</v>
      </c>
      <c r="AL8" s="1">
        <f t="shared" si="13"/>
        <v>1</v>
      </c>
    </row>
    <row r="9" spans="1:38" ht="14.25" customHeight="1">
      <c r="A9" s="4" t="s">
        <v>53</v>
      </c>
      <c r="B9" s="27">
        <v>2</v>
      </c>
      <c r="T9" s="1" t="s">
        <v>85</v>
      </c>
      <c r="U9" s="1" t="e">
        <f t="shared" ref="U9:Z9" si="19">(SUMIF($A:$A,$T9,C:C))/(COUNTIFS($A:$A,$T9,C:C,"&gt;0"))</f>
        <v>#DIV/0!</v>
      </c>
      <c r="V9" s="1" t="e">
        <f t="shared" si="19"/>
        <v>#DIV/0!</v>
      </c>
      <c r="W9" s="1" t="e">
        <f t="shared" si="19"/>
        <v>#DIV/0!</v>
      </c>
      <c r="X9" s="1" t="e">
        <f t="shared" si="19"/>
        <v>#DIV/0!</v>
      </c>
      <c r="Y9" s="1" t="e">
        <f t="shared" si="19"/>
        <v>#DIV/0!</v>
      </c>
      <c r="Z9" s="1" t="e">
        <f t="shared" si="19"/>
        <v>#DIV/0!</v>
      </c>
      <c r="AA9" s="1" t="e">
        <f t="shared" si="2"/>
        <v>#DIV/0!</v>
      </c>
      <c r="AB9" s="1">
        <f t="shared" si="3"/>
        <v>0</v>
      </c>
      <c r="AC9" s="1">
        <f t="shared" si="4"/>
        <v>0</v>
      </c>
      <c r="AD9" s="1" t="e">
        <f t="shared" si="5"/>
        <v>#DIV/0!</v>
      </c>
      <c r="AE9" s="1">
        <f t="shared" si="6"/>
        <v>0</v>
      </c>
      <c r="AF9" s="1">
        <f t="shared" si="7"/>
        <v>0</v>
      </c>
      <c r="AG9" s="1">
        <f t="shared" si="8"/>
        <v>0</v>
      </c>
      <c r="AH9" s="1">
        <f t="shared" si="9"/>
        <v>0</v>
      </c>
      <c r="AI9" s="1">
        <f t="shared" si="10"/>
        <v>0</v>
      </c>
      <c r="AJ9" s="1">
        <f t="shared" si="11"/>
        <v>0</v>
      </c>
      <c r="AK9" s="1">
        <f t="shared" si="12"/>
        <v>0</v>
      </c>
      <c r="AL9" s="1">
        <f t="shared" si="13"/>
        <v>0</v>
      </c>
    </row>
    <row r="10" spans="1:38" ht="14.25" customHeight="1">
      <c r="A10" s="4" t="s">
        <v>53</v>
      </c>
      <c r="B10" s="27">
        <v>3</v>
      </c>
      <c r="T10" s="1" t="s">
        <v>89</v>
      </c>
      <c r="U10" s="1">
        <f t="shared" ref="U10:Z10" si="20">(SUMIF($A:$A,$T10,C:C))/(COUNTIFS($A:$A,$T10,C:C,"&gt;0"))</f>
        <v>129.11999999999998</v>
      </c>
      <c r="V10" s="1">
        <f t="shared" si="20"/>
        <v>19.04</v>
      </c>
      <c r="W10" s="1">
        <f t="shared" si="20"/>
        <v>0.78</v>
      </c>
      <c r="X10" s="1">
        <f t="shared" si="20"/>
        <v>31.780000000000008</v>
      </c>
      <c r="Y10" s="1">
        <f t="shared" si="20"/>
        <v>6.7360000000000015</v>
      </c>
      <c r="Z10" s="1">
        <f t="shared" si="20"/>
        <v>142.916</v>
      </c>
      <c r="AA10" s="1">
        <f t="shared" si="2"/>
        <v>9.4051163183553967</v>
      </c>
      <c r="AB10" s="1">
        <f t="shared" si="3"/>
        <v>0</v>
      </c>
      <c r="AC10" s="1">
        <f t="shared" si="4"/>
        <v>0</v>
      </c>
      <c r="AD10" s="1" t="e">
        <f t="shared" si="5"/>
        <v>#DIV/0!</v>
      </c>
      <c r="AE10" s="1">
        <f t="shared" si="6"/>
        <v>0</v>
      </c>
      <c r="AF10" s="1">
        <f t="shared" si="7"/>
        <v>0</v>
      </c>
      <c r="AG10" s="1">
        <f t="shared" si="8"/>
        <v>0</v>
      </c>
      <c r="AH10" s="1">
        <f t="shared" si="9"/>
        <v>5</v>
      </c>
      <c r="AI10" s="1">
        <f t="shared" si="10"/>
        <v>4</v>
      </c>
      <c r="AJ10" s="1">
        <f t="shared" si="11"/>
        <v>1</v>
      </c>
      <c r="AK10" s="1">
        <f t="shared" si="12"/>
        <v>1</v>
      </c>
      <c r="AL10" s="1">
        <f t="shared" si="13"/>
        <v>4</v>
      </c>
    </row>
    <row r="11" spans="1:38" ht="14.25" customHeight="1">
      <c r="A11" s="4" t="s">
        <v>53</v>
      </c>
      <c r="B11" s="27">
        <v>4</v>
      </c>
      <c r="T11" s="1" t="s">
        <v>95</v>
      </c>
      <c r="U11" s="1">
        <f t="shared" ref="U11:Z11" si="21">(SUMIF($A:$A,$T11,C:C))/(COUNTIFS($A:$A,$T11,C:C,"&gt;0"))</f>
        <v>135.74</v>
      </c>
      <c r="V11" s="1">
        <f t="shared" si="21"/>
        <v>14.5</v>
      </c>
      <c r="W11" s="1">
        <f t="shared" si="21"/>
        <v>0.66</v>
      </c>
      <c r="X11" s="1">
        <f t="shared" si="21"/>
        <v>10.959999999999999</v>
      </c>
      <c r="Y11" s="1">
        <f t="shared" si="21"/>
        <v>5.0939999999999994</v>
      </c>
      <c r="Z11" s="1">
        <f t="shared" si="21"/>
        <v>113.82000000000001</v>
      </c>
      <c r="AA11" s="1">
        <f t="shared" si="2"/>
        <v>9.6589474245578799</v>
      </c>
      <c r="AB11" s="1">
        <f t="shared" si="3"/>
        <v>0</v>
      </c>
      <c r="AC11" s="1">
        <f t="shared" si="4"/>
        <v>0</v>
      </c>
      <c r="AD11" s="1" t="e">
        <f t="shared" si="5"/>
        <v>#DIV/0!</v>
      </c>
      <c r="AE11" s="1">
        <f t="shared" si="6"/>
        <v>0</v>
      </c>
      <c r="AF11" s="1">
        <f t="shared" si="7"/>
        <v>0</v>
      </c>
      <c r="AG11" s="1">
        <f t="shared" si="8"/>
        <v>0</v>
      </c>
      <c r="AH11" s="1">
        <f t="shared" si="9"/>
        <v>5</v>
      </c>
      <c r="AI11" s="1">
        <f t="shared" si="10"/>
        <v>5</v>
      </c>
      <c r="AJ11" s="1">
        <f t="shared" si="11"/>
        <v>0</v>
      </c>
      <c r="AK11" s="1">
        <f t="shared" si="12"/>
        <v>0</v>
      </c>
      <c r="AL11" s="1">
        <f t="shared" si="13"/>
        <v>5</v>
      </c>
    </row>
    <row r="12" spans="1:38" ht="14.25" customHeight="1">
      <c r="A12" s="4" t="s">
        <v>53</v>
      </c>
      <c r="B12" s="27">
        <v>5</v>
      </c>
      <c r="T12" s="1" t="s">
        <v>100</v>
      </c>
      <c r="U12" s="1">
        <f t="shared" ref="U12:Z12" si="22">(SUMIF($A:$A,$T12,C:C))/(COUNTIFS($A:$A,$T12,C:C,"&gt;0"))</f>
        <v>119.5</v>
      </c>
      <c r="V12" s="1">
        <f t="shared" si="22"/>
        <v>24.82</v>
      </c>
      <c r="W12" s="1">
        <f t="shared" si="22"/>
        <v>0.85</v>
      </c>
      <c r="X12" s="1">
        <f t="shared" si="22"/>
        <v>44.8</v>
      </c>
      <c r="Y12" s="1">
        <f t="shared" si="22"/>
        <v>7.87</v>
      </c>
      <c r="Z12" s="1">
        <f t="shared" si="22"/>
        <v>160.57999999999998</v>
      </c>
      <c r="AA12" s="1">
        <f t="shared" si="2"/>
        <v>10.253260973647647</v>
      </c>
      <c r="AB12" s="1">
        <f t="shared" si="3"/>
        <v>0</v>
      </c>
      <c r="AC12" s="1">
        <f t="shared" si="4"/>
        <v>0</v>
      </c>
      <c r="AD12" s="1" t="e">
        <f t="shared" si="5"/>
        <v>#DIV/0!</v>
      </c>
      <c r="AE12" s="1">
        <f t="shared" si="6"/>
        <v>0</v>
      </c>
      <c r="AF12" s="1">
        <f t="shared" si="7"/>
        <v>0</v>
      </c>
      <c r="AG12" s="1">
        <f t="shared" si="8"/>
        <v>0</v>
      </c>
      <c r="AH12" s="1">
        <f t="shared" si="9"/>
        <v>5</v>
      </c>
      <c r="AI12" s="1">
        <f t="shared" si="10"/>
        <v>5</v>
      </c>
      <c r="AJ12" s="1">
        <f t="shared" si="11"/>
        <v>0</v>
      </c>
      <c r="AK12" s="1">
        <f t="shared" si="12"/>
        <v>2</v>
      </c>
      <c r="AL12" s="1">
        <f t="shared" si="13"/>
        <v>3</v>
      </c>
    </row>
    <row r="13" spans="1:38" ht="14.25" customHeight="1">
      <c r="A13" s="4" t="s">
        <v>59</v>
      </c>
      <c r="B13" s="27">
        <v>1</v>
      </c>
      <c r="C13" s="27">
        <v>316</v>
      </c>
      <c r="D13" s="27">
        <v>20.399999999999999</v>
      </c>
      <c r="E13" s="27">
        <v>0.65</v>
      </c>
      <c r="F13" s="27">
        <v>51.1</v>
      </c>
      <c r="G13" s="27">
        <v>7.89</v>
      </c>
      <c r="H13" s="27">
        <v>285</v>
      </c>
      <c r="I13" s="27">
        <v>30.72</v>
      </c>
      <c r="J13" s="7">
        <f t="shared" ref="J13:J22" si="23">(I13/H13)*100</f>
        <v>10.778947368421052</v>
      </c>
      <c r="K13" s="1"/>
      <c r="L13" s="1"/>
      <c r="M13" s="2" t="s">
        <v>1628</v>
      </c>
      <c r="N13" s="2" t="s">
        <v>52</v>
      </c>
      <c r="O13" s="2" t="s">
        <v>52</v>
      </c>
      <c r="P13" s="2" t="s">
        <v>52</v>
      </c>
      <c r="T13" s="1" t="s">
        <v>105</v>
      </c>
      <c r="U13" s="1">
        <f t="shared" ref="U13:Z13" si="24">(SUMIF($A:$A,$T13,C:C))/(COUNTIFS($A:$A,$T13,C:C,"&gt;0"))</f>
        <v>316.98</v>
      </c>
      <c r="V13" s="1">
        <f t="shared" si="24"/>
        <v>11.76</v>
      </c>
      <c r="W13" s="1">
        <f t="shared" si="24"/>
        <v>0.86599999999999999</v>
      </c>
      <c r="X13" s="1">
        <f t="shared" si="24"/>
        <v>31.860000000000003</v>
      </c>
      <c r="Y13" s="1">
        <f t="shared" si="24"/>
        <v>5.5540000000000003</v>
      </c>
      <c r="Z13" s="1">
        <f t="shared" si="24"/>
        <v>208.84200000000001</v>
      </c>
      <c r="AA13" s="1">
        <f t="shared" si="2"/>
        <v>10.497366837401199</v>
      </c>
      <c r="AB13" s="1">
        <f t="shared" si="3"/>
        <v>0</v>
      </c>
      <c r="AC13" s="1">
        <f t="shared" si="4"/>
        <v>0</v>
      </c>
      <c r="AD13" s="1" t="e">
        <f t="shared" si="5"/>
        <v>#DIV/0!</v>
      </c>
      <c r="AE13" s="1">
        <f t="shared" si="6"/>
        <v>0</v>
      </c>
      <c r="AF13" s="1">
        <f t="shared" si="7"/>
        <v>0</v>
      </c>
      <c r="AG13" s="1">
        <f t="shared" si="8"/>
        <v>0</v>
      </c>
      <c r="AH13" s="1">
        <f t="shared" si="9"/>
        <v>5</v>
      </c>
      <c r="AI13" s="1">
        <f t="shared" si="10"/>
        <v>5</v>
      </c>
      <c r="AJ13" s="1">
        <f t="shared" si="11"/>
        <v>0</v>
      </c>
      <c r="AK13" s="1">
        <f t="shared" si="12"/>
        <v>0</v>
      </c>
      <c r="AL13" s="1">
        <f t="shared" si="13"/>
        <v>5</v>
      </c>
    </row>
    <row r="14" spans="1:38" ht="14.25" customHeight="1">
      <c r="A14" s="4" t="s">
        <v>59</v>
      </c>
      <c r="B14" s="27">
        <v>2</v>
      </c>
      <c r="C14" s="27">
        <v>274</v>
      </c>
      <c r="D14" s="27">
        <v>18</v>
      </c>
      <c r="E14" s="27">
        <v>0.62</v>
      </c>
      <c r="F14" s="27">
        <v>70.400000000000006</v>
      </c>
      <c r="G14" s="27">
        <v>6.95</v>
      </c>
      <c r="H14" s="27">
        <v>268.04000000000002</v>
      </c>
      <c r="I14" s="27">
        <v>32.28</v>
      </c>
      <c r="J14" s="7">
        <f t="shared" si="23"/>
        <v>12.042978659901507</v>
      </c>
      <c r="K14" s="1"/>
      <c r="L14" s="1"/>
      <c r="M14" s="2" t="s">
        <v>1628</v>
      </c>
      <c r="N14" s="2" t="s">
        <v>52</v>
      </c>
      <c r="O14" s="2" t="s">
        <v>1628</v>
      </c>
      <c r="P14" s="2" t="s">
        <v>52</v>
      </c>
      <c r="T14" s="1" t="s">
        <v>111</v>
      </c>
      <c r="U14" s="1" t="e">
        <f t="shared" ref="U14:Z14" si="25">(SUMIF($A:$A,$T14,C:C))/(COUNTIFS($A:$A,$T14,C:C,"&gt;0"))</f>
        <v>#DIV/0!</v>
      </c>
      <c r="V14" s="1" t="e">
        <f t="shared" si="25"/>
        <v>#DIV/0!</v>
      </c>
      <c r="W14" s="1" t="e">
        <f t="shared" si="25"/>
        <v>#DIV/0!</v>
      </c>
      <c r="X14" s="1" t="e">
        <f t="shared" si="25"/>
        <v>#DIV/0!</v>
      </c>
      <c r="Y14" s="1" t="e">
        <f t="shared" si="25"/>
        <v>#DIV/0!</v>
      </c>
      <c r="Z14" s="1" t="e">
        <f t="shared" si="25"/>
        <v>#DIV/0!</v>
      </c>
      <c r="AA14" s="1" t="e">
        <f t="shared" si="2"/>
        <v>#DIV/0!</v>
      </c>
      <c r="AB14" s="1">
        <f t="shared" si="3"/>
        <v>0</v>
      </c>
      <c r="AC14" s="1">
        <f t="shared" si="4"/>
        <v>0</v>
      </c>
      <c r="AD14" s="1" t="e">
        <f t="shared" si="5"/>
        <v>#DIV/0!</v>
      </c>
      <c r="AE14" s="1">
        <f t="shared" si="6"/>
        <v>0</v>
      </c>
      <c r="AF14" s="1">
        <f t="shared" si="7"/>
        <v>0</v>
      </c>
      <c r="AG14" s="1">
        <f t="shared" si="8"/>
        <v>0</v>
      </c>
      <c r="AH14" s="1">
        <f t="shared" si="9"/>
        <v>0</v>
      </c>
      <c r="AI14" s="1">
        <f t="shared" si="10"/>
        <v>0</v>
      </c>
      <c r="AJ14" s="1">
        <f t="shared" si="11"/>
        <v>0</v>
      </c>
      <c r="AK14" s="1">
        <f t="shared" si="12"/>
        <v>0</v>
      </c>
      <c r="AL14" s="1">
        <f t="shared" si="13"/>
        <v>0</v>
      </c>
    </row>
    <row r="15" spans="1:38" ht="14.25" customHeight="1">
      <c r="A15" s="4" t="s">
        <v>59</v>
      </c>
      <c r="B15" s="27">
        <v>3</v>
      </c>
      <c r="C15" s="27">
        <v>116.6</v>
      </c>
      <c r="D15" s="27">
        <v>17.100000000000001</v>
      </c>
      <c r="E15" s="27">
        <v>0.68</v>
      </c>
      <c r="F15" s="27">
        <v>63.9</v>
      </c>
      <c r="G15" s="27">
        <v>7.31</v>
      </c>
      <c r="H15" s="27">
        <v>120.01</v>
      </c>
      <c r="I15" s="27">
        <v>12.43</v>
      </c>
      <c r="J15" s="7">
        <f t="shared" si="23"/>
        <v>10.357470210815764</v>
      </c>
      <c r="K15" s="1"/>
      <c r="L15" s="1"/>
      <c r="M15" s="2" t="s">
        <v>1628</v>
      </c>
      <c r="N15" s="2" t="s">
        <v>52</v>
      </c>
      <c r="O15" s="2" t="s">
        <v>1628</v>
      </c>
      <c r="P15" s="2" t="s">
        <v>52</v>
      </c>
      <c r="T15" s="1" t="s">
        <v>114</v>
      </c>
      <c r="U15" s="1">
        <f t="shared" ref="U15:Z15" si="26">(SUMIF($A:$A,$T15,C:C))/(COUNTIFS($A:$A,$T15,C:C,"&gt;0"))</f>
        <v>145.6</v>
      </c>
      <c r="V15" s="1">
        <f t="shared" si="26"/>
        <v>19.78</v>
      </c>
      <c r="W15" s="1">
        <f t="shared" si="26"/>
        <v>0.64200000000000002</v>
      </c>
      <c r="X15" s="1">
        <f t="shared" si="26"/>
        <v>12.2</v>
      </c>
      <c r="Y15" s="1">
        <f t="shared" si="26"/>
        <v>4.7219999999999995</v>
      </c>
      <c r="Z15" s="1">
        <f t="shared" si="26"/>
        <v>171.35599999999999</v>
      </c>
      <c r="AA15" s="1">
        <f t="shared" si="2"/>
        <v>10.527291200586248</v>
      </c>
      <c r="AB15" s="1">
        <f t="shared" si="3"/>
        <v>0</v>
      </c>
      <c r="AC15" s="1">
        <f t="shared" si="4"/>
        <v>0</v>
      </c>
      <c r="AD15" s="1" t="e">
        <f t="shared" si="5"/>
        <v>#DIV/0!</v>
      </c>
      <c r="AE15" s="1">
        <f t="shared" si="6"/>
        <v>0</v>
      </c>
      <c r="AF15" s="1">
        <f t="shared" si="7"/>
        <v>0</v>
      </c>
      <c r="AG15" s="1">
        <f t="shared" si="8"/>
        <v>1</v>
      </c>
      <c r="AH15" s="1">
        <f t="shared" si="9"/>
        <v>4</v>
      </c>
      <c r="AI15" s="1">
        <f t="shared" si="10"/>
        <v>5</v>
      </c>
      <c r="AJ15" s="1">
        <f t="shared" si="11"/>
        <v>0</v>
      </c>
      <c r="AK15" s="1">
        <f t="shared" si="12"/>
        <v>2</v>
      </c>
      <c r="AL15" s="1">
        <f t="shared" si="13"/>
        <v>3</v>
      </c>
    </row>
    <row r="16" spans="1:38" ht="14.25" customHeight="1">
      <c r="A16" s="4" t="s">
        <v>59</v>
      </c>
      <c r="B16" s="27">
        <v>4</v>
      </c>
      <c r="C16" s="27">
        <v>207.1</v>
      </c>
      <c r="D16" s="27">
        <v>12.3</v>
      </c>
      <c r="E16" s="27">
        <v>0.65</v>
      </c>
      <c r="F16" s="27">
        <v>25.2</v>
      </c>
      <c r="G16" s="27">
        <v>5.4</v>
      </c>
      <c r="H16" s="27">
        <v>132.94999999999999</v>
      </c>
      <c r="I16" s="27">
        <v>13.49</v>
      </c>
      <c r="J16" s="7">
        <f t="shared" si="23"/>
        <v>10.146671681083115</v>
      </c>
      <c r="K16" s="1"/>
      <c r="L16" s="1"/>
      <c r="M16" s="2" t="s">
        <v>1628</v>
      </c>
      <c r="N16" s="2" t="s">
        <v>52</v>
      </c>
      <c r="O16" s="2" t="s">
        <v>1628</v>
      </c>
      <c r="P16" s="2" t="s">
        <v>52</v>
      </c>
      <c r="T16" s="1" t="s">
        <v>119</v>
      </c>
      <c r="U16" s="1" t="e">
        <f t="shared" ref="U16:Z16" si="27">(SUMIF($A:$A,$T16,C:C))/(COUNTIFS($A:$A,$T16,C:C,"&gt;0"))</f>
        <v>#DIV/0!</v>
      </c>
      <c r="V16" s="1" t="e">
        <f t="shared" si="27"/>
        <v>#DIV/0!</v>
      </c>
      <c r="W16" s="1" t="e">
        <f t="shared" si="27"/>
        <v>#DIV/0!</v>
      </c>
      <c r="X16" s="1" t="e">
        <f t="shared" si="27"/>
        <v>#DIV/0!</v>
      </c>
      <c r="Y16" s="1" t="e">
        <f t="shared" si="27"/>
        <v>#DIV/0!</v>
      </c>
      <c r="Z16" s="1" t="e">
        <f t="shared" si="27"/>
        <v>#DIV/0!</v>
      </c>
      <c r="AA16" s="1" t="e">
        <f t="shared" si="2"/>
        <v>#DIV/0!</v>
      </c>
      <c r="AB16" s="1">
        <f t="shared" si="3"/>
        <v>0</v>
      </c>
      <c r="AC16" s="1">
        <f t="shared" si="4"/>
        <v>0</v>
      </c>
      <c r="AD16" s="1" t="e">
        <f t="shared" si="5"/>
        <v>#DIV/0!</v>
      </c>
      <c r="AE16" s="1">
        <f t="shared" si="6"/>
        <v>0</v>
      </c>
      <c r="AF16" s="1">
        <f t="shared" si="7"/>
        <v>0</v>
      </c>
      <c r="AG16" s="1">
        <f t="shared" si="8"/>
        <v>0</v>
      </c>
      <c r="AH16" s="1">
        <f t="shared" si="9"/>
        <v>0</v>
      </c>
      <c r="AI16" s="1">
        <f t="shared" si="10"/>
        <v>0</v>
      </c>
      <c r="AJ16" s="1">
        <f t="shared" si="11"/>
        <v>0</v>
      </c>
      <c r="AK16" s="1">
        <f t="shared" si="12"/>
        <v>0</v>
      </c>
      <c r="AL16" s="1">
        <f t="shared" si="13"/>
        <v>0</v>
      </c>
    </row>
    <row r="17" spans="1:38" ht="14.25" customHeight="1">
      <c r="A17" s="4" t="s">
        <v>59</v>
      </c>
      <c r="B17" s="27">
        <v>5</v>
      </c>
      <c r="C17" s="27">
        <v>73.900000000000006</v>
      </c>
      <c r="D17" s="27">
        <v>11.7</v>
      </c>
      <c r="E17" s="27">
        <v>0.57999999999999996</v>
      </c>
      <c r="F17" s="27">
        <v>19.5</v>
      </c>
      <c r="G17" s="27">
        <v>4.3600000000000003</v>
      </c>
      <c r="H17" s="27">
        <v>27.1</v>
      </c>
      <c r="I17" s="27">
        <v>2.87</v>
      </c>
      <c r="J17" s="7">
        <f t="shared" si="23"/>
        <v>10.59040590405904</v>
      </c>
      <c r="K17" s="1"/>
      <c r="L17" s="1"/>
      <c r="M17" s="2" t="s">
        <v>1628</v>
      </c>
      <c r="N17" s="2" t="s">
        <v>52</v>
      </c>
      <c r="O17" s="2" t="s">
        <v>1628</v>
      </c>
      <c r="P17" s="2" t="s">
        <v>52</v>
      </c>
      <c r="T17" s="1" t="s">
        <v>127</v>
      </c>
      <c r="U17" s="1" t="e">
        <f t="shared" ref="U17:Z17" si="28">(SUMIF($A:$A,$T17,C:C))/(COUNTIFS($A:$A,$T17,C:C,"&gt;0"))</f>
        <v>#DIV/0!</v>
      </c>
      <c r="V17" s="1" t="e">
        <f t="shared" si="28"/>
        <v>#DIV/0!</v>
      </c>
      <c r="W17" s="1" t="e">
        <f t="shared" si="28"/>
        <v>#DIV/0!</v>
      </c>
      <c r="X17" s="1" t="e">
        <f t="shared" si="28"/>
        <v>#DIV/0!</v>
      </c>
      <c r="Y17" s="1" t="e">
        <f t="shared" si="28"/>
        <v>#DIV/0!</v>
      </c>
      <c r="Z17" s="1" t="e">
        <f t="shared" si="28"/>
        <v>#DIV/0!</v>
      </c>
      <c r="AA17" s="1" t="e">
        <f t="shared" si="2"/>
        <v>#DIV/0!</v>
      </c>
      <c r="AB17" s="1">
        <f t="shared" si="3"/>
        <v>0</v>
      </c>
      <c r="AC17" s="1">
        <f t="shared" si="4"/>
        <v>0</v>
      </c>
      <c r="AD17" s="1" t="e">
        <f t="shared" si="5"/>
        <v>#DIV/0!</v>
      </c>
      <c r="AE17" s="1">
        <f t="shared" si="6"/>
        <v>0</v>
      </c>
      <c r="AF17" s="1">
        <f t="shared" si="7"/>
        <v>0</v>
      </c>
      <c r="AG17" s="1">
        <f t="shared" si="8"/>
        <v>0</v>
      </c>
      <c r="AH17" s="1">
        <f t="shared" si="9"/>
        <v>0</v>
      </c>
      <c r="AI17" s="1">
        <f t="shared" si="10"/>
        <v>0</v>
      </c>
      <c r="AJ17" s="1">
        <f t="shared" si="11"/>
        <v>0</v>
      </c>
      <c r="AK17" s="1">
        <f t="shared" si="12"/>
        <v>0</v>
      </c>
      <c r="AL17" s="1">
        <f t="shared" si="13"/>
        <v>0</v>
      </c>
    </row>
    <row r="18" spans="1:38" ht="14.25" customHeight="1">
      <c r="A18" s="4" t="s">
        <v>67</v>
      </c>
      <c r="B18" s="27">
        <v>1</v>
      </c>
      <c r="C18" s="27">
        <v>152.1</v>
      </c>
      <c r="D18" s="27">
        <v>25.5</v>
      </c>
      <c r="E18" s="27">
        <v>0.93</v>
      </c>
      <c r="F18" s="27">
        <v>66.099999999999994</v>
      </c>
      <c r="G18" s="27">
        <v>8.6199999999999992</v>
      </c>
      <c r="H18" s="27">
        <v>207.82</v>
      </c>
      <c r="I18" s="27">
        <v>20.76</v>
      </c>
      <c r="J18" s="7">
        <f t="shared" si="23"/>
        <v>9.9894139158887505</v>
      </c>
      <c r="K18" s="1"/>
      <c r="L18" s="1"/>
      <c r="M18" s="2" t="s">
        <v>52</v>
      </c>
      <c r="N18" s="2" t="s">
        <v>52</v>
      </c>
      <c r="O18" s="2" t="s">
        <v>52</v>
      </c>
      <c r="P18" s="2" t="s">
        <v>1628</v>
      </c>
      <c r="T18" s="1" t="s">
        <v>132</v>
      </c>
      <c r="U18" s="1">
        <f t="shared" ref="U18:Z18" si="29">(SUMIF($A:$A,$T18,C:C))/(COUNTIFS($A:$A,$T18,C:C,"&gt;0"))</f>
        <v>138.80599999999998</v>
      </c>
      <c r="V18" s="1">
        <f t="shared" si="29"/>
        <v>33.519999999999996</v>
      </c>
      <c r="W18" s="1">
        <f t="shared" si="29"/>
        <v>0.89399999999999991</v>
      </c>
      <c r="X18" s="1">
        <f t="shared" si="29"/>
        <v>11.680000000000001</v>
      </c>
      <c r="Y18" s="1">
        <f t="shared" si="29"/>
        <v>5.1719999999999997</v>
      </c>
      <c r="Z18" s="1">
        <f t="shared" si="29"/>
        <v>270.87200000000001</v>
      </c>
      <c r="AA18" s="1">
        <f t="shared" si="2"/>
        <v>12.606026212391731</v>
      </c>
      <c r="AB18" s="1">
        <f t="shared" si="3"/>
        <v>0</v>
      </c>
      <c r="AC18" s="1">
        <f t="shared" si="4"/>
        <v>0</v>
      </c>
      <c r="AD18" s="1" t="e">
        <f t="shared" si="5"/>
        <v>#DIV/0!</v>
      </c>
      <c r="AE18" s="1">
        <f t="shared" si="6"/>
        <v>0</v>
      </c>
      <c r="AF18" s="1">
        <f t="shared" si="7"/>
        <v>0</v>
      </c>
      <c r="AG18" s="1">
        <f t="shared" si="8"/>
        <v>0</v>
      </c>
      <c r="AH18" s="1">
        <f t="shared" si="9"/>
        <v>5</v>
      </c>
      <c r="AI18" s="1">
        <f t="shared" si="10"/>
        <v>5</v>
      </c>
      <c r="AJ18" s="1">
        <f t="shared" si="11"/>
        <v>0</v>
      </c>
      <c r="AK18" s="1">
        <f t="shared" si="12"/>
        <v>5</v>
      </c>
      <c r="AL18" s="1">
        <f t="shared" si="13"/>
        <v>0</v>
      </c>
    </row>
    <row r="19" spans="1:38" ht="14.25" customHeight="1">
      <c r="A19" s="4" t="s">
        <v>67</v>
      </c>
      <c r="B19" s="27">
        <v>2</v>
      </c>
      <c r="C19" s="27">
        <v>172.3</v>
      </c>
      <c r="D19" s="27">
        <v>24.5</v>
      </c>
      <c r="E19" s="27">
        <v>0.88</v>
      </c>
      <c r="F19" s="27">
        <v>79.599999999999994</v>
      </c>
      <c r="G19" s="27">
        <v>8.9700000000000006</v>
      </c>
      <c r="H19" s="27">
        <v>218.33</v>
      </c>
      <c r="I19" s="27">
        <v>41.47</v>
      </c>
      <c r="J19" s="7">
        <f t="shared" si="23"/>
        <v>18.994183117299499</v>
      </c>
      <c r="K19" s="1"/>
      <c r="L19" s="1"/>
      <c r="M19" s="2" t="s">
        <v>52</v>
      </c>
      <c r="N19" s="2" t="s">
        <v>52</v>
      </c>
      <c r="O19" s="2" t="s">
        <v>52</v>
      </c>
      <c r="P19" s="2" t="s">
        <v>1628</v>
      </c>
      <c r="T19" s="1" t="s">
        <v>137</v>
      </c>
      <c r="U19" s="1" t="e">
        <f t="shared" ref="U19:Z19" si="30">(SUMIF($A:$A,$T19,C:C))/(COUNTIFS($A:$A,$T19,C:C,"&gt;0"))</f>
        <v>#DIV/0!</v>
      </c>
      <c r="V19" s="1" t="e">
        <f t="shared" si="30"/>
        <v>#DIV/0!</v>
      </c>
      <c r="W19" s="1" t="e">
        <f t="shared" si="30"/>
        <v>#DIV/0!</v>
      </c>
      <c r="X19" s="1" t="e">
        <f t="shared" si="30"/>
        <v>#DIV/0!</v>
      </c>
      <c r="Y19" s="1" t="e">
        <f t="shared" si="30"/>
        <v>#DIV/0!</v>
      </c>
      <c r="Z19" s="1" t="e">
        <f t="shared" si="30"/>
        <v>#DIV/0!</v>
      </c>
      <c r="AA19" s="1" t="e">
        <f t="shared" si="2"/>
        <v>#DIV/0!</v>
      </c>
      <c r="AB19" s="1">
        <f t="shared" si="3"/>
        <v>0</v>
      </c>
      <c r="AC19" s="1">
        <f t="shared" si="4"/>
        <v>0</v>
      </c>
      <c r="AD19" s="1" t="e">
        <f t="shared" si="5"/>
        <v>#DIV/0!</v>
      </c>
      <c r="AE19" s="1">
        <f t="shared" si="6"/>
        <v>0</v>
      </c>
      <c r="AF19" s="1">
        <f t="shared" si="7"/>
        <v>0</v>
      </c>
      <c r="AG19" s="1">
        <f t="shared" si="8"/>
        <v>0</v>
      </c>
      <c r="AH19" s="1">
        <f t="shared" si="9"/>
        <v>0</v>
      </c>
      <c r="AI19" s="1">
        <f t="shared" si="10"/>
        <v>0</v>
      </c>
      <c r="AJ19" s="1">
        <f t="shared" si="11"/>
        <v>0</v>
      </c>
      <c r="AK19" s="1">
        <f t="shared" si="12"/>
        <v>0</v>
      </c>
      <c r="AL19" s="1">
        <f t="shared" si="13"/>
        <v>0</v>
      </c>
    </row>
    <row r="20" spans="1:38" ht="14.25" customHeight="1">
      <c r="A20" s="4" t="s">
        <v>67</v>
      </c>
      <c r="B20" s="27">
        <v>3</v>
      </c>
      <c r="C20" s="27">
        <v>152.6</v>
      </c>
      <c r="D20" s="27">
        <v>27.4</v>
      </c>
      <c r="E20" s="27">
        <v>0.84</v>
      </c>
      <c r="F20" s="27">
        <v>60.7</v>
      </c>
      <c r="G20" s="27">
        <v>9.25</v>
      </c>
      <c r="H20" s="27">
        <v>183.85</v>
      </c>
      <c r="I20" s="27">
        <v>17.22</v>
      </c>
      <c r="J20" s="7">
        <f t="shared" si="23"/>
        <v>9.366331248300245</v>
      </c>
      <c r="K20" s="1"/>
      <c r="L20" s="1"/>
      <c r="M20" s="2" t="s">
        <v>52</v>
      </c>
      <c r="N20" s="2" t="s">
        <v>52</v>
      </c>
      <c r="O20" s="2" t="s">
        <v>52</v>
      </c>
      <c r="P20" s="2" t="s">
        <v>1628</v>
      </c>
      <c r="T20" s="1" t="s">
        <v>141</v>
      </c>
      <c r="U20" s="1">
        <f t="shared" ref="U20:Z20" si="31">(SUMIF($A:$A,$T20,C:C))/(COUNTIFS($A:$A,$T20,C:C,"&gt;0"))</f>
        <v>312.54599999999994</v>
      </c>
      <c r="V20" s="1">
        <f t="shared" si="31"/>
        <v>12.48</v>
      </c>
      <c r="W20" s="1">
        <f t="shared" si="31"/>
        <v>0.85599999999999987</v>
      </c>
      <c r="X20" s="1">
        <f t="shared" si="31"/>
        <v>25.1</v>
      </c>
      <c r="Y20" s="1">
        <f t="shared" si="31"/>
        <v>5.282</v>
      </c>
      <c r="Z20" s="1">
        <f t="shared" si="31"/>
        <v>175.75</v>
      </c>
      <c r="AA20" s="1">
        <f t="shared" si="2"/>
        <v>14.362249944969324</v>
      </c>
      <c r="AB20" s="1">
        <f t="shared" si="3"/>
        <v>0</v>
      </c>
      <c r="AC20" s="1">
        <f t="shared" si="4"/>
        <v>0</v>
      </c>
      <c r="AD20" s="1" t="e">
        <f t="shared" si="5"/>
        <v>#DIV/0!</v>
      </c>
      <c r="AE20" s="1">
        <f t="shared" si="6"/>
        <v>0</v>
      </c>
      <c r="AF20" s="1">
        <f t="shared" si="7"/>
        <v>0</v>
      </c>
      <c r="AG20" s="1">
        <f t="shared" si="8"/>
        <v>0</v>
      </c>
      <c r="AH20" s="1">
        <f t="shared" si="9"/>
        <v>5</v>
      </c>
      <c r="AI20" s="1">
        <f t="shared" si="10"/>
        <v>5</v>
      </c>
      <c r="AJ20" s="1">
        <f t="shared" si="11"/>
        <v>0</v>
      </c>
      <c r="AK20" s="1">
        <f t="shared" si="12"/>
        <v>2</v>
      </c>
      <c r="AL20" s="1">
        <f t="shared" si="13"/>
        <v>3</v>
      </c>
    </row>
    <row r="21" spans="1:38" ht="14.25" customHeight="1">
      <c r="A21" s="4" t="s">
        <v>67</v>
      </c>
      <c r="B21" s="27">
        <v>4</v>
      </c>
      <c r="C21" s="27">
        <v>146.19999999999999</v>
      </c>
      <c r="D21" s="27">
        <v>21.7</v>
      </c>
      <c r="E21" s="27">
        <v>0.76</v>
      </c>
      <c r="F21" s="27">
        <v>55.7</v>
      </c>
      <c r="G21" s="27">
        <v>8.7899999999999991</v>
      </c>
      <c r="H21" s="27">
        <v>138.80000000000001</v>
      </c>
      <c r="I21" s="27">
        <v>14.26</v>
      </c>
      <c r="J21" s="7">
        <f t="shared" si="23"/>
        <v>10.273775216138327</v>
      </c>
      <c r="K21" s="1"/>
      <c r="L21" s="1"/>
      <c r="M21" s="2" t="s">
        <v>52</v>
      </c>
      <c r="N21" s="2" t="s">
        <v>52</v>
      </c>
      <c r="O21" s="2" t="s">
        <v>52</v>
      </c>
      <c r="P21" s="2" t="s">
        <v>1628</v>
      </c>
      <c r="T21" s="1" t="s">
        <v>147</v>
      </c>
      <c r="U21" s="1" t="e">
        <f t="shared" ref="U21:Z21" si="32">(SUMIF($A:$A,$T21,C:C))/(COUNTIFS($A:$A,$T21,C:C,"&gt;0"))</f>
        <v>#DIV/0!</v>
      </c>
      <c r="V21" s="1" t="e">
        <f t="shared" si="32"/>
        <v>#DIV/0!</v>
      </c>
      <c r="W21" s="1" t="e">
        <f t="shared" si="32"/>
        <v>#DIV/0!</v>
      </c>
      <c r="X21" s="1" t="e">
        <f t="shared" si="32"/>
        <v>#DIV/0!</v>
      </c>
      <c r="Y21" s="1" t="e">
        <f t="shared" si="32"/>
        <v>#DIV/0!</v>
      </c>
      <c r="Z21" s="1" t="e">
        <f t="shared" si="32"/>
        <v>#DIV/0!</v>
      </c>
      <c r="AA21" s="1" t="e">
        <f t="shared" si="2"/>
        <v>#DIV/0!</v>
      </c>
      <c r="AB21" s="1">
        <f t="shared" si="3"/>
        <v>0</v>
      </c>
      <c r="AC21" s="1">
        <f t="shared" si="4"/>
        <v>0</v>
      </c>
      <c r="AD21" s="1" t="e">
        <f t="shared" si="5"/>
        <v>#DIV/0!</v>
      </c>
      <c r="AE21" s="1">
        <f t="shared" si="6"/>
        <v>0</v>
      </c>
      <c r="AF21" s="1">
        <f t="shared" si="7"/>
        <v>0</v>
      </c>
      <c r="AG21" s="1">
        <f t="shared" si="8"/>
        <v>0</v>
      </c>
      <c r="AH21" s="1">
        <f t="shared" si="9"/>
        <v>0</v>
      </c>
      <c r="AI21" s="1">
        <f t="shared" si="10"/>
        <v>0</v>
      </c>
      <c r="AJ21" s="1">
        <f t="shared" si="11"/>
        <v>0</v>
      </c>
      <c r="AK21" s="1">
        <f t="shared" si="12"/>
        <v>0</v>
      </c>
      <c r="AL21" s="1">
        <f t="shared" si="13"/>
        <v>0</v>
      </c>
    </row>
    <row r="22" spans="1:38" ht="14.25" customHeight="1">
      <c r="A22" s="4" t="s">
        <v>67</v>
      </c>
      <c r="B22" s="27">
        <v>5</v>
      </c>
      <c r="C22" s="27">
        <v>178.6</v>
      </c>
      <c r="D22" s="27">
        <v>22.6</v>
      </c>
      <c r="E22" s="27">
        <v>0.91</v>
      </c>
      <c r="F22" s="27">
        <v>86</v>
      </c>
      <c r="G22" s="27">
        <v>9.73</v>
      </c>
      <c r="H22" s="27">
        <v>232.17</v>
      </c>
      <c r="I22" s="27">
        <v>22.79</v>
      </c>
      <c r="J22" s="7">
        <f t="shared" si="23"/>
        <v>9.8160830425980965</v>
      </c>
      <c r="K22" s="1"/>
      <c r="L22" s="1"/>
      <c r="M22" s="2" t="s">
        <v>52</v>
      </c>
      <c r="N22" s="2" t="s">
        <v>52</v>
      </c>
      <c r="O22" s="2" t="s">
        <v>52</v>
      </c>
      <c r="P22" s="2" t="s">
        <v>1628</v>
      </c>
      <c r="T22" s="1" t="s">
        <v>152</v>
      </c>
      <c r="U22" s="1" t="e">
        <f t="shared" ref="U22:Z22" si="33">(SUMIF($A:$A,$T22,C:C))/(COUNTIFS($A:$A,$T22,C:C,"&gt;0"))</f>
        <v>#DIV/0!</v>
      </c>
      <c r="V22" s="1" t="e">
        <f t="shared" si="33"/>
        <v>#DIV/0!</v>
      </c>
      <c r="W22" s="1" t="e">
        <f t="shared" si="33"/>
        <v>#DIV/0!</v>
      </c>
      <c r="X22" s="1" t="e">
        <f t="shared" si="33"/>
        <v>#DIV/0!</v>
      </c>
      <c r="Y22" s="1" t="e">
        <f t="shared" si="33"/>
        <v>#DIV/0!</v>
      </c>
      <c r="Z22" s="1" t="e">
        <f t="shared" si="33"/>
        <v>#DIV/0!</v>
      </c>
      <c r="AA22" s="1" t="e">
        <f t="shared" si="2"/>
        <v>#DIV/0!</v>
      </c>
      <c r="AB22" s="1">
        <f t="shared" si="3"/>
        <v>0</v>
      </c>
      <c r="AC22" s="1">
        <f t="shared" si="4"/>
        <v>0</v>
      </c>
      <c r="AD22" s="1" t="e">
        <f t="shared" si="5"/>
        <v>#DIV/0!</v>
      </c>
      <c r="AE22" s="1">
        <f t="shared" si="6"/>
        <v>0</v>
      </c>
      <c r="AF22" s="1">
        <f t="shared" si="7"/>
        <v>0</v>
      </c>
      <c r="AG22" s="1">
        <f t="shared" si="8"/>
        <v>0</v>
      </c>
      <c r="AH22" s="1">
        <f t="shared" si="9"/>
        <v>0</v>
      </c>
      <c r="AI22" s="1">
        <f t="shared" si="10"/>
        <v>0</v>
      </c>
      <c r="AJ22" s="1">
        <f t="shared" si="11"/>
        <v>0</v>
      </c>
      <c r="AK22" s="1">
        <f t="shared" si="12"/>
        <v>0</v>
      </c>
      <c r="AL22" s="1">
        <f t="shared" si="13"/>
        <v>0</v>
      </c>
    </row>
    <row r="23" spans="1:38" ht="14.25" customHeight="1">
      <c r="A23" s="4" t="s">
        <v>73</v>
      </c>
      <c r="B23" s="27">
        <v>1</v>
      </c>
      <c r="K23" s="1"/>
      <c r="L23" s="1"/>
      <c r="M23" s="1"/>
      <c r="N23" s="1"/>
      <c r="O23" s="1"/>
      <c r="P23" s="1"/>
      <c r="T23" s="1" t="s">
        <v>158</v>
      </c>
      <c r="U23" s="1">
        <f t="shared" ref="U23:Z23" si="34">(SUMIF($A:$A,$T23,C:C))/(COUNTIFS($A:$A,$T23,C:C,"&gt;0"))</f>
        <v>123.02000000000001</v>
      </c>
      <c r="V23" s="1">
        <f t="shared" si="34"/>
        <v>15.7</v>
      </c>
      <c r="W23" s="1">
        <f t="shared" si="34"/>
        <v>1.2</v>
      </c>
      <c r="X23" s="1">
        <f t="shared" si="34"/>
        <v>18.240000000000002</v>
      </c>
      <c r="Y23" s="1">
        <f t="shared" si="34"/>
        <v>7.4359999999999999</v>
      </c>
      <c r="Z23" s="1">
        <f t="shared" si="34"/>
        <v>142.99</v>
      </c>
      <c r="AA23" s="1">
        <f t="shared" si="2"/>
        <v>9.0557778306561154</v>
      </c>
      <c r="AB23" s="1">
        <f t="shared" si="3"/>
        <v>0</v>
      </c>
      <c r="AC23" s="1">
        <f t="shared" si="4"/>
        <v>0</v>
      </c>
      <c r="AD23" s="1" t="e">
        <f t="shared" si="5"/>
        <v>#DIV/0!</v>
      </c>
      <c r="AE23" s="1">
        <f t="shared" si="6"/>
        <v>0</v>
      </c>
      <c r="AF23" s="1">
        <f t="shared" si="7"/>
        <v>0</v>
      </c>
      <c r="AG23" s="1">
        <f t="shared" si="8"/>
        <v>0</v>
      </c>
      <c r="AH23" s="1">
        <f t="shared" si="9"/>
        <v>5</v>
      </c>
      <c r="AI23" s="1">
        <f t="shared" si="10"/>
        <v>5</v>
      </c>
      <c r="AJ23" s="1">
        <f t="shared" si="11"/>
        <v>0</v>
      </c>
      <c r="AK23" s="1">
        <f t="shared" si="12"/>
        <v>4</v>
      </c>
      <c r="AL23" s="1">
        <f t="shared" si="13"/>
        <v>1</v>
      </c>
    </row>
    <row r="24" spans="1:38" ht="14.25" customHeight="1">
      <c r="A24" s="4" t="s">
        <v>73</v>
      </c>
      <c r="B24" s="27">
        <v>2</v>
      </c>
      <c r="K24" s="1"/>
      <c r="L24" s="1"/>
      <c r="M24" s="1"/>
      <c r="N24" s="1"/>
      <c r="O24" s="1"/>
      <c r="P24" s="1"/>
      <c r="T24" s="1" t="s">
        <v>162</v>
      </c>
      <c r="U24" s="1">
        <f t="shared" ref="U24:Z24" si="35">(SUMIF($A:$A,$T24,C:C))/(COUNTIFS($A:$A,$T24,C:C,"&gt;0"))</f>
        <v>295.64</v>
      </c>
      <c r="V24" s="1">
        <f t="shared" si="35"/>
        <v>9.5</v>
      </c>
      <c r="W24" s="1">
        <f t="shared" si="35"/>
        <v>0.98399999999999999</v>
      </c>
      <c r="X24" s="1">
        <f t="shared" si="35"/>
        <v>10.9</v>
      </c>
      <c r="Y24" s="1">
        <f t="shared" si="35"/>
        <v>3.8460000000000001</v>
      </c>
      <c r="Z24" s="1">
        <f t="shared" si="35"/>
        <v>159.04199999999997</v>
      </c>
      <c r="AA24" s="1">
        <f t="shared" si="2"/>
        <v>10.420488958367972</v>
      </c>
      <c r="AB24" s="1">
        <f t="shared" si="3"/>
        <v>0</v>
      </c>
      <c r="AC24" s="1">
        <f t="shared" si="4"/>
        <v>0</v>
      </c>
      <c r="AD24" s="1" t="e">
        <f t="shared" si="5"/>
        <v>#DIV/0!</v>
      </c>
      <c r="AE24" s="1">
        <f t="shared" si="6"/>
        <v>0</v>
      </c>
      <c r="AF24" s="1">
        <f t="shared" si="7"/>
        <v>0</v>
      </c>
      <c r="AG24" s="1">
        <f t="shared" si="8"/>
        <v>2</v>
      </c>
      <c r="AH24" s="1">
        <f t="shared" si="9"/>
        <v>3</v>
      </c>
      <c r="AI24" s="1">
        <f t="shared" si="10"/>
        <v>5</v>
      </c>
      <c r="AJ24" s="1">
        <f t="shared" si="11"/>
        <v>0</v>
      </c>
      <c r="AK24" s="1">
        <f t="shared" si="12"/>
        <v>4</v>
      </c>
      <c r="AL24" s="1">
        <f t="shared" si="13"/>
        <v>1</v>
      </c>
    </row>
    <row r="25" spans="1:38" ht="14.25" customHeight="1">
      <c r="A25" s="4" t="s">
        <v>73</v>
      </c>
      <c r="B25" s="27">
        <v>3</v>
      </c>
      <c r="K25" s="1"/>
      <c r="L25" s="1"/>
      <c r="M25" s="1"/>
      <c r="N25" s="1"/>
      <c r="O25" s="1"/>
      <c r="P25" s="1"/>
      <c r="T25" s="1" t="s">
        <v>167</v>
      </c>
      <c r="U25" s="1" t="e">
        <f t="shared" ref="U25:Z25" si="36">(SUMIF($A:$A,$T25,C:C))/(COUNTIFS($A:$A,$T25,C:C,"&gt;0"))</f>
        <v>#DIV/0!</v>
      </c>
      <c r="V25" s="1" t="e">
        <f t="shared" si="36"/>
        <v>#DIV/0!</v>
      </c>
      <c r="W25" s="1" t="e">
        <f t="shared" si="36"/>
        <v>#DIV/0!</v>
      </c>
      <c r="X25" s="1" t="e">
        <f t="shared" si="36"/>
        <v>#DIV/0!</v>
      </c>
      <c r="Y25" s="1" t="e">
        <f t="shared" si="36"/>
        <v>#DIV/0!</v>
      </c>
      <c r="Z25" s="1" t="e">
        <f t="shared" si="36"/>
        <v>#DIV/0!</v>
      </c>
      <c r="AA25" s="1" t="e">
        <f t="shared" si="2"/>
        <v>#DIV/0!</v>
      </c>
      <c r="AB25" s="1">
        <f t="shared" si="3"/>
        <v>0</v>
      </c>
      <c r="AC25" s="1">
        <f t="shared" si="4"/>
        <v>0</v>
      </c>
      <c r="AD25" s="1" t="e">
        <f t="shared" si="5"/>
        <v>#DIV/0!</v>
      </c>
      <c r="AE25" s="1">
        <f t="shared" si="6"/>
        <v>0</v>
      </c>
      <c r="AF25" s="1">
        <f t="shared" si="7"/>
        <v>0</v>
      </c>
      <c r="AG25" s="1">
        <f t="shared" si="8"/>
        <v>0</v>
      </c>
      <c r="AH25" s="1">
        <f t="shared" si="9"/>
        <v>0</v>
      </c>
      <c r="AI25" s="1">
        <f t="shared" si="10"/>
        <v>0</v>
      </c>
      <c r="AJ25" s="1">
        <f t="shared" si="11"/>
        <v>0</v>
      </c>
      <c r="AK25" s="1">
        <f t="shared" si="12"/>
        <v>0</v>
      </c>
      <c r="AL25" s="1">
        <f t="shared" si="13"/>
        <v>0</v>
      </c>
    </row>
    <row r="26" spans="1:38" ht="14.25" customHeight="1">
      <c r="A26" s="4" t="s">
        <v>73</v>
      </c>
      <c r="B26" s="27">
        <v>4</v>
      </c>
      <c r="K26" s="1"/>
      <c r="L26" s="1"/>
      <c r="M26" s="1"/>
      <c r="N26" s="1"/>
      <c r="O26" s="1"/>
      <c r="P26" s="1"/>
      <c r="T26" s="1" t="s">
        <v>172</v>
      </c>
      <c r="U26" s="1" t="e">
        <f t="shared" ref="U26:Z26" si="37">(SUMIF($A:$A,$T26,C:C))/(COUNTIFS($A:$A,$T26,C:C,"&gt;0"))</f>
        <v>#DIV/0!</v>
      </c>
      <c r="V26" s="1" t="e">
        <f t="shared" si="37"/>
        <v>#DIV/0!</v>
      </c>
      <c r="W26" s="1" t="e">
        <f t="shared" si="37"/>
        <v>#DIV/0!</v>
      </c>
      <c r="X26" s="1" t="e">
        <f t="shared" si="37"/>
        <v>#DIV/0!</v>
      </c>
      <c r="Y26" s="1" t="e">
        <f t="shared" si="37"/>
        <v>#DIV/0!</v>
      </c>
      <c r="Z26" s="1" t="e">
        <f t="shared" si="37"/>
        <v>#DIV/0!</v>
      </c>
      <c r="AA26" s="1" t="e">
        <f t="shared" si="2"/>
        <v>#DIV/0!</v>
      </c>
      <c r="AB26" s="1">
        <f t="shared" si="3"/>
        <v>0</v>
      </c>
      <c r="AC26" s="1">
        <f t="shared" si="4"/>
        <v>0</v>
      </c>
      <c r="AD26" s="1" t="e">
        <f t="shared" si="5"/>
        <v>#DIV/0!</v>
      </c>
      <c r="AE26" s="1">
        <f t="shared" si="6"/>
        <v>0</v>
      </c>
      <c r="AF26" s="1">
        <f t="shared" si="7"/>
        <v>0</v>
      </c>
      <c r="AG26" s="1">
        <f t="shared" si="8"/>
        <v>0</v>
      </c>
      <c r="AH26" s="1">
        <f t="shared" si="9"/>
        <v>0</v>
      </c>
      <c r="AI26" s="1">
        <f t="shared" si="10"/>
        <v>0</v>
      </c>
      <c r="AJ26" s="1">
        <f t="shared" si="11"/>
        <v>0</v>
      </c>
      <c r="AK26" s="1">
        <f t="shared" si="12"/>
        <v>0</v>
      </c>
      <c r="AL26" s="1">
        <f t="shared" si="13"/>
        <v>0</v>
      </c>
    </row>
    <row r="27" spans="1:38" ht="14.25" customHeight="1">
      <c r="A27" s="4" t="s">
        <v>73</v>
      </c>
      <c r="B27" s="27">
        <v>5</v>
      </c>
      <c r="K27" s="1"/>
      <c r="L27" s="1"/>
      <c r="M27" s="1"/>
      <c r="N27" s="1"/>
      <c r="O27" s="1"/>
      <c r="P27" s="1"/>
      <c r="T27" s="1" t="s">
        <v>176</v>
      </c>
      <c r="U27" s="1" t="e">
        <f t="shared" ref="U27:Z27" si="38">(SUMIF($A:$A,$T27,C:C))/(COUNTIFS($A:$A,$T27,C:C,"&gt;0"))</f>
        <v>#DIV/0!</v>
      </c>
      <c r="V27" s="1" t="e">
        <f t="shared" si="38"/>
        <v>#DIV/0!</v>
      </c>
      <c r="W27" s="1" t="e">
        <f t="shared" si="38"/>
        <v>#DIV/0!</v>
      </c>
      <c r="X27" s="1" t="e">
        <f t="shared" si="38"/>
        <v>#DIV/0!</v>
      </c>
      <c r="Y27" s="1" t="e">
        <f t="shared" si="38"/>
        <v>#DIV/0!</v>
      </c>
      <c r="Z27" s="1" t="e">
        <f t="shared" si="38"/>
        <v>#DIV/0!</v>
      </c>
      <c r="AA27" s="1" t="e">
        <f t="shared" si="2"/>
        <v>#DIV/0!</v>
      </c>
      <c r="AB27" s="1">
        <f t="shared" si="3"/>
        <v>0</v>
      </c>
      <c r="AC27" s="1">
        <f t="shared" si="4"/>
        <v>0</v>
      </c>
      <c r="AD27" s="1" t="e">
        <f t="shared" si="5"/>
        <v>#DIV/0!</v>
      </c>
      <c r="AE27" s="1">
        <f t="shared" si="6"/>
        <v>0</v>
      </c>
      <c r="AF27" s="1">
        <f t="shared" si="7"/>
        <v>0</v>
      </c>
      <c r="AG27" s="1">
        <f t="shared" si="8"/>
        <v>0</v>
      </c>
      <c r="AH27" s="1">
        <f t="shared" si="9"/>
        <v>0</v>
      </c>
      <c r="AI27" s="1">
        <f t="shared" si="10"/>
        <v>0</v>
      </c>
      <c r="AJ27" s="1">
        <f t="shared" si="11"/>
        <v>0</v>
      </c>
      <c r="AK27" s="1">
        <f t="shared" si="12"/>
        <v>0</v>
      </c>
      <c r="AL27" s="1">
        <f t="shared" si="13"/>
        <v>0</v>
      </c>
    </row>
    <row r="28" spans="1:38" ht="14.25" customHeight="1">
      <c r="A28" s="14" t="s">
        <v>80</v>
      </c>
      <c r="B28" s="27">
        <v>1</v>
      </c>
      <c r="C28" s="27">
        <v>164</v>
      </c>
      <c r="D28" s="27">
        <v>15.3</v>
      </c>
      <c r="E28" s="27">
        <v>0.79</v>
      </c>
      <c r="F28" s="27">
        <v>53.4</v>
      </c>
      <c r="G28" s="27">
        <v>7.43</v>
      </c>
      <c r="H28" s="27">
        <v>162.58000000000001</v>
      </c>
      <c r="I28" s="27">
        <v>14.68</v>
      </c>
      <c r="J28" s="7">
        <f t="shared" ref="J28:J32" si="39">(I28/H28)*100</f>
        <v>9.0294009103210708</v>
      </c>
      <c r="K28" s="1"/>
      <c r="L28" s="1"/>
      <c r="M28" s="2" t="s">
        <v>1628</v>
      </c>
      <c r="N28" s="2" t="s">
        <v>52</v>
      </c>
      <c r="O28" s="2" t="s">
        <v>52</v>
      </c>
      <c r="P28" s="2" t="s">
        <v>52</v>
      </c>
      <c r="T28" s="1" t="s">
        <v>180</v>
      </c>
      <c r="U28" s="1" t="e">
        <f t="shared" ref="U28:Z28" si="40">(SUMIF($A:$A,$T28,C:C))/(COUNTIFS($A:$A,$T28,C:C,"&gt;0"))</f>
        <v>#DIV/0!</v>
      </c>
      <c r="V28" s="1" t="e">
        <f t="shared" si="40"/>
        <v>#DIV/0!</v>
      </c>
      <c r="W28" s="1" t="e">
        <f t="shared" si="40"/>
        <v>#DIV/0!</v>
      </c>
      <c r="X28" s="1" t="e">
        <f t="shared" si="40"/>
        <v>#DIV/0!</v>
      </c>
      <c r="Y28" s="1" t="e">
        <f t="shared" si="40"/>
        <v>#DIV/0!</v>
      </c>
      <c r="Z28" s="1" t="e">
        <f t="shared" si="40"/>
        <v>#DIV/0!</v>
      </c>
      <c r="AA28" s="1" t="e">
        <f t="shared" si="2"/>
        <v>#DIV/0!</v>
      </c>
      <c r="AB28" s="1">
        <f t="shared" si="3"/>
        <v>0</v>
      </c>
      <c r="AC28" s="1">
        <f t="shared" si="4"/>
        <v>0</v>
      </c>
      <c r="AD28" s="1" t="e">
        <f t="shared" si="5"/>
        <v>#DIV/0!</v>
      </c>
      <c r="AE28" s="1">
        <f t="shared" si="6"/>
        <v>0</v>
      </c>
      <c r="AF28" s="1">
        <f t="shared" si="7"/>
        <v>0</v>
      </c>
      <c r="AG28" s="1">
        <f t="shared" si="8"/>
        <v>0</v>
      </c>
      <c r="AH28" s="1">
        <f t="shared" si="9"/>
        <v>0</v>
      </c>
      <c r="AI28" s="1">
        <f t="shared" si="10"/>
        <v>0</v>
      </c>
      <c r="AJ28" s="1">
        <f t="shared" si="11"/>
        <v>0</v>
      </c>
      <c r="AK28" s="1">
        <f t="shared" si="12"/>
        <v>0</v>
      </c>
      <c r="AL28" s="1">
        <f t="shared" si="13"/>
        <v>0</v>
      </c>
    </row>
    <row r="29" spans="1:38" ht="14.25" customHeight="1">
      <c r="A29" s="14" t="s">
        <v>80</v>
      </c>
      <c r="B29" s="27">
        <v>2</v>
      </c>
      <c r="C29" s="27">
        <v>188.2</v>
      </c>
      <c r="D29" s="27">
        <v>12</v>
      </c>
      <c r="E29" s="27">
        <v>1.1100000000000001</v>
      </c>
      <c r="F29" s="27">
        <v>42.3</v>
      </c>
      <c r="G29" s="27">
        <v>6.43</v>
      </c>
      <c r="H29" s="27">
        <v>167.04</v>
      </c>
      <c r="I29" s="27">
        <v>14.7</v>
      </c>
      <c r="J29" s="7">
        <f t="shared" si="39"/>
        <v>8.8002873563218387</v>
      </c>
      <c r="K29" s="1"/>
      <c r="L29" s="1"/>
      <c r="M29" s="2" t="s">
        <v>1628</v>
      </c>
      <c r="N29" s="2" t="s">
        <v>52</v>
      </c>
      <c r="O29" s="2" t="s">
        <v>1628</v>
      </c>
      <c r="P29" s="2" t="s">
        <v>52</v>
      </c>
      <c r="T29" s="1" t="s">
        <v>185</v>
      </c>
      <c r="U29" s="1">
        <f t="shared" ref="U29:Z29" si="41">(SUMIF($A:$A,$T29,C:C))/(COUNTIFS($A:$A,$T29,C:C,"&gt;0"))</f>
        <v>137.44</v>
      </c>
      <c r="V29" s="1">
        <f t="shared" si="41"/>
        <v>15.860000000000003</v>
      </c>
      <c r="W29" s="1">
        <f t="shared" si="41"/>
        <v>0.92199999999999993</v>
      </c>
      <c r="X29" s="1">
        <f t="shared" si="41"/>
        <v>14.66</v>
      </c>
      <c r="Y29" s="1">
        <f t="shared" si="41"/>
        <v>5.7720000000000002</v>
      </c>
      <c r="Z29" s="1">
        <f t="shared" si="41"/>
        <v>154.61599999999999</v>
      </c>
      <c r="AA29" s="1">
        <f t="shared" si="2"/>
        <v>9.1619899174507911</v>
      </c>
      <c r="AB29" s="1">
        <f t="shared" si="3"/>
        <v>0</v>
      </c>
      <c r="AC29" s="1">
        <f t="shared" si="4"/>
        <v>0</v>
      </c>
      <c r="AD29" s="1" t="e">
        <f t="shared" si="5"/>
        <v>#DIV/0!</v>
      </c>
      <c r="AE29" s="1">
        <f t="shared" si="6"/>
        <v>0</v>
      </c>
      <c r="AF29" s="1">
        <f t="shared" si="7"/>
        <v>0</v>
      </c>
      <c r="AG29" s="1">
        <f t="shared" si="8"/>
        <v>0</v>
      </c>
      <c r="AH29" s="1">
        <f t="shared" si="9"/>
        <v>5</v>
      </c>
      <c r="AI29" s="1">
        <f t="shared" si="10"/>
        <v>5</v>
      </c>
      <c r="AJ29" s="1">
        <f t="shared" si="11"/>
        <v>0</v>
      </c>
      <c r="AK29" s="1">
        <f t="shared" si="12"/>
        <v>0</v>
      </c>
      <c r="AL29" s="1">
        <f t="shared" si="13"/>
        <v>5</v>
      </c>
    </row>
    <row r="30" spans="1:38" ht="14.25" customHeight="1">
      <c r="A30" s="14" t="s">
        <v>80</v>
      </c>
      <c r="B30" s="27">
        <v>3</v>
      </c>
      <c r="C30" s="27">
        <v>217.1</v>
      </c>
      <c r="D30" s="27">
        <v>22.7</v>
      </c>
      <c r="E30" s="27">
        <v>1.1499999999999999</v>
      </c>
      <c r="F30" s="27">
        <v>29.1</v>
      </c>
      <c r="G30" s="27">
        <v>5.89</v>
      </c>
      <c r="H30" s="27">
        <v>277.14999999999998</v>
      </c>
      <c r="I30" s="27">
        <v>30.37</v>
      </c>
      <c r="J30" s="7">
        <f t="shared" si="39"/>
        <v>10.957965000902039</v>
      </c>
      <c r="K30" s="1"/>
      <c r="L30" s="1"/>
      <c r="M30" s="2" t="s">
        <v>52</v>
      </c>
      <c r="N30" s="2" t="s">
        <v>52</v>
      </c>
      <c r="O30" s="2" t="s">
        <v>52</v>
      </c>
      <c r="P30" s="2" t="s">
        <v>52</v>
      </c>
      <c r="T30" s="1" t="s">
        <v>189</v>
      </c>
      <c r="U30" s="1" t="e">
        <f t="shared" ref="U30:Z30" si="42">(SUMIF($A:$A,$T30,C:C))/(COUNTIFS($A:$A,$T30,C:C,"&gt;0"))</f>
        <v>#DIV/0!</v>
      </c>
      <c r="V30" s="1" t="e">
        <f t="shared" si="42"/>
        <v>#DIV/0!</v>
      </c>
      <c r="W30" s="1" t="e">
        <f t="shared" si="42"/>
        <v>#DIV/0!</v>
      </c>
      <c r="X30" s="1" t="e">
        <f t="shared" si="42"/>
        <v>#DIV/0!</v>
      </c>
      <c r="Y30" s="1" t="e">
        <f t="shared" si="42"/>
        <v>#DIV/0!</v>
      </c>
      <c r="Z30" s="1" t="e">
        <f t="shared" si="42"/>
        <v>#DIV/0!</v>
      </c>
      <c r="AA30" s="1" t="e">
        <f t="shared" si="2"/>
        <v>#DIV/0!</v>
      </c>
      <c r="AB30" s="1">
        <f t="shared" si="3"/>
        <v>0</v>
      </c>
      <c r="AC30" s="1">
        <f t="shared" si="4"/>
        <v>0</v>
      </c>
      <c r="AD30" s="1" t="e">
        <f t="shared" si="5"/>
        <v>#DIV/0!</v>
      </c>
      <c r="AE30" s="1">
        <f t="shared" si="6"/>
        <v>0</v>
      </c>
      <c r="AF30" s="1">
        <f t="shared" si="7"/>
        <v>0</v>
      </c>
      <c r="AG30" s="1">
        <f t="shared" si="8"/>
        <v>0</v>
      </c>
      <c r="AH30" s="1">
        <f t="shared" si="9"/>
        <v>0</v>
      </c>
      <c r="AI30" s="1">
        <f t="shared" si="10"/>
        <v>0</v>
      </c>
      <c r="AJ30" s="1">
        <f t="shared" si="11"/>
        <v>0</v>
      </c>
      <c r="AK30" s="1">
        <f t="shared" si="12"/>
        <v>0</v>
      </c>
      <c r="AL30" s="1">
        <f t="shared" si="13"/>
        <v>0</v>
      </c>
    </row>
    <row r="31" spans="1:38" ht="14.25" customHeight="1">
      <c r="A31" s="14" t="s">
        <v>80</v>
      </c>
      <c r="B31" s="27">
        <v>4</v>
      </c>
      <c r="C31" s="27">
        <v>271.39999999999998</v>
      </c>
      <c r="D31" s="27">
        <v>21.6</v>
      </c>
      <c r="E31" s="27">
        <v>1.1399999999999999</v>
      </c>
      <c r="F31" s="27">
        <v>19.2</v>
      </c>
      <c r="G31" s="27">
        <v>6.3</v>
      </c>
      <c r="H31" s="48">
        <v>465.94</v>
      </c>
      <c r="I31" s="27">
        <v>49.52</v>
      </c>
      <c r="J31" s="7">
        <f t="shared" si="39"/>
        <v>10.627977851225481</v>
      </c>
      <c r="K31" s="1"/>
      <c r="L31" s="1"/>
      <c r="M31" s="2" t="s">
        <v>1628</v>
      </c>
      <c r="N31" s="2" t="s">
        <v>52</v>
      </c>
      <c r="O31" s="2" t="s">
        <v>52</v>
      </c>
      <c r="P31" s="2" t="s">
        <v>52</v>
      </c>
      <c r="T31" s="1" t="s">
        <v>193</v>
      </c>
      <c r="U31" s="1">
        <f t="shared" ref="U31:Z31" si="43">(SUMIF($A:$A,$T31,C:C))/(COUNTIFS($A:$A,$T31,C:C,"&gt;0"))</f>
        <v>149.4</v>
      </c>
      <c r="V31" s="1">
        <f t="shared" si="43"/>
        <v>19.940000000000001</v>
      </c>
      <c r="W31" s="1">
        <f t="shared" si="43"/>
        <v>1.274</v>
      </c>
      <c r="X31" s="1">
        <f t="shared" si="43"/>
        <v>10.7</v>
      </c>
      <c r="Y31" s="1">
        <f t="shared" si="43"/>
        <v>5.1059999999999999</v>
      </c>
      <c r="Z31" s="1">
        <f t="shared" si="43"/>
        <v>225.08800000000002</v>
      </c>
      <c r="AA31" s="1">
        <f t="shared" si="2"/>
        <v>9.6774472373077582</v>
      </c>
      <c r="AB31" s="1">
        <f t="shared" si="3"/>
        <v>0</v>
      </c>
      <c r="AC31" s="1">
        <f t="shared" si="4"/>
        <v>0</v>
      </c>
      <c r="AD31" s="1" t="e">
        <f t="shared" si="5"/>
        <v>#DIV/0!</v>
      </c>
      <c r="AE31" s="1">
        <f t="shared" si="6"/>
        <v>0</v>
      </c>
      <c r="AF31" s="1">
        <f t="shared" si="7"/>
        <v>0</v>
      </c>
      <c r="AG31" s="1">
        <f t="shared" si="8"/>
        <v>0</v>
      </c>
      <c r="AH31" s="1">
        <f t="shared" si="9"/>
        <v>5</v>
      </c>
      <c r="AI31" s="1">
        <f t="shared" si="10"/>
        <v>5</v>
      </c>
      <c r="AJ31" s="1">
        <f t="shared" si="11"/>
        <v>0</v>
      </c>
      <c r="AK31" s="1">
        <f t="shared" si="12"/>
        <v>0</v>
      </c>
      <c r="AL31" s="1">
        <f t="shared" si="13"/>
        <v>5</v>
      </c>
    </row>
    <row r="32" spans="1:38" ht="14.25" customHeight="1">
      <c r="A32" s="14" t="s">
        <v>80</v>
      </c>
      <c r="B32" s="27">
        <v>5</v>
      </c>
      <c r="C32" s="27">
        <v>238.2</v>
      </c>
      <c r="D32" s="27">
        <v>24.2</v>
      </c>
      <c r="E32" s="27">
        <v>0.94</v>
      </c>
      <c r="F32" s="27">
        <v>50</v>
      </c>
      <c r="G32" s="27">
        <v>8.19</v>
      </c>
      <c r="H32" s="27">
        <v>323.57</v>
      </c>
      <c r="I32" s="27">
        <v>36.22</v>
      </c>
      <c r="J32" s="7">
        <f t="shared" si="39"/>
        <v>11.193868405600025</v>
      </c>
      <c r="K32" s="1"/>
      <c r="L32" s="1"/>
      <c r="M32" s="2" t="s">
        <v>1628</v>
      </c>
      <c r="N32" s="2" t="s">
        <v>52</v>
      </c>
      <c r="O32" s="2" t="s">
        <v>52</v>
      </c>
      <c r="P32" s="2" t="s">
        <v>52</v>
      </c>
      <c r="T32" s="1" t="s">
        <v>198</v>
      </c>
      <c r="U32" s="1" t="e">
        <f t="shared" ref="U32:Z32" si="44">(SUMIF($A:$A,$T32,C:C))/(COUNTIFS($A:$A,$T32,C:C,"&gt;0"))</f>
        <v>#DIV/0!</v>
      </c>
      <c r="V32" s="1" t="e">
        <f t="shared" si="44"/>
        <v>#DIV/0!</v>
      </c>
      <c r="W32" s="1" t="e">
        <f t="shared" si="44"/>
        <v>#DIV/0!</v>
      </c>
      <c r="X32" s="1" t="e">
        <f t="shared" si="44"/>
        <v>#DIV/0!</v>
      </c>
      <c r="Y32" s="1" t="e">
        <f t="shared" si="44"/>
        <v>#DIV/0!</v>
      </c>
      <c r="Z32" s="1" t="e">
        <f t="shared" si="44"/>
        <v>#DIV/0!</v>
      </c>
      <c r="AA32" s="1" t="e">
        <f t="shared" si="2"/>
        <v>#DIV/0!</v>
      </c>
      <c r="AB32" s="1">
        <f t="shared" si="3"/>
        <v>0</v>
      </c>
      <c r="AC32" s="1">
        <f t="shared" si="4"/>
        <v>0</v>
      </c>
      <c r="AD32" s="1" t="e">
        <f t="shared" si="5"/>
        <v>#DIV/0!</v>
      </c>
      <c r="AE32" s="1">
        <f t="shared" si="6"/>
        <v>0</v>
      </c>
      <c r="AF32" s="1">
        <f t="shared" si="7"/>
        <v>0</v>
      </c>
      <c r="AG32" s="1">
        <f t="shared" si="8"/>
        <v>0</v>
      </c>
      <c r="AH32" s="1">
        <f t="shared" si="9"/>
        <v>0</v>
      </c>
      <c r="AI32" s="1">
        <f t="shared" si="10"/>
        <v>0</v>
      </c>
      <c r="AJ32" s="1">
        <f t="shared" si="11"/>
        <v>0</v>
      </c>
      <c r="AK32" s="1">
        <f t="shared" si="12"/>
        <v>0</v>
      </c>
      <c r="AL32" s="1">
        <f t="shared" si="13"/>
        <v>0</v>
      </c>
    </row>
    <row r="33" spans="1:38" ht="14.25" customHeight="1">
      <c r="A33" s="14" t="s">
        <v>85</v>
      </c>
      <c r="B33" s="27">
        <v>1</v>
      </c>
      <c r="K33" s="1"/>
      <c r="L33" s="1"/>
      <c r="M33" s="1"/>
      <c r="N33" s="1"/>
      <c r="O33" s="1"/>
      <c r="P33" s="1"/>
      <c r="T33" s="1" t="s">
        <v>200</v>
      </c>
      <c r="U33" s="1" t="e">
        <f t="shared" ref="U33:Z33" si="45">(SUMIF($A:$A,$T33,C:C))/(COUNTIFS($A:$A,$T33,C:C,"&gt;0"))</f>
        <v>#DIV/0!</v>
      </c>
      <c r="V33" s="1" t="e">
        <f t="shared" si="45"/>
        <v>#DIV/0!</v>
      </c>
      <c r="W33" s="1" t="e">
        <f t="shared" si="45"/>
        <v>#DIV/0!</v>
      </c>
      <c r="X33" s="1" t="e">
        <f t="shared" si="45"/>
        <v>#DIV/0!</v>
      </c>
      <c r="Y33" s="1" t="e">
        <f t="shared" si="45"/>
        <v>#DIV/0!</v>
      </c>
      <c r="Z33" s="1" t="e">
        <f t="shared" si="45"/>
        <v>#DIV/0!</v>
      </c>
      <c r="AA33" s="1" t="e">
        <f t="shared" si="2"/>
        <v>#DIV/0!</v>
      </c>
      <c r="AB33" s="1">
        <f t="shared" si="3"/>
        <v>0</v>
      </c>
      <c r="AC33" s="1">
        <f t="shared" si="4"/>
        <v>0</v>
      </c>
      <c r="AD33" s="1" t="e">
        <f t="shared" si="5"/>
        <v>#DIV/0!</v>
      </c>
      <c r="AE33" s="1">
        <f t="shared" si="6"/>
        <v>0</v>
      </c>
      <c r="AF33" s="1">
        <f t="shared" si="7"/>
        <v>0</v>
      </c>
      <c r="AG33" s="1">
        <f t="shared" si="8"/>
        <v>0</v>
      </c>
      <c r="AH33" s="1">
        <f t="shared" si="9"/>
        <v>0</v>
      </c>
      <c r="AI33" s="1">
        <f t="shared" si="10"/>
        <v>0</v>
      </c>
      <c r="AJ33" s="1">
        <f t="shared" si="11"/>
        <v>0</v>
      </c>
      <c r="AK33" s="1">
        <f t="shared" si="12"/>
        <v>0</v>
      </c>
      <c r="AL33" s="1">
        <f t="shared" si="13"/>
        <v>0</v>
      </c>
    </row>
    <row r="34" spans="1:38" ht="14.25" customHeight="1">
      <c r="A34" s="14" t="s">
        <v>85</v>
      </c>
      <c r="B34" s="27">
        <v>2</v>
      </c>
      <c r="K34" s="1"/>
      <c r="L34" s="1"/>
      <c r="M34" s="1"/>
      <c r="N34" s="1"/>
      <c r="O34" s="1"/>
      <c r="P34" s="1"/>
      <c r="T34" s="1" t="s">
        <v>205</v>
      </c>
      <c r="U34" s="1" t="e">
        <f t="shared" ref="U34:Z34" si="46">(SUMIF($A:$A,$T34,C:C))/(COUNTIFS($A:$A,$T34,C:C,"&gt;0"))</f>
        <v>#DIV/0!</v>
      </c>
      <c r="V34" s="1" t="e">
        <f t="shared" si="46"/>
        <v>#DIV/0!</v>
      </c>
      <c r="W34" s="1" t="e">
        <f t="shared" si="46"/>
        <v>#DIV/0!</v>
      </c>
      <c r="X34" s="1" t="e">
        <f t="shared" si="46"/>
        <v>#DIV/0!</v>
      </c>
      <c r="Y34" s="1" t="e">
        <f t="shared" si="46"/>
        <v>#DIV/0!</v>
      </c>
      <c r="Z34" s="1" t="e">
        <f t="shared" si="46"/>
        <v>#DIV/0!</v>
      </c>
      <c r="AA34" s="1" t="e">
        <f t="shared" si="2"/>
        <v>#DIV/0!</v>
      </c>
      <c r="AB34" s="1">
        <f t="shared" si="3"/>
        <v>0</v>
      </c>
      <c r="AC34" s="1">
        <f t="shared" si="4"/>
        <v>0</v>
      </c>
      <c r="AD34" s="1" t="e">
        <f t="shared" si="5"/>
        <v>#DIV/0!</v>
      </c>
      <c r="AE34" s="1">
        <f t="shared" si="6"/>
        <v>0</v>
      </c>
      <c r="AF34" s="1">
        <f t="shared" si="7"/>
        <v>0</v>
      </c>
      <c r="AG34" s="1">
        <f t="shared" si="8"/>
        <v>0</v>
      </c>
      <c r="AH34" s="1">
        <f t="shared" si="9"/>
        <v>0</v>
      </c>
      <c r="AI34" s="1">
        <f t="shared" si="10"/>
        <v>0</v>
      </c>
      <c r="AJ34" s="1">
        <f t="shared" si="11"/>
        <v>0</v>
      </c>
      <c r="AK34" s="1">
        <f t="shared" si="12"/>
        <v>0</v>
      </c>
      <c r="AL34" s="1">
        <f t="shared" si="13"/>
        <v>0</v>
      </c>
    </row>
    <row r="35" spans="1:38" ht="14.25" customHeight="1">
      <c r="A35" s="14" t="s">
        <v>85</v>
      </c>
      <c r="B35" s="27">
        <v>3</v>
      </c>
      <c r="K35" s="1"/>
      <c r="L35" s="1"/>
      <c r="M35" s="1"/>
      <c r="N35" s="1"/>
      <c r="O35" s="1"/>
      <c r="P35" s="1"/>
      <c r="T35" s="1" t="s">
        <v>209</v>
      </c>
      <c r="U35" s="1" t="e">
        <f t="shared" ref="U35:Z35" si="47">(SUMIF($A:$A,$T35,C:C))/(COUNTIFS($A:$A,$T35,C:C,"&gt;0"))</f>
        <v>#DIV/0!</v>
      </c>
      <c r="V35" s="1" t="e">
        <f t="shared" si="47"/>
        <v>#DIV/0!</v>
      </c>
      <c r="W35" s="1" t="e">
        <f t="shared" si="47"/>
        <v>#DIV/0!</v>
      </c>
      <c r="X35" s="1" t="e">
        <f t="shared" si="47"/>
        <v>#DIV/0!</v>
      </c>
      <c r="Y35" s="1" t="e">
        <f t="shared" si="47"/>
        <v>#DIV/0!</v>
      </c>
      <c r="Z35" s="1" t="e">
        <f t="shared" si="47"/>
        <v>#DIV/0!</v>
      </c>
      <c r="AA35" s="1" t="e">
        <f t="shared" si="2"/>
        <v>#DIV/0!</v>
      </c>
      <c r="AB35" s="1">
        <f t="shared" si="3"/>
        <v>0</v>
      </c>
      <c r="AC35" s="1">
        <f t="shared" si="4"/>
        <v>0</v>
      </c>
      <c r="AD35" s="1" t="e">
        <f t="shared" si="5"/>
        <v>#DIV/0!</v>
      </c>
      <c r="AE35" s="1">
        <f t="shared" si="6"/>
        <v>0</v>
      </c>
      <c r="AF35" s="1">
        <f t="shared" si="7"/>
        <v>0</v>
      </c>
      <c r="AG35" s="1">
        <f t="shared" si="8"/>
        <v>0</v>
      </c>
      <c r="AH35" s="1">
        <f t="shared" si="9"/>
        <v>0</v>
      </c>
      <c r="AI35" s="1">
        <f t="shared" si="10"/>
        <v>0</v>
      </c>
      <c r="AJ35" s="1">
        <f t="shared" si="11"/>
        <v>0</v>
      </c>
      <c r="AK35" s="1">
        <f t="shared" si="12"/>
        <v>0</v>
      </c>
      <c r="AL35" s="1">
        <f t="shared" si="13"/>
        <v>0</v>
      </c>
    </row>
    <row r="36" spans="1:38" ht="14.25" customHeight="1">
      <c r="A36" s="14" t="s">
        <v>85</v>
      </c>
      <c r="B36" s="27">
        <v>4</v>
      </c>
      <c r="K36" s="1"/>
      <c r="L36" s="1"/>
      <c r="M36" s="1"/>
      <c r="N36" s="1"/>
      <c r="O36" s="1"/>
      <c r="P36" s="1"/>
      <c r="T36" s="1" t="s">
        <v>213</v>
      </c>
      <c r="U36" s="1" t="e">
        <f t="shared" ref="U36:Z36" si="48">(SUMIF($A:$A,$T36,C:C))/(COUNTIFS($A:$A,$T36,C:C,"&gt;0"))</f>
        <v>#DIV/0!</v>
      </c>
      <c r="V36" s="1" t="e">
        <f t="shared" si="48"/>
        <v>#DIV/0!</v>
      </c>
      <c r="W36" s="1" t="e">
        <f t="shared" si="48"/>
        <v>#DIV/0!</v>
      </c>
      <c r="X36" s="1" t="e">
        <f t="shared" si="48"/>
        <v>#DIV/0!</v>
      </c>
      <c r="Y36" s="1" t="e">
        <f t="shared" si="48"/>
        <v>#DIV/0!</v>
      </c>
      <c r="Z36" s="1" t="e">
        <f t="shared" si="48"/>
        <v>#DIV/0!</v>
      </c>
      <c r="AA36" s="1" t="e">
        <f t="shared" si="2"/>
        <v>#DIV/0!</v>
      </c>
      <c r="AB36" s="1">
        <f t="shared" si="3"/>
        <v>0</v>
      </c>
      <c r="AC36" s="1">
        <f t="shared" si="4"/>
        <v>0</v>
      </c>
      <c r="AD36" s="1" t="e">
        <f t="shared" si="5"/>
        <v>#DIV/0!</v>
      </c>
      <c r="AE36" s="1">
        <f t="shared" si="6"/>
        <v>0</v>
      </c>
      <c r="AF36" s="1">
        <f t="shared" si="7"/>
        <v>0</v>
      </c>
      <c r="AG36" s="1">
        <f t="shared" si="8"/>
        <v>0</v>
      </c>
      <c r="AH36" s="1">
        <f t="shared" si="9"/>
        <v>0</v>
      </c>
      <c r="AI36" s="1">
        <f t="shared" si="10"/>
        <v>0</v>
      </c>
      <c r="AJ36" s="1">
        <f t="shared" si="11"/>
        <v>0</v>
      </c>
      <c r="AK36" s="1">
        <f t="shared" si="12"/>
        <v>0</v>
      </c>
      <c r="AL36" s="1">
        <f t="shared" si="13"/>
        <v>0</v>
      </c>
    </row>
    <row r="37" spans="1:38" ht="14.25" customHeight="1">
      <c r="A37" s="14" t="s">
        <v>85</v>
      </c>
      <c r="B37" s="27">
        <v>5</v>
      </c>
      <c r="K37" s="1"/>
      <c r="L37" s="1"/>
      <c r="M37" s="1"/>
      <c r="N37" s="1"/>
      <c r="O37" s="1"/>
      <c r="P37" s="1"/>
      <c r="T37" s="1" t="s">
        <v>217</v>
      </c>
      <c r="U37" s="1" t="e">
        <f t="shared" ref="U37:Z37" si="49">(SUMIF($A:$A,$T37,C:C))/(COUNTIFS($A:$A,$T37,C:C,"&gt;0"))</f>
        <v>#DIV/0!</v>
      </c>
      <c r="V37" s="1" t="e">
        <f t="shared" si="49"/>
        <v>#DIV/0!</v>
      </c>
      <c r="W37" s="1" t="e">
        <f t="shared" si="49"/>
        <v>#DIV/0!</v>
      </c>
      <c r="X37" s="1" t="e">
        <f t="shared" si="49"/>
        <v>#DIV/0!</v>
      </c>
      <c r="Y37" s="1" t="e">
        <f t="shared" si="49"/>
        <v>#DIV/0!</v>
      </c>
      <c r="Z37" s="1" t="e">
        <f t="shared" si="49"/>
        <v>#DIV/0!</v>
      </c>
      <c r="AA37" s="1" t="e">
        <f t="shared" si="2"/>
        <v>#DIV/0!</v>
      </c>
      <c r="AB37" s="1">
        <f t="shared" si="3"/>
        <v>0</v>
      </c>
      <c r="AC37" s="1">
        <f t="shared" si="4"/>
        <v>0</v>
      </c>
      <c r="AD37" s="1" t="e">
        <f t="shared" si="5"/>
        <v>#DIV/0!</v>
      </c>
      <c r="AE37" s="1">
        <f t="shared" si="6"/>
        <v>0</v>
      </c>
      <c r="AF37" s="1">
        <f t="shared" si="7"/>
        <v>0</v>
      </c>
      <c r="AG37" s="1">
        <f t="shared" si="8"/>
        <v>0</v>
      </c>
      <c r="AH37" s="1">
        <f t="shared" si="9"/>
        <v>0</v>
      </c>
      <c r="AI37" s="1">
        <f t="shared" si="10"/>
        <v>0</v>
      </c>
      <c r="AJ37" s="1">
        <f t="shared" si="11"/>
        <v>0</v>
      </c>
      <c r="AK37" s="1">
        <f t="shared" si="12"/>
        <v>0</v>
      </c>
      <c r="AL37" s="1">
        <f t="shared" si="13"/>
        <v>0</v>
      </c>
    </row>
    <row r="38" spans="1:38" ht="14.25" customHeight="1">
      <c r="A38" s="14" t="s">
        <v>89</v>
      </c>
      <c r="B38" s="27">
        <v>1</v>
      </c>
      <c r="C38" s="27">
        <v>200.6</v>
      </c>
      <c r="D38" s="27">
        <v>17.2</v>
      </c>
      <c r="E38" s="27">
        <v>0.88</v>
      </c>
      <c r="F38" s="27">
        <v>52.9</v>
      </c>
      <c r="G38" s="27">
        <v>7.39</v>
      </c>
      <c r="H38" s="27">
        <v>217.2</v>
      </c>
      <c r="I38" s="27">
        <v>22.61</v>
      </c>
      <c r="J38" s="7">
        <f t="shared" ref="J38:J57" si="50">(I38/H38)*100</f>
        <v>10.409760589318601</v>
      </c>
      <c r="K38" s="1"/>
      <c r="L38" s="1"/>
      <c r="M38" s="2" t="s">
        <v>1628</v>
      </c>
      <c r="N38" s="2" t="s">
        <v>52</v>
      </c>
      <c r="O38" s="2" t="s">
        <v>1628</v>
      </c>
      <c r="P38" s="2" t="s">
        <v>1628</v>
      </c>
      <c r="T38" s="1" t="s">
        <v>223</v>
      </c>
      <c r="U38" s="1" t="e">
        <f t="shared" ref="U38:Z38" si="51">(SUMIF($A:$A,$T38,C:C))/(COUNTIFS($A:$A,$T38,C:C,"&gt;0"))</f>
        <v>#DIV/0!</v>
      </c>
      <c r="V38" s="1" t="e">
        <f t="shared" si="51"/>
        <v>#DIV/0!</v>
      </c>
      <c r="W38" s="1" t="e">
        <f t="shared" si="51"/>
        <v>#DIV/0!</v>
      </c>
      <c r="X38" s="1" t="e">
        <f t="shared" si="51"/>
        <v>#DIV/0!</v>
      </c>
      <c r="Y38" s="1" t="e">
        <f t="shared" si="51"/>
        <v>#DIV/0!</v>
      </c>
      <c r="Z38" s="1" t="e">
        <f t="shared" si="51"/>
        <v>#DIV/0!</v>
      </c>
      <c r="AA38" s="1" t="e">
        <f t="shared" si="2"/>
        <v>#DIV/0!</v>
      </c>
      <c r="AB38" s="1">
        <f t="shared" si="3"/>
        <v>0</v>
      </c>
      <c r="AC38" s="1">
        <f t="shared" si="4"/>
        <v>0</v>
      </c>
      <c r="AD38" s="1" t="e">
        <f t="shared" si="5"/>
        <v>#DIV/0!</v>
      </c>
      <c r="AE38" s="1">
        <f t="shared" si="6"/>
        <v>0</v>
      </c>
      <c r="AF38" s="1">
        <f t="shared" si="7"/>
        <v>0</v>
      </c>
      <c r="AG38" s="1">
        <f t="shared" si="8"/>
        <v>0</v>
      </c>
      <c r="AH38" s="1">
        <f t="shared" si="9"/>
        <v>0</v>
      </c>
      <c r="AI38" s="1">
        <f t="shared" si="10"/>
        <v>0</v>
      </c>
      <c r="AJ38" s="1">
        <f t="shared" si="11"/>
        <v>0</v>
      </c>
      <c r="AK38" s="1">
        <f t="shared" si="12"/>
        <v>0</v>
      </c>
      <c r="AL38" s="1">
        <f t="shared" si="13"/>
        <v>0</v>
      </c>
    </row>
    <row r="39" spans="1:38" ht="14.25" customHeight="1">
      <c r="A39" s="14" t="s">
        <v>89</v>
      </c>
      <c r="B39" s="27">
        <v>2</v>
      </c>
      <c r="C39" s="27">
        <v>125.1</v>
      </c>
      <c r="D39" s="27">
        <v>18.899999999999999</v>
      </c>
      <c r="E39" s="27">
        <v>0.74</v>
      </c>
      <c r="F39" s="27">
        <v>19.3</v>
      </c>
      <c r="G39" s="27">
        <v>7.19</v>
      </c>
      <c r="H39" s="27">
        <v>149.5</v>
      </c>
      <c r="I39" s="27">
        <v>15.97</v>
      </c>
      <c r="J39" s="7">
        <f t="shared" si="50"/>
        <v>10.682274247491639</v>
      </c>
      <c r="K39" s="1"/>
      <c r="L39" s="1"/>
      <c r="M39" s="2" t="s">
        <v>1628</v>
      </c>
      <c r="N39" s="2" t="s">
        <v>52</v>
      </c>
      <c r="O39" s="2" t="s">
        <v>52</v>
      </c>
      <c r="P39" s="2" t="s">
        <v>1628</v>
      </c>
      <c r="T39" s="1" t="s">
        <v>225</v>
      </c>
      <c r="U39" s="1" t="e">
        <f t="shared" ref="U39:Z39" si="52">(SUMIF($A:$A,$T39,C:C))/(COUNTIFS($A:$A,$T39,C:C,"&gt;0"))</f>
        <v>#DIV/0!</v>
      </c>
      <c r="V39" s="1" t="e">
        <f t="shared" si="52"/>
        <v>#DIV/0!</v>
      </c>
      <c r="W39" s="1" t="e">
        <f t="shared" si="52"/>
        <v>#DIV/0!</v>
      </c>
      <c r="X39" s="1" t="e">
        <f t="shared" si="52"/>
        <v>#DIV/0!</v>
      </c>
      <c r="Y39" s="1" t="e">
        <f t="shared" si="52"/>
        <v>#DIV/0!</v>
      </c>
      <c r="Z39" s="1" t="e">
        <f t="shared" si="52"/>
        <v>#DIV/0!</v>
      </c>
      <c r="AA39" s="1" t="e">
        <f t="shared" si="2"/>
        <v>#DIV/0!</v>
      </c>
      <c r="AB39" s="1">
        <f t="shared" si="3"/>
        <v>0</v>
      </c>
      <c r="AC39" s="1">
        <f t="shared" si="4"/>
        <v>0</v>
      </c>
      <c r="AD39" s="1" t="e">
        <f t="shared" si="5"/>
        <v>#DIV/0!</v>
      </c>
      <c r="AE39" s="1">
        <f t="shared" si="6"/>
        <v>0</v>
      </c>
      <c r="AF39" s="1">
        <f t="shared" si="7"/>
        <v>0</v>
      </c>
      <c r="AG39" s="1">
        <f t="shared" si="8"/>
        <v>0</v>
      </c>
      <c r="AH39" s="1">
        <f t="shared" si="9"/>
        <v>0</v>
      </c>
      <c r="AI39" s="1">
        <f t="shared" si="10"/>
        <v>0</v>
      </c>
      <c r="AJ39" s="1">
        <f t="shared" si="11"/>
        <v>0</v>
      </c>
      <c r="AK39" s="1">
        <f t="shared" si="12"/>
        <v>0</v>
      </c>
      <c r="AL39" s="1">
        <f t="shared" si="13"/>
        <v>0</v>
      </c>
    </row>
    <row r="40" spans="1:38" ht="14.25" customHeight="1">
      <c r="A40" s="14" t="s">
        <v>89</v>
      </c>
      <c r="B40" s="27">
        <v>3</v>
      </c>
      <c r="C40" s="27">
        <v>110.1</v>
      </c>
      <c r="D40" s="27">
        <v>17.8</v>
      </c>
      <c r="E40" s="27">
        <v>0.63</v>
      </c>
      <c r="F40" s="27">
        <v>12.2</v>
      </c>
      <c r="G40" s="27">
        <v>5.2</v>
      </c>
      <c r="H40" s="27">
        <v>78.099999999999994</v>
      </c>
      <c r="I40" s="27">
        <v>5.66</v>
      </c>
      <c r="J40" s="7">
        <f t="shared" si="50"/>
        <v>7.2471190781049941</v>
      </c>
      <c r="K40" s="1"/>
      <c r="L40" s="1"/>
      <c r="M40" s="2" t="s">
        <v>1628</v>
      </c>
      <c r="N40" s="2" t="s">
        <v>52</v>
      </c>
      <c r="O40" s="2" t="s">
        <v>1628</v>
      </c>
      <c r="P40" s="2" t="s">
        <v>1628</v>
      </c>
      <c r="T40" s="1" t="s">
        <v>229</v>
      </c>
      <c r="U40" s="1" t="e">
        <f t="shared" ref="U40:Z40" si="53">(SUMIF($A:$A,$T40,C:C))/(COUNTIFS($A:$A,$T40,C:C,"&gt;0"))</f>
        <v>#DIV/0!</v>
      </c>
      <c r="V40" s="1" t="e">
        <f t="shared" si="53"/>
        <v>#DIV/0!</v>
      </c>
      <c r="W40" s="1" t="e">
        <f t="shared" si="53"/>
        <v>#DIV/0!</v>
      </c>
      <c r="X40" s="1" t="e">
        <f t="shared" si="53"/>
        <v>#DIV/0!</v>
      </c>
      <c r="Y40" s="1" t="e">
        <f t="shared" si="53"/>
        <v>#DIV/0!</v>
      </c>
      <c r="Z40" s="1" t="e">
        <f t="shared" si="53"/>
        <v>#DIV/0!</v>
      </c>
      <c r="AA40" s="1" t="e">
        <f t="shared" si="2"/>
        <v>#DIV/0!</v>
      </c>
      <c r="AB40" s="1">
        <f t="shared" si="3"/>
        <v>0</v>
      </c>
      <c r="AC40" s="1">
        <f t="shared" si="4"/>
        <v>0</v>
      </c>
      <c r="AD40" s="1" t="e">
        <f t="shared" si="5"/>
        <v>#DIV/0!</v>
      </c>
      <c r="AE40" s="1">
        <f t="shared" si="6"/>
        <v>0</v>
      </c>
      <c r="AF40" s="1">
        <f t="shared" si="7"/>
        <v>0</v>
      </c>
      <c r="AG40" s="1">
        <f t="shared" si="8"/>
        <v>0</v>
      </c>
      <c r="AH40" s="1">
        <f t="shared" si="9"/>
        <v>0</v>
      </c>
      <c r="AI40" s="1">
        <f t="shared" si="10"/>
        <v>0</v>
      </c>
      <c r="AJ40" s="1">
        <f t="shared" si="11"/>
        <v>0</v>
      </c>
      <c r="AK40" s="1">
        <f t="shared" si="12"/>
        <v>0</v>
      </c>
      <c r="AL40" s="1">
        <f t="shared" si="13"/>
        <v>0</v>
      </c>
    </row>
    <row r="41" spans="1:38" ht="14.25" customHeight="1">
      <c r="A41" s="14" t="s">
        <v>89</v>
      </c>
      <c r="B41" s="27">
        <v>4</v>
      </c>
      <c r="C41" s="27">
        <v>59</v>
      </c>
      <c r="D41" s="27">
        <v>21.8</v>
      </c>
      <c r="E41" s="27">
        <v>0.81</v>
      </c>
      <c r="F41" s="27">
        <v>56.2</v>
      </c>
      <c r="G41" s="27">
        <v>7.74</v>
      </c>
      <c r="H41" s="27">
        <v>106.3</v>
      </c>
      <c r="I41" s="27">
        <v>9.59</v>
      </c>
      <c r="J41" s="7">
        <f t="shared" si="50"/>
        <v>9.0216368767638766</v>
      </c>
      <c r="K41" s="1"/>
      <c r="L41" s="1"/>
      <c r="M41" s="2" t="s">
        <v>1628</v>
      </c>
      <c r="N41" s="2" t="s">
        <v>1628</v>
      </c>
      <c r="O41" s="2" t="s">
        <v>1628</v>
      </c>
      <c r="P41" s="2" t="s">
        <v>1628</v>
      </c>
      <c r="Q41" s="27" t="s">
        <v>1670</v>
      </c>
      <c r="T41" s="1" t="s">
        <v>235</v>
      </c>
      <c r="U41" s="1" t="e">
        <f t="shared" ref="U41:Z41" si="54">(SUMIF($A:$A,$T41,C:C))/(COUNTIFS($A:$A,$T41,C:C,"&gt;0"))</f>
        <v>#DIV/0!</v>
      </c>
      <c r="V41" s="1" t="e">
        <f t="shared" si="54"/>
        <v>#DIV/0!</v>
      </c>
      <c r="W41" s="1" t="e">
        <f t="shared" si="54"/>
        <v>#DIV/0!</v>
      </c>
      <c r="X41" s="1" t="e">
        <f t="shared" si="54"/>
        <v>#DIV/0!</v>
      </c>
      <c r="Y41" s="1" t="e">
        <f t="shared" si="54"/>
        <v>#DIV/0!</v>
      </c>
      <c r="Z41" s="1" t="e">
        <f t="shared" si="54"/>
        <v>#DIV/0!</v>
      </c>
      <c r="AA41" s="1" t="e">
        <f t="shared" si="2"/>
        <v>#DIV/0!</v>
      </c>
      <c r="AB41" s="1">
        <f t="shared" si="3"/>
        <v>0</v>
      </c>
      <c r="AC41" s="1">
        <f t="shared" si="4"/>
        <v>0</v>
      </c>
      <c r="AD41" s="1" t="e">
        <f t="shared" si="5"/>
        <v>#DIV/0!</v>
      </c>
      <c r="AE41" s="1">
        <f t="shared" si="6"/>
        <v>0</v>
      </c>
      <c r="AF41" s="1">
        <f t="shared" si="7"/>
        <v>0</v>
      </c>
      <c r="AG41" s="1">
        <f t="shared" si="8"/>
        <v>0</v>
      </c>
      <c r="AH41" s="1">
        <f t="shared" si="9"/>
        <v>0</v>
      </c>
      <c r="AI41" s="1">
        <f t="shared" si="10"/>
        <v>0</v>
      </c>
      <c r="AJ41" s="1">
        <f t="shared" si="11"/>
        <v>0</v>
      </c>
      <c r="AK41" s="1">
        <f t="shared" si="12"/>
        <v>0</v>
      </c>
      <c r="AL41" s="1">
        <f t="shared" si="13"/>
        <v>0</v>
      </c>
    </row>
    <row r="42" spans="1:38" ht="14.25" customHeight="1">
      <c r="A42" s="14" t="s">
        <v>89</v>
      </c>
      <c r="B42" s="27">
        <v>5</v>
      </c>
      <c r="C42" s="27">
        <v>150.80000000000001</v>
      </c>
      <c r="D42" s="27">
        <v>19.5</v>
      </c>
      <c r="E42" s="27">
        <v>0.84</v>
      </c>
      <c r="F42" s="27">
        <v>18.3</v>
      </c>
      <c r="G42" s="27">
        <v>6.16</v>
      </c>
      <c r="H42" s="27">
        <v>163.47999999999999</v>
      </c>
      <c r="I42" s="27">
        <v>15.8</v>
      </c>
      <c r="J42" s="7">
        <f t="shared" si="50"/>
        <v>9.6647908000978724</v>
      </c>
      <c r="K42" s="1"/>
      <c r="L42" s="1"/>
      <c r="M42" s="2" t="s">
        <v>1628</v>
      </c>
      <c r="N42" s="2" t="s">
        <v>52</v>
      </c>
      <c r="O42" s="2" t="s">
        <v>1628</v>
      </c>
      <c r="P42" s="2" t="s">
        <v>1628</v>
      </c>
      <c r="T42" s="1" t="s">
        <v>240</v>
      </c>
      <c r="U42" s="1">
        <f t="shared" ref="U42:Z42" si="55">(SUMIF($A:$A,$T42,C:C))/(COUNTIFS($A:$A,$T42,C:C,"&gt;0"))</f>
        <v>163.76000000000002</v>
      </c>
      <c r="V42" s="1">
        <f t="shared" si="55"/>
        <v>15.280000000000001</v>
      </c>
      <c r="W42" s="1">
        <f t="shared" si="55"/>
        <v>1.02</v>
      </c>
      <c r="X42" s="1">
        <f t="shared" si="55"/>
        <v>12.120000000000001</v>
      </c>
      <c r="Y42" s="1">
        <f t="shared" si="55"/>
        <v>4.9580000000000002</v>
      </c>
      <c r="Z42" s="1">
        <f t="shared" si="55"/>
        <v>147.464</v>
      </c>
      <c r="AA42" s="1">
        <f t="shared" si="2"/>
        <v>9.4183983980302735</v>
      </c>
      <c r="AB42" s="1">
        <f t="shared" si="3"/>
        <v>0</v>
      </c>
      <c r="AC42" s="1">
        <f t="shared" si="4"/>
        <v>0</v>
      </c>
      <c r="AD42" s="1" t="e">
        <f t="shared" si="5"/>
        <v>#DIV/0!</v>
      </c>
      <c r="AE42" s="1">
        <f t="shared" si="6"/>
        <v>0</v>
      </c>
      <c r="AF42" s="1">
        <f t="shared" si="7"/>
        <v>0</v>
      </c>
      <c r="AG42" s="1">
        <f t="shared" si="8"/>
        <v>4</v>
      </c>
      <c r="AH42" s="1">
        <f t="shared" si="9"/>
        <v>1</v>
      </c>
      <c r="AI42" s="1">
        <f t="shared" si="10"/>
        <v>5</v>
      </c>
      <c r="AJ42" s="1">
        <f t="shared" si="11"/>
        <v>0</v>
      </c>
      <c r="AK42" s="1">
        <f t="shared" si="12"/>
        <v>4</v>
      </c>
      <c r="AL42" s="1">
        <f t="shared" si="13"/>
        <v>1</v>
      </c>
    </row>
    <row r="43" spans="1:38" ht="14.25" customHeight="1">
      <c r="A43" s="14" t="s">
        <v>95</v>
      </c>
      <c r="B43" s="27">
        <v>1</v>
      </c>
      <c r="C43" s="27">
        <v>130.69999999999999</v>
      </c>
      <c r="D43" s="27">
        <v>16.600000000000001</v>
      </c>
      <c r="E43" s="27">
        <v>0.48</v>
      </c>
      <c r="F43" s="27">
        <v>9.6</v>
      </c>
      <c r="G43" s="27">
        <v>4.47</v>
      </c>
      <c r="H43" s="27">
        <v>116.99</v>
      </c>
      <c r="I43" s="27">
        <v>11.84</v>
      </c>
      <c r="J43" s="7">
        <f t="shared" si="50"/>
        <v>10.120523121634328</v>
      </c>
      <c r="K43" s="1"/>
      <c r="L43" s="1"/>
      <c r="M43" s="2" t="s">
        <v>1628</v>
      </c>
      <c r="N43" s="2" t="s">
        <v>52</v>
      </c>
      <c r="O43" s="2" t="s">
        <v>1628</v>
      </c>
      <c r="P43" s="2" t="s">
        <v>1628</v>
      </c>
      <c r="Q43" s="27" t="s">
        <v>1671</v>
      </c>
      <c r="T43" s="1" t="s">
        <v>245</v>
      </c>
      <c r="U43" s="1" t="e">
        <f t="shared" ref="U43:Z43" si="56">(SUMIF($A:$A,$T43,C:C))/(COUNTIFS($A:$A,$T43,C:C,"&gt;0"))</f>
        <v>#DIV/0!</v>
      </c>
      <c r="V43" s="1" t="e">
        <f t="shared" si="56"/>
        <v>#DIV/0!</v>
      </c>
      <c r="W43" s="1" t="e">
        <f t="shared" si="56"/>
        <v>#DIV/0!</v>
      </c>
      <c r="X43" s="1" t="e">
        <f t="shared" si="56"/>
        <v>#DIV/0!</v>
      </c>
      <c r="Y43" s="1" t="e">
        <f t="shared" si="56"/>
        <v>#DIV/0!</v>
      </c>
      <c r="Z43" s="1" t="e">
        <f t="shared" si="56"/>
        <v>#DIV/0!</v>
      </c>
      <c r="AA43" s="1" t="e">
        <f t="shared" si="2"/>
        <v>#DIV/0!</v>
      </c>
      <c r="AB43" s="1">
        <f t="shared" si="3"/>
        <v>0</v>
      </c>
      <c r="AC43" s="1">
        <f t="shared" si="4"/>
        <v>0</v>
      </c>
      <c r="AD43" s="1" t="e">
        <f t="shared" si="5"/>
        <v>#DIV/0!</v>
      </c>
      <c r="AE43" s="1">
        <f t="shared" si="6"/>
        <v>0</v>
      </c>
      <c r="AF43" s="1">
        <f t="shared" si="7"/>
        <v>0</v>
      </c>
      <c r="AG43" s="1">
        <f t="shared" si="8"/>
        <v>0</v>
      </c>
      <c r="AH43" s="1">
        <f t="shared" si="9"/>
        <v>0</v>
      </c>
      <c r="AI43" s="1">
        <f t="shared" si="10"/>
        <v>0</v>
      </c>
      <c r="AJ43" s="1">
        <f t="shared" si="11"/>
        <v>0</v>
      </c>
      <c r="AK43" s="1">
        <f t="shared" si="12"/>
        <v>0</v>
      </c>
      <c r="AL43" s="1">
        <f t="shared" si="13"/>
        <v>0</v>
      </c>
    </row>
    <row r="44" spans="1:38" ht="14.25" customHeight="1">
      <c r="A44" s="14" t="s">
        <v>95</v>
      </c>
      <c r="B44" s="27">
        <v>2</v>
      </c>
      <c r="C44" s="27">
        <v>120.1</v>
      </c>
      <c r="D44" s="27">
        <v>13.9</v>
      </c>
      <c r="E44" s="27">
        <v>0.72</v>
      </c>
      <c r="F44" s="27">
        <v>6.1</v>
      </c>
      <c r="G44" s="49">
        <v>4.13</v>
      </c>
      <c r="H44" s="27">
        <v>85.44</v>
      </c>
      <c r="I44" s="27">
        <v>8.52</v>
      </c>
      <c r="J44" s="7">
        <f t="shared" si="50"/>
        <v>9.9719101123595504</v>
      </c>
      <c r="K44" s="1"/>
      <c r="L44" s="1"/>
      <c r="M44" s="2" t="s">
        <v>1628</v>
      </c>
      <c r="N44" s="2" t="s">
        <v>52</v>
      </c>
      <c r="O44" s="2" t="s">
        <v>1628</v>
      </c>
      <c r="P44" s="2" t="s">
        <v>52</v>
      </c>
      <c r="T44" s="1" t="s">
        <v>249</v>
      </c>
      <c r="U44" s="1" t="e">
        <f t="shared" ref="U44:Z44" si="57">(SUMIF($A:$A,$T44,C:C))/(COUNTIFS($A:$A,$T44,C:C,"&gt;0"))</f>
        <v>#DIV/0!</v>
      </c>
      <c r="V44" s="1" t="e">
        <f t="shared" si="57"/>
        <v>#DIV/0!</v>
      </c>
      <c r="W44" s="1" t="e">
        <f t="shared" si="57"/>
        <v>#DIV/0!</v>
      </c>
      <c r="X44" s="1" t="e">
        <f t="shared" si="57"/>
        <v>#DIV/0!</v>
      </c>
      <c r="Y44" s="1" t="e">
        <f t="shared" si="57"/>
        <v>#DIV/0!</v>
      </c>
      <c r="Z44" s="1" t="e">
        <f t="shared" si="57"/>
        <v>#DIV/0!</v>
      </c>
      <c r="AA44" s="1" t="e">
        <f t="shared" si="2"/>
        <v>#DIV/0!</v>
      </c>
      <c r="AB44" s="1">
        <f t="shared" si="3"/>
        <v>0</v>
      </c>
      <c r="AC44" s="1">
        <f t="shared" si="4"/>
        <v>0</v>
      </c>
      <c r="AD44" s="1" t="e">
        <f t="shared" si="5"/>
        <v>#DIV/0!</v>
      </c>
      <c r="AE44" s="1">
        <f t="shared" si="6"/>
        <v>0</v>
      </c>
      <c r="AF44" s="1">
        <f t="shared" si="7"/>
        <v>0</v>
      </c>
      <c r="AG44" s="1">
        <f t="shared" si="8"/>
        <v>0</v>
      </c>
      <c r="AH44" s="1">
        <f t="shared" si="9"/>
        <v>0</v>
      </c>
      <c r="AI44" s="1">
        <f t="shared" si="10"/>
        <v>0</v>
      </c>
      <c r="AJ44" s="1">
        <f t="shared" si="11"/>
        <v>0</v>
      </c>
      <c r="AK44" s="1">
        <f t="shared" si="12"/>
        <v>0</v>
      </c>
      <c r="AL44" s="1">
        <f t="shared" si="13"/>
        <v>0</v>
      </c>
    </row>
    <row r="45" spans="1:38" ht="14.25" customHeight="1">
      <c r="A45" s="14" t="s">
        <v>95</v>
      </c>
      <c r="B45" s="27">
        <v>3</v>
      </c>
      <c r="C45" s="27">
        <v>120.7</v>
      </c>
      <c r="D45" s="27">
        <v>13.1</v>
      </c>
      <c r="E45" s="27">
        <v>0.48</v>
      </c>
      <c r="F45" s="27">
        <v>8.5</v>
      </c>
      <c r="G45" s="27">
        <v>5.26</v>
      </c>
      <c r="H45" s="27">
        <v>92.19</v>
      </c>
      <c r="I45" s="27">
        <v>8.8699999999999992</v>
      </c>
      <c r="J45" s="7">
        <f t="shared" si="50"/>
        <v>9.6214339950103049</v>
      </c>
      <c r="K45" s="1"/>
      <c r="L45" s="1"/>
      <c r="M45" s="2" t="s">
        <v>1628</v>
      </c>
      <c r="N45" s="2" t="s">
        <v>52</v>
      </c>
      <c r="O45" s="2" t="s">
        <v>1628</v>
      </c>
      <c r="P45" s="2" t="s">
        <v>1628</v>
      </c>
      <c r="T45" s="1" t="s">
        <v>253</v>
      </c>
      <c r="U45" s="1" t="e">
        <f t="shared" ref="U45:Z45" si="58">(SUMIF($A:$A,$T45,C:C))/(COUNTIFS($A:$A,$T45,C:C,"&gt;0"))</f>
        <v>#DIV/0!</v>
      </c>
      <c r="V45" s="1" t="e">
        <f t="shared" si="58"/>
        <v>#DIV/0!</v>
      </c>
      <c r="W45" s="1" t="e">
        <f t="shared" si="58"/>
        <v>#DIV/0!</v>
      </c>
      <c r="X45" s="1" t="e">
        <f t="shared" si="58"/>
        <v>#DIV/0!</v>
      </c>
      <c r="Y45" s="1" t="e">
        <f t="shared" si="58"/>
        <v>#DIV/0!</v>
      </c>
      <c r="Z45" s="1" t="e">
        <f t="shared" si="58"/>
        <v>#DIV/0!</v>
      </c>
      <c r="AA45" s="1" t="e">
        <f t="shared" si="2"/>
        <v>#DIV/0!</v>
      </c>
      <c r="AB45" s="1">
        <f t="shared" si="3"/>
        <v>0</v>
      </c>
      <c r="AC45" s="1">
        <f t="shared" si="4"/>
        <v>0</v>
      </c>
      <c r="AD45" s="1" t="e">
        <f t="shared" si="5"/>
        <v>#DIV/0!</v>
      </c>
      <c r="AE45" s="1">
        <f t="shared" si="6"/>
        <v>0</v>
      </c>
      <c r="AF45" s="1">
        <f t="shared" si="7"/>
        <v>0</v>
      </c>
      <c r="AG45" s="1">
        <f t="shared" si="8"/>
        <v>0</v>
      </c>
      <c r="AH45" s="1">
        <f t="shared" si="9"/>
        <v>0</v>
      </c>
      <c r="AI45" s="1">
        <f t="shared" si="10"/>
        <v>0</v>
      </c>
      <c r="AJ45" s="1">
        <f t="shared" si="11"/>
        <v>0</v>
      </c>
      <c r="AK45" s="1">
        <f t="shared" si="12"/>
        <v>0</v>
      </c>
      <c r="AL45" s="1">
        <f t="shared" si="13"/>
        <v>0</v>
      </c>
    </row>
    <row r="46" spans="1:38" ht="14.25" customHeight="1">
      <c r="A46" s="14" t="s">
        <v>95</v>
      </c>
      <c r="B46" s="27">
        <v>4</v>
      </c>
      <c r="C46" s="27">
        <v>166.2</v>
      </c>
      <c r="D46" s="27">
        <v>14.8</v>
      </c>
      <c r="E46" s="27">
        <v>0.81</v>
      </c>
      <c r="F46" s="27">
        <v>15.4</v>
      </c>
      <c r="G46" s="27">
        <v>6.01</v>
      </c>
      <c r="H46" s="27">
        <v>147.32</v>
      </c>
      <c r="I46" s="27">
        <v>13.83</v>
      </c>
      <c r="J46" s="7">
        <f t="shared" si="50"/>
        <v>9.387727396144447</v>
      </c>
      <c r="K46" s="1"/>
      <c r="L46" s="1"/>
      <c r="M46" s="2" t="s">
        <v>1628</v>
      </c>
      <c r="N46" s="2" t="s">
        <v>52</v>
      </c>
      <c r="O46" s="2" t="s">
        <v>1628</v>
      </c>
      <c r="P46" s="2" t="s">
        <v>1628</v>
      </c>
      <c r="T46" s="1" t="s">
        <v>258</v>
      </c>
      <c r="U46" s="1" t="e">
        <f t="shared" ref="U46:Z46" si="59">(SUMIF($A:$A,$T46,C:C))/(COUNTIFS($A:$A,$T46,C:C,"&gt;0"))</f>
        <v>#DIV/0!</v>
      </c>
      <c r="V46" s="1" t="e">
        <f t="shared" si="59"/>
        <v>#DIV/0!</v>
      </c>
      <c r="W46" s="1" t="e">
        <f t="shared" si="59"/>
        <v>#DIV/0!</v>
      </c>
      <c r="X46" s="1" t="e">
        <f t="shared" si="59"/>
        <v>#DIV/0!</v>
      </c>
      <c r="Y46" s="1" t="e">
        <f t="shared" si="59"/>
        <v>#DIV/0!</v>
      </c>
      <c r="Z46" s="1" t="e">
        <f t="shared" si="59"/>
        <v>#DIV/0!</v>
      </c>
      <c r="AA46" s="1" t="e">
        <f t="shared" si="2"/>
        <v>#DIV/0!</v>
      </c>
      <c r="AB46" s="1">
        <f t="shared" si="3"/>
        <v>0</v>
      </c>
      <c r="AC46" s="1">
        <f t="shared" si="4"/>
        <v>0</v>
      </c>
      <c r="AD46" s="1" t="e">
        <f t="shared" si="5"/>
        <v>#DIV/0!</v>
      </c>
      <c r="AE46" s="1">
        <f t="shared" si="6"/>
        <v>0</v>
      </c>
      <c r="AF46" s="1">
        <f t="shared" si="7"/>
        <v>0</v>
      </c>
      <c r="AG46" s="1">
        <f t="shared" si="8"/>
        <v>0</v>
      </c>
      <c r="AH46" s="1">
        <f t="shared" si="9"/>
        <v>0</v>
      </c>
      <c r="AI46" s="1">
        <f t="shared" si="10"/>
        <v>0</v>
      </c>
      <c r="AJ46" s="1">
        <f t="shared" si="11"/>
        <v>0</v>
      </c>
      <c r="AK46" s="1">
        <f t="shared" si="12"/>
        <v>0</v>
      </c>
      <c r="AL46" s="1">
        <f t="shared" si="13"/>
        <v>0</v>
      </c>
    </row>
    <row r="47" spans="1:38" ht="14.25" customHeight="1">
      <c r="A47" s="14" t="s">
        <v>95</v>
      </c>
      <c r="B47" s="27">
        <v>5</v>
      </c>
      <c r="C47" s="27">
        <v>141</v>
      </c>
      <c r="D47" s="27">
        <v>14.1</v>
      </c>
      <c r="E47" s="27">
        <v>0.81</v>
      </c>
      <c r="F47" s="27">
        <v>15.2</v>
      </c>
      <c r="G47" s="27">
        <v>5.6</v>
      </c>
      <c r="H47" s="27">
        <v>127.16</v>
      </c>
      <c r="I47" s="27">
        <v>11.69</v>
      </c>
      <c r="J47" s="7">
        <f t="shared" si="50"/>
        <v>9.1931424976407676</v>
      </c>
      <c r="K47" s="1"/>
      <c r="L47" s="1"/>
      <c r="M47" s="2" t="s">
        <v>1628</v>
      </c>
      <c r="N47" s="2" t="s">
        <v>52</v>
      </c>
      <c r="O47" s="2" t="s">
        <v>1628</v>
      </c>
      <c r="P47" s="2" t="s">
        <v>1628</v>
      </c>
      <c r="T47" s="1" t="s">
        <v>262</v>
      </c>
      <c r="U47" s="1">
        <f t="shared" ref="U47:Z47" si="60">(SUMIF($A:$A,$T47,C:C))/(COUNTIFS($A:$A,$T47,C:C,"&gt;0"))</f>
        <v>152.52000000000001</v>
      </c>
      <c r="V47" s="1">
        <f t="shared" si="60"/>
        <v>11.82</v>
      </c>
      <c r="W47" s="1">
        <f t="shared" si="60"/>
        <v>0.88000000000000012</v>
      </c>
      <c r="X47" s="1">
        <f t="shared" si="60"/>
        <v>13.36</v>
      </c>
      <c r="Y47" s="1">
        <f t="shared" si="60"/>
        <v>4.7460000000000004</v>
      </c>
      <c r="Z47" s="1">
        <f t="shared" si="60"/>
        <v>77.907999999999987</v>
      </c>
      <c r="AA47" s="1">
        <f t="shared" si="2"/>
        <v>9.7714310877744488</v>
      </c>
      <c r="AB47" s="1">
        <f t="shared" si="3"/>
        <v>0</v>
      </c>
      <c r="AC47" s="1">
        <f t="shared" si="4"/>
        <v>0</v>
      </c>
      <c r="AD47" s="1" t="e">
        <f t="shared" si="5"/>
        <v>#DIV/0!</v>
      </c>
      <c r="AE47" s="1">
        <f t="shared" si="6"/>
        <v>0</v>
      </c>
      <c r="AF47" s="1">
        <f t="shared" si="7"/>
        <v>0</v>
      </c>
      <c r="AG47" s="1">
        <f t="shared" si="8"/>
        <v>0</v>
      </c>
      <c r="AH47" s="1">
        <f t="shared" si="9"/>
        <v>5</v>
      </c>
      <c r="AI47" s="1">
        <f t="shared" si="10"/>
        <v>5</v>
      </c>
      <c r="AJ47" s="1">
        <f t="shared" si="11"/>
        <v>0</v>
      </c>
      <c r="AK47" s="1">
        <f t="shared" si="12"/>
        <v>1</v>
      </c>
      <c r="AL47" s="1">
        <f t="shared" si="13"/>
        <v>4</v>
      </c>
    </row>
    <row r="48" spans="1:38" ht="14.25" customHeight="1">
      <c r="A48" s="14" t="s">
        <v>100</v>
      </c>
      <c r="B48" s="27">
        <v>1</v>
      </c>
      <c r="C48" s="27">
        <v>216</v>
      </c>
      <c r="D48" s="27">
        <v>28</v>
      </c>
      <c r="E48" s="27">
        <v>0.95</v>
      </c>
      <c r="F48" s="27">
        <v>54</v>
      </c>
      <c r="G48" s="27">
        <v>8.8000000000000007</v>
      </c>
      <c r="H48" s="27">
        <v>362</v>
      </c>
      <c r="I48" s="27">
        <v>37.74</v>
      </c>
      <c r="J48" s="7">
        <f t="shared" si="50"/>
        <v>10.425414364640885</v>
      </c>
      <c r="K48" s="1"/>
      <c r="L48" s="1"/>
      <c r="M48" s="2" t="s">
        <v>1628</v>
      </c>
      <c r="N48" s="2" t="s">
        <v>52</v>
      </c>
      <c r="O48" s="2" t="s">
        <v>52</v>
      </c>
      <c r="P48" s="2" t="s">
        <v>52</v>
      </c>
      <c r="T48" s="1" t="s">
        <v>266</v>
      </c>
      <c r="U48" s="1">
        <f t="shared" ref="U48:Z48" si="61">(SUMIF($A:$A,$T48,C:C))/(COUNTIFS($A:$A,$T48,C:C,"&gt;0"))</f>
        <v>111.74000000000001</v>
      </c>
      <c r="V48" s="1">
        <f t="shared" si="61"/>
        <v>22.159999999999997</v>
      </c>
      <c r="W48" s="1">
        <f t="shared" si="61"/>
        <v>0.76200000000000001</v>
      </c>
      <c r="X48" s="1">
        <f t="shared" si="61"/>
        <v>29.98</v>
      </c>
      <c r="Y48" s="1">
        <f t="shared" si="61"/>
        <v>6.0019999999999998</v>
      </c>
      <c r="Z48" s="1">
        <f t="shared" si="61"/>
        <v>104.89599999999999</v>
      </c>
      <c r="AA48" s="1">
        <f t="shared" si="2"/>
        <v>9.9631717328388838</v>
      </c>
      <c r="AB48" s="1">
        <f t="shared" si="3"/>
        <v>0</v>
      </c>
      <c r="AC48" s="1">
        <f t="shared" si="4"/>
        <v>0</v>
      </c>
      <c r="AD48" s="1" t="e">
        <f t="shared" si="5"/>
        <v>#DIV/0!</v>
      </c>
      <c r="AE48" s="1">
        <f t="shared" si="6"/>
        <v>0</v>
      </c>
      <c r="AF48" s="1">
        <f t="shared" si="7"/>
        <v>0</v>
      </c>
      <c r="AG48" s="1">
        <f t="shared" si="8"/>
        <v>0</v>
      </c>
      <c r="AH48" s="1">
        <f t="shared" si="9"/>
        <v>5</v>
      </c>
      <c r="AI48" s="1">
        <f t="shared" si="10"/>
        <v>5</v>
      </c>
      <c r="AJ48" s="1">
        <f t="shared" si="11"/>
        <v>0</v>
      </c>
      <c r="AK48" s="1">
        <f t="shared" si="12"/>
        <v>1</v>
      </c>
      <c r="AL48" s="1">
        <f t="shared" si="13"/>
        <v>4</v>
      </c>
    </row>
    <row r="49" spans="1:38" ht="14.25" customHeight="1">
      <c r="A49" s="14" t="s">
        <v>100</v>
      </c>
      <c r="B49" s="27">
        <v>2</v>
      </c>
      <c r="C49" s="27">
        <v>154</v>
      </c>
      <c r="D49" s="27">
        <v>28</v>
      </c>
      <c r="E49" s="27">
        <v>0.72</v>
      </c>
      <c r="F49" s="27">
        <v>37</v>
      </c>
      <c r="G49" s="27">
        <v>7.04</v>
      </c>
      <c r="H49" s="27">
        <v>184.5</v>
      </c>
      <c r="I49" s="27">
        <v>20.04</v>
      </c>
      <c r="J49" s="7">
        <f t="shared" si="50"/>
        <v>10.861788617886178</v>
      </c>
      <c r="K49" s="1"/>
      <c r="L49" s="1"/>
      <c r="M49" s="2" t="s">
        <v>1628</v>
      </c>
      <c r="N49" s="2" t="s">
        <v>52</v>
      </c>
      <c r="O49" s="2" t="s">
        <v>52</v>
      </c>
      <c r="P49" s="2" t="s">
        <v>52</v>
      </c>
      <c r="T49" s="1" t="s">
        <v>270</v>
      </c>
      <c r="U49" s="1" t="e">
        <f t="shared" ref="U49:Z49" si="62">(SUMIF($A:$A,$T49,C:C))/(COUNTIFS($A:$A,$T49,C:C,"&gt;0"))</f>
        <v>#DIV/0!</v>
      </c>
      <c r="V49" s="1" t="e">
        <f t="shared" si="62"/>
        <v>#DIV/0!</v>
      </c>
      <c r="W49" s="1" t="e">
        <f t="shared" si="62"/>
        <v>#DIV/0!</v>
      </c>
      <c r="X49" s="1" t="e">
        <f t="shared" si="62"/>
        <v>#DIV/0!</v>
      </c>
      <c r="Y49" s="1" t="e">
        <f t="shared" si="62"/>
        <v>#DIV/0!</v>
      </c>
      <c r="Z49" s="1" t="e">
        <f t="shared" si="62"/>
        <v>#DIV/0!</v>
      </c>
      <c r="AA49" s="1" t="e">
        <f t="shared" si="2"/>
        <v>#DIV/0!</v>
      </c>
      <c r="AB49" s="1">
        <f t="shared" si="3"/>
        <v>0</v>
      </c>
      <c r="AC49" s="1">
        <f t="shared" si="4"/>
        <v>0</v>
      </c>
      <c r="AD49" s="1" t="e">
        <f t="shared" si="5"/>
        <v>#DIV/0!</v>
      </c>
      <c r="AE49" s="1">
        <f t="shared" si="6"/>
        <v>0</v>
      </c>
      <c r="AF49" s="1">
        <f t="shared" si="7"/>
        <v>0</v>
      </c>
      <c r="AG49" s="1">
        <f t="shared" si="8"/>
        <v>0</v>
      </c>
      <c r="AH49" s="1">
        <f t="shared" si="9"/>
        <v>0</v>
      </c>
      <c r="AI49" s="1">
        <f t="shared" si="10"/>
        <v>0</v>
      </c>
      <c r="AJ49" s="1">
        <f t="shared" si="11"/>
        <v>0</v>
      </c>
      <c r="AK49" s="1">
        <f t="shared" si="12"/>
        <v>0</v>
      </c>
      <c r="AL49" s="1">
        <f t="shared" si="13"/>
        <v>0</v>
      </c>
    </row>
    <row r="50" spans="1:38" ht="14.25" customHeight="1">
      <c r="A50" s="14" t="s">
        <v>100</v>
      </c>
      <c r="B50" s="27">
        <v>3</v>
      </c>
      <c r="C50" s="27">
        <v>95</v>
      </c>
      <c r="D50" s="27">
        <v>22</v>
      </c>
      <c r="E50" s="27">
        <v>0.95</v>
      </c>
      <c r="F50" s="27">
        <v>48.5</v>
      </c>
      <c r="G50" s="27">
        <v>9</v>
      </c>
      <c r="H50" s="27">
        <v>116.6</v>
      </c>
      <c r="I50" s="27">
        <v>10.55</v>
      </c>
      <c r="J50" s="7">
        <f t="shared" si="50"/>
        <v>9.0480274442538597</v>
      </c>
      <c r="K50" s="1"/>
      <c r="L50" s="1"/>
      <c r="M50" s="2" t="s">
        <v>1628</v>
      </c>
      <c r="N50" s="2" t="s">
        <v>52</v>
      </c>
      <c r="O50" s="2" t="s">
        <v>1628</v>
      </c>
      <c r="P50" s="2" t="s">
        <v>52</v>
      </c>
      <c r="T50" s="1" t="s">
        <v>276</v>
      </c>
      <c r="U50" s="1" t="e">
        <f t="shared" ref="U50:Z50" si="63">(SUMIF($A:$A,$T50,C:C))/(COUNTIFS($A:$A,$T50,C:C,"&gt;0"))</f>
        <v>#DIV/0!</v>
      </c>
      <c r="V50" s="1" t="e">
        <f t="shared" si="63"/>
        <v>#DIV/0!</v>
      </c>
      <c r="W50" s="1" t="e">
        <f t="shared" si="63"/>
        <v>#DIV/0!</v>
      </c>
      <c r="X50" s="1" t="e">
        <f t="shared" si="63"/>
        <v>#DIV/0!</v>
      </c>
      <c r="Y50" s="1" t="e">
        <f t="shared" si="63"/>
        <v>#DIV/0!</v>
      </c>
      <c r="Z50" s="1" t="e">
        <f t="shared" si="63"/>
        <v>#DIV/0!</v>
      </c>
      <c r="AA50" s="1" t="e">
        <f t="shared" si="2"/>
        <v>#DIV/0!</v>
      </c>
      <c r="AB50" s="1">
        <f t="shared" si="3"/>
        <v>0</v>
      </c>
      <c r="AC50" s="1">
        <f t="shared" si="4"/>
        <v>0</v>
      </c>
      <c r="AD50" s="1" t="e">
        <f t="shared" si="5"/>
        <v>#DIV/0!</v>
      </c>
      <c r="AE50" s="1">
        <f t="shared" si="6"/>
        <v>0</v>
      </c>
      <c r="AF50" s="1">
        <f t="shared" si="7"/>
        <v>0</v>
      </c>
      <c r="AG50" s="1">
        <f t="shared" si="8"/>
        <v>0</v>
      </c>
      <c r="AH50" s="1">
        <f t="shared" si="9"/>
        <v>0</v>
      </c>
      <c r="AI50" s="1">
        <f t="shared" si="10"/>
        <v>0</v>
      </c>
      <c r="AJ50" s="1">
        <f t="shared" si="11"/>
        <v>0</v>
      </c>
      <c r="AK50" s="1">
        <f t="shared" si="12"/>
        <v>0</v>
      </c>
      <c r="AL50" s="1">
        <f t="shared" si="13"/>
        <v>0</v>
      </c>
    </row>
    <row r="51" spans="1:38" ht="14.25" customHeight="1">
      <c r="A51" s="14" t="s">
        <v>100</v>
      </c>
      <c r="B51" s="27">
        <v>4</v>
      </c>
      <c r="C51" s="27">
        <v>42</v>
      </c>
      <c r="D51" s="27">
        <v>25.1</v>
      </c>
      <c r="E51" s="27">
        <v>0.85</v>
      </c>
      <c r="F51" s="27">
        <v>44.5</v>
      </c>
      <c r="G51" s="27">
        <v>6.9</v>
      </c>
      <c r="H51" s="27">
        <v>46</v>
      </c>
      <c r="I51" s="27">
        <v>4.43</v>
      </c>
      <c r="J51" s="7">
        <f t="shared" si="50"/>
        <v>9.6304347826086953</v>
      </c>
      <c r="K51" s="1"/>
      <c r="L51" s="1"/>
      <c r="M51" s="2" t="s">
        <v>1628</v>
      </c>
      <c r="N51" s="2" t="s">
        <v>52</v>
      </c>
      <c r="O51" s="2" t="s">
        <v>1628</v>
      </c>
      <c r="P51" s="2" t="s">
        <v>52</v>
      </c>
      <c r="T51" s="1" t="s">
        <v>280</v>
      </c>
      <c r="U51" s="1" t="e">
        <f t="shared" ref="U51:Z51" si="64">(SUMIF($A:$A,$T51,C:C))/(COUNTIFS($A:$A,$T51,C:C,"&gt;0"))</f>
        <v>#DIV/0!</v>
      </c>
      <c r="V51" s="1" t="e">
        <f t="shared" si="64"/>
        <v>#DIV/0!</v>
      </c>
      <c r="W51" s="1" t="e">
        <f t="shared" si="64"/>
        <v>#DIV/0!</v>
      </c>
      <c r="X51" s="1" t="e">
        <f t="shared" si="64"/>
        <v>#DIV/0!</v>
      </c>
      <c r="Y51" s="1" t="e">
        <f t="shared" si="64"/>
        <v>#DIV/0!</v>
      </c>
      <c r="Z51" s="1" t="e">
        <f t="shared" si="64"/>
        <v>#DIV/0!</v>
      </c>
      <c r="AA51" s="1" t="e">
        <f t="shared" si="2"/>
        <v>#DIV/0!</v>
      </c>
      <c r="AB51" s="1">
        <f t="shared" si="3"/>
        <v>0</v>
      </c>
      <c r="AC51" s="1">
        <f t="shared" si="4"/>
        <v>0</v>
      </c>
      <c r="AD51" s="1" t="e">
        <f t="shared" si="5"/>
        <v>#DIV/0!</v>
      </c>
      <c r="AE51" s="1">
        <f t="shared" si="6"/>
        <v>0</v>
      </c>
      <c r="AF51" s="1">
        <f t="shared" si="7"/>
        <v>0</v>
      </c>
      <c r="AG51" s="1">
        <f t="shared" si="8"/>
        <v>0</v>
      </c>
      <c r="AH51" s="1">
        <f t="shared" si="9"/>
        <v>0</v>
      </c>
      <c r="AI51" s="1">
        <f t="shared" si="10"/>
        <v>0</v>
      </c>
      <c r="AJ51" s="1">
        <f t="shared" si="11"/>
        <v>0</v>
      </c>
      <c r="AK51" s="1">
        <f t="shared" si="12"/>
        <v>0</v>
      </c>
      <c r="AL51" s="1">
        <f t="shared" si="13"/>
        <v>0</v>
      </c>
    </row>
    <row r="52" spans="1:38" ht="14.25" customHeight="1">
      <c r="A52" s="14" t="s">
        <v>100</v>
      </c>
      <c r="B52" s="27">
        <v>5</v>
      </c>
      <c r="C52" s="27">
        <v>90.5</v>
      </c>
      <c r="D52" s="27">
        <v>21</v>
      </c>
      <c r="E52" s="27">
        <v>0.78</v>
      </c>
      <c r="F52" s="27">
        <v>40</v>
      </c>
      <c r="G52" s="27">
        <v>7.61</v>
      </c>
      <c r="H52" s="27">
        <v>93.8</v>
      </c>
      <c r="I52" s="27">
        <v>10.6</v>
      </c>
      <c r="J52" s="7">
        <f t="shared" si="50"/>
        <v>11.300639658848615</v>
      </c>
      <c r="K52" s="1"/>
      <c r="L52" s="1"/>
      <c r="M52" s="2" t="s">
        <v>1628</v>
      </c>
      <c r="N52" s="2" t="s">
        <v>52</v>
      </c>
      <c r="O52" s="2" t="s">
        <v>1628</v>
      </c>
      <c r="P52" s="2" t="s">
        <v>52</v>
      </c>
      <c r="T52" s="1" t="s">
        <v>283</v>
      </c>
      <c r="U52" s="1" t="e">
        <f t="shared" ref="U52:Z52" si="65">(SUMIF($A:$A,$T52,C:C))/(COUNTIFS($A:$A,$T52,C:C,"&gt;0"))</f>
        <v>#DIV/0!</v>
      </c>
      <c r="V52" s="1" t="e">
        <f t="shared" si="65"/>
        <v>#DIV/0!</v>
      </c>
      <c r="W52" s="1" t="e">
        <f t="shared" si="65"/>
        <v>#DIV/0!</v>
      </c>
      <c r="X52" s="1" t="e">
        <f t="shared" si="65"/>
        <v>#DIV/0!</v>
      </c>
      <c r="Y52" s="1" t="e">
        <f t="shared" si="65"/>
        <v>#DIV/0!</v>
      </c>
      <c r="Z52" s="1" t="e">
        <f t="shared" si="65"/>
        <v>#DIV/0!</v>
      </c>
      <c r="AA52" s="1" t="e">
        <f t="shared" si="2"/>
        <v>#DIV/0!</v>
      </c>
      <c r="AB52" s="1">
        <f t="shared" si="3"/>
        <v>0</v>
      </c>
      <c r="AC52" s="1">
        <f t="shared" si="4"/>
        <v>0</v>
      </c>
      <c r="AD52" s="1" t="e">
        <f t="shared" si="5"/>
        <v>#DIV/0!</v>
      </c>
      <c r="AE52" s="1">
        <f t="shared" si="6"/>
        <v>0</v>
      </c>
      <c r="AF52" s="1">
        <f t="shared" si="7"/>
        <v>0</v>
      </c>
      <c r="AG52" s="1">
        <f t="shared" si="8"/>
        <v>0</v>
      </c>
      <c r="AH52" s="1">
        <f t="shared" si="9"/>
        <v>0</v>
      </c>
      <c r="AI52" s="1">
        <f t="shared" si="10"/>
        <v>0</v>
      </c>
      <c r="AJ52" s="1">
        <f t="shared" si="11"/>
        <v>0</v>
      </c>
      <c r="AK52" s="1">
        <f t="shared" si="12"/>
        <v>0</v>
      </c>
      <c r="AL52" s="1">
        <f t="shared" si="13"/>
        <v>0</v>
      </c>
    </row>
    <row r="53" spans="1:38" ht="14.25" customHeight="1">
      <c r="A53" s="14" t="s">
        <v>105</v>
      </c>
      <c r="B53" s="27">
        <v>1</v>
      </c>
      <c r="C53" s="27">
        <v>332.5</v>
      </c>
      <c r="D53" s="27">
        <v>16.3</v>
      </c>
      <c r="E53" s="27">
        <v>0.92</v>
      </c>
      <c r="F53" s="27">
        <v>30.1</v>
      </c>
      <c r="G53" s="27">
        <v>6.3</v>
      </c>
      <c r="H53" s="27">
        <v>265.43</v>
      </c>
      <c r="I53" s="27">
        <v>27.92</v>
      </c>
      <c r="J53" s="7">
        <f t="shared" si="50"/>
        <v>10.518780846174133</v>
      </c>
      <c r="K53" s="1"/>
      <c r="L53" s="1"/>
      <c r="M53" s="2" t="s">
        <v>1628</v>
      </c>
      <c r="N53" s="2" t="s">
        <v>52</v>
      </c>
      <c r="O53" s="2" t="s">
        <v>1628</v>
      </c>
      <c r="P53" s="2" t="s">
        <v>1628</v>
      </c>
      <c r="T53" s="1" t="s">
        <v>286</v>
      </c>
      <c r="U53" s="1" t="e">
        <f t="shared" ref="U53:Z53" si="66">(SUMIF($A:$A,$T53,C:C))/(COUNTIFS($A:$A,$T53,C:C,"&gt;0"))</f>
        <v>#DIV/0!</v>
      </c>
      <c r="V53" s="1" t="e">
        <f t="shared" si="66"/>
        <v>#DIV/0!</v>
      </c>
      <c r="W53" s="1" t="e">
        <f t="shared" si="66"/>
        <v>#DIV/0!</v>
      </c>
      <c r="X53" s="1" t="e">
        <f t="shared" si="66"/>
        <v>#DIV/0!</v>
      </c>
      <c r="Y53" s="1" t="e">
        <f t="shared" si="66"/>
        <v>#DIV/0!</v>
      </c>
      <c r="Z53" s="1" t="e">
        <f t="shared" si="66"/>
        <v>#DIV/0!</v>
      </c>
      <c r="AA53" s="1" t="e">
        <f t="shared" si="2"/>
        <v>#DIV/0!</v>
      </c>
      <c r="AB53" s="1">
        <f t="shared" si="3"/>
        <v>0</v>
      </c>
      <c r="AC53" s="1">
        <f t="shared" si="4"/>
        <v>0</v>
      </c>
      <c r="AD53" s="1" t="e">
        <f t="shared" si="5"/>
        <v>#DIV/0!</v>
      </c>
      <c r="AE53" s="1">
        <f t="shared" si="6"/>
        <v>0</v>
      </c>
      <c r="AF53" s="1">
        <f t="shared" si="7"/>
        <v>0</v>
      </c>
      <c r="AG53" s="1">
        <f t="shared" si="8"/>
        <v>0</v>
      </c>
      <c r="AH53" s="1">
        <f t="shared" si="9"/>
        <v>0</v>
      </c>
      <c r="AI53" s="1">
        <f t="shared" si="10"/>
        <v>0</v>
      </c>
      <c r="AJ53" s="1">
        <f t="shared" si="11"/>
        <v>0</v>
      </c>
      <c r="AK53" s="1">
        <f t="shared" si="12"/>
        <v>0</v>
      </c>
      <c r="AL53" s="1">
        <f t="shared" si="13"/>
        <v>0</v>
      </c>
    </row>
    <row r="54" spans="1:38" ht="14.25" customHeight="1">
      <c r="A54" s="14" t="s">
        <v>105</v>
      </c>
      <c r="B54" s="27">
        <v>2</v>
      </c>
      <c r="C54" s="27">
        <v>285.7</v>
      </c>
      <c r="D54" s="27">
        <v>9.5</v>
      </c>
      <c r="E54" s="27">
        <v>0.87</v>
      </c>
      <c r="F54" s="27">
        <v>30.3</v>
      </c>
      <c r="G54" s="27">
        <v>4.67</v>
      </c>
      <c r="H54" s="27">
        <v>147.28</v>
      </c>
      <c r="I54" s="27">
        <v>14.06</v>
      </c>
      <c r="J54" s="7">
        <f t="shared" si="50"/>
        <v>9.5464421510048894</v>
      </c>
      <c r="K54" s="1"/>
      <c r="L54" s="1"/>
      <c r="M54" s="2" t="s">
        <v>1628</v>
      </c>
      <c r="N54" s="2" t="s">
        <v>52</v>
      </c>
      <c r="O54" s="2" t="s">
        <v>1628</v>
      </c>
      <c r="P54" s="2" t="s">
        <v>1628</v>
      </c>
      <c r="T54" s="1" t="s">
        <v>288</v>
      </c>
      <c r="U54" s="1" t="e">
        <f t="shared" ref="U54:Z54" si="67">(SUMIF($A:$A,$T54,C:C))/(COUNTIFS($A:$A,$T54,C:C,"&gt;0"))</f>
        <v>#DIV/0!</v>
      </c>
      <c r="V54" s="1" t="e">
        <f t="shared" si="67"/>
        <v>#DIV/0!</v>
      </c>
      <c r="W54" s="1" t="e">
        <f t="shared" si="67"/>
        <v>#DIV/0!</v>
      </c>
      <c r="X54" s="1" t="e">
        <f t="shared" si="67"/>
        <v>#DIV/0!</v>
      </c>
      <c r="Y54" s="1" t="e">
        <f t="shared" si="67"/>
        <v>#DIV/0!</v>
      </c>
      <c r="Z54" s="1" t="e">
        <f t="shared" si="67"/>
        <v>#DIV/0!</v>
      </c>
      <c r="AA54" s="1" t="e">
        <f t="shared" si="2"/>
        <v>#DIV/0!</v>
      </c>
      <c r="AB54" s="1">
        <f t="shared" si="3"/>
        <v>0</v>
      </c>
      <c r="AC54" s="1">
        <f t="shared" si="4"/>
        <v>0</v>
      </c>
      <c r="AD54" s="1" t="e">
        <f t="shared" si="5"/>
        <v>#DIV/0!</v>
      </c>
      <c r="AE54" s="1">
        <f t="shared" si="6"/>
        <v>0</v>
      </c>
      <c r="AF54" s="1">
        <f t="shared" si="7"/>
        <v>0</v>
      </c>
      <c r="AG54" s="1">
        <f t="shared" si="8"/>
        <v>0</v>
      </c>
      <c r="AH54" s="1">
        <f t="shared" si="9"/>
        <v>0</v>
      </c>
      <c r="AI54" s="1">
        <f t="shared" si="10"/>
        <v>0</v>
      </c>
      <c r="AJ54" s="1">
        <f t="shared" si="11"/>
        <v>0</v>
      </c>
      <c r="AK54" s="1">
        <f t="shared" si="12"/>
        <v>0</v>
      </c>
      <c r="AL54" s="1">
        <f t="shared" si="13"/>
        <v>0</v>
      </c>
    </row>
    <row r="55" spans="1:38" ht="14.25" customHeight="1">
      <c r="A55" s="14" t="s">
        <v>105</v>
      </c>
      <c r="B55" s="27">
        <v>3</v>
      </c>
      <c r="C55" s="27">
        <v>315.10000000000002</v>
      </c>
      <c r="D55" s="27">
        <v>10.199999999999999</v>
      </c>
      <c r="E55" s="27">
        <v>0.84</v>
      </c>
      <c r="F55" s="27">
        <v>22.8</v>
      </c>
      <c r="G55" s="27">
        <v>4.7699999999999996</v>
      </c>
      <c r="H55" s="27">
        <v>188.38</v>
      </c>
      <c r="I55" s="27">
        <v>21.94</v>
      </c>
      <c r="J55" s="7">
        <f t="shared" si="50"/>
        <v>11.64667162119121</v>
      </c>
      <c r="K55" s="1"/>
      <c r="L55" s="1"/>
      <c r="M55" s="2" t="s">
        <v>1628</v>
      </c>
      <c r="N55" s="2" t="s">
        <v>52</v>
      </c>
      <c r="O55" s="2" t="s">
        <v>1628</v>
      </c>
      <c r="P55" s="2" t="s">
        <v>1628</v>
      </c>
      <c r="T55" s="1" t="s">
        <v>292</v>
      </c>
      <c r="U55" s="1" t="e">
        <f t="shared" ref="U55:Z55" si="68">(SUMIF($A:$A,$T55,C:C))/(COUNTIFS($A:$A,$T55,C:C,"&gt;0"))</f>
        <v>#DIV/0!</v>
      </c>
      <c r="V55" s="1" t="e">
        <f t="shared" si="68"/>
        <v>#DIV/0!</v>
      </c>
      <c r="W55" s="1" t="e">
        <f t="shared" si="68"/>
        <v>#DIV/0!</v>
      </c>
      <c r="X55" s="1" t="e">
        <f t="shared" si="68"/>
        <v>#DIV/0!</v>
      </c>
      <c r="Y55" s="1" t="e">
        <f t="shared" si="68"/>
        <v>#DIV/0!</v>
      </c>
      <c r="Z55" s="1" t="e">
        <f t="shared" si="68"/>
        <v>#DIV/0!</v>
      </c>
      <c r="AA55" s="1" t="e">
        <f t="shared" si="2"/>
        <v>#DIV/0!</v>
      </c>
      <c r="AB55" s="1">
        <f t="shared" si="3"/>
        <v>0</v>
      </c>
      <c r="AC55" s="1">
        <f t="shared" si="4"/>
        <v>0</v>
      </c>
      <c r="AD55" s="1" t="e">
        <f t="shared" si="5"/>
        <v>#DIV/0!</v>
      </c>
      <c r="AE55" s="1">
        <f t="shared" si="6"/>
        <v>0</v>
      </c>
      <c r="AF55" s="1">
        <f t="shared" si="7"/>
        <v>0</v>
      </c>
      <c r="AG55" s="1">
        <f t="shared" si="8"/>
        <v>0</v>
      </c>
      <c r="AH55" s="1">
        <f t="shared" si="9"/>
        <v>0</v>
      </c>
      <c r="AI55" s="1">
        <f t="shared" si="10"/>
        <v>0</v>
      </c>
      <c r="AJ55" s="1">
        <f t="shared" si="11"/>
        <v>0</v>
      </c>
      <c r="AK55" s="1">
        <f t="shared" si="12"/>
        <v>0</v>
      </c>
      <c r="AL55" s="1">
        <f t="shared" si="13"/>
        <v>0</v>
      </c>
    </row>
    <row r="56" spans="1:38" ht="14.25" customHeight="1">
      <c r="A56" s="14" t="s">
        <v>105</v>
      </c>
      <c r="B56" s="27">
        <v>4</v>
      </c>
      <c r="C56" s="27">
        <v>308</v>
      </c>
      <c r="D56" s="27">
        <v>8.4</v>
      </c>
      <c r="E56" s="27">
        <v>0.81</v>
      </c>
      <c r="F56" s="27">
        <v>43.6</v>
      </c>
      <c r="G56" s="27">
        <v>5.33</v>
      </c>
      <c r="H56" s="27">
        <v>141.22</v>
      </c>
      <c r="I56" s="27">
        <v>13.93</v>
      </c>
      <c r="J56" s="7">
        <f t="shared" si="50"/>
        <v>9.8640419204078746</v>
      </c>
      <c r="K56" s="1"/>
      <c r="L56" s="1"/>
      <c r="M56" s="2" t="s">
        <v>1628</v>
      </c>
      <c r="N56" s="2" t="s">
        <v>52</v>
      </c>
      <c r="O56" s="2" t="s">
        <v>1628</v>
      </c>
      <c r="P56" s="2" t="s">
        <v>1628</v>
      </c>
      <c r="T56" s="1" t="s">
        <v>294</v>
      </c>
      <c r="U56" s="1" t="e">
        <f t="shared" ref="U56:Z56" si="69">(SUMIF($A:$A,$T56,C:C))/(COUNTIFS($A:$A,$T56,C:C,"&gt;0"))</f>
        <v>#DIV/0!</v>
      </c>
      <c r="V56" s="1" t="e">
        <f t="shared" si="69"/>
        <v>#DIV/0!</v>
      </c>
      <c r="W56" s="1" t="e">
        <f t="shared" si="69"/>
        <v>#DIV/0!</v>
      </c>
      <c r="X56" s="1" t="e">
        <f t="shared" si="69"/>
        <v>#DIV/0!</v>
      </c>
      <c r="Y56" s="1" t="e">
        <f t="shared" si="69"/>
        <v>#DIV/0!</v>
      </c>
      <c r="Z56" s="1" t="e">
        <f t="shared" si="69"/>
        <v>#DIV/0!</v>
      </c>
      <c r="AA56" s="1" t="e">
        <f t="shared" si="2"/>
        <v>#DIV/0!</v>
      </c>
      <c r="AB56" s="1">
        <f t="shared" si="3"/>
        <v>0</v>
      </c>
      <c r="AC56" s="1">
        <f t="shared" si="4"/>
        <v>0</v>
      </c>
      <c r="AD56" s="1" t="e">
        <f t="shared" si="5"/>
        <v>#DIV/0!</v>
      </c>
      <c r="AE56" s="1">
        <f t="shared" si="6"/>
        <v>0</v>
      </c>
      <c r="AF56" s="1">
        <f t="shared" si="7"/>
        <v>0</v>
      </c>
      <c r="AG56" s="1">
        <f t="shared" si="8"/>
        <v>0</v>
      </c>
      <c r="AH56" s="1">
        <f t="shared" si="9"/>
        <v>0</v>
      </c>
      <c r="AI56" s="1">
        <f t="shared" si="10"/>
        <v>0</v>
      </c>
      <c r="AJ56" s="1">
        <f t="shared" si="11"/>
        <v>0</v>
      </c>
      <c r="AK56" s="1">
        <f t="shared" si="12"/>
        <v>0</v>
      </c>
      <c r="AL56" s="1">
        <f t="shared" si="13"/>
        <v>0</v>
      </c>
    </row>
    <row r="57" spans="1:38" ht="14.25" customHeight="1">
      <c r="A57" s="14" t="s">
        <v>105</v>
      </c>
      <c r="B57" s="27">
        <v>5</v>
      </c>
      <c r="C57" s="27">
        <v>343.6</v>
      </c>
      <c r="D57" s="27">
        <v>14.4</v>
      </c>
      <c r="E57" s="27">
        <v>0.89</v>
      </c>
      <c r="F57" s="27">
        <v>32.5</v>
      </c>
      <c r="G57" s="27">
        <v>6.7</v>
      </c>
      <c r="H57" s="27">
        <v>301.89999999999998</v>
      </c>
      <c r="I57" s="27">
        <v>32.94</v>
      </c>
      <c r="J57" s="7">
        <f t="shared" si="50"/>
        <v>10.910897648227891</v>
      </c>
      <c r="K57" s="1"/>
      <c r="L57" s="1"/>
      <c r="M57" s="2" t="s">
        <v>1628</v>
      </c>
      <c r="N57" s="2" t="s">
        <v>52</v>
      </c>
      <c r="O57" s="2" t="s">
        <v>1628</v>
      </c>
      <c r="P57" s="2" t="s">
        <v>1628</v>
      </c>
      <c r="T57" s="1" t="s">
        <v>299</v>
      </c>
      <c r="U57" s="1" t="e">
        <f t="shared" ref="U57:Z57" si="70">(SUMIF($A:$A,$T57,C:C))/(COUNTIFS($A:$A,$T57,C:C,"&gt;0"))</f>
        <v>#DIV/0!</v>
      </c>
      <c r="V57" s="1" t="e">
        <f t="shared" si="70"/>
        <v>#DIV/0!</v>
      </c>
      <c r="W57" s="1" t="e">
        <f t="shared" si="70"/>
        <v>#DIV/0!</v>
      </c>
      <c r="X57" s="1" t="e">
        <f t="shared" si="70"/>
        <v>#DIV/0!</v>
      </c>
      <c r="Y57" s="1" t="e">
        <f t="shared" si="70"/>
        <v>#DIV/0!</v>
      </c>
      <c r="Z57" s="1" t="e">
        <f t="shared" si="70"/>
        <v>#DIV/0!</v>
      </c>
      <c r="AA57" s="1" t="e">
        <f t="shared" si="2"/>
        <v>#DIV/0!</v>
      </c>
      <c r="AB57" s="1">
        <f t="shared" si="3"/>
        <v>0</v>
      </c>
      <c r="AC57" s="1">
        <f t="shared" si="4"/>
        <v>0</v>
      </c>
      <c r="AD57" s="1" t="e">
        <f t="shared" si="5"/>
        <v>#DIV/0!</v>
      </c>
      <c r="AE57" s="1">
        <f t="shared" si="6"/>
        <v>0</v>
      </c>
      <c r="AF57" s="1">
        <f t="shared" si="7"/>
        <v>0</v>
      </c>
      <c r="AG57" s="1">
        <f t="shared" si="8"/>
        <v>0</v>
      </c>
      <c r="AH57" s="1">
        <f t="shared" si="9"/>
        <v>0</v>
      </c>
      <c r="AI57" s="1">
        <f t="shared" si="10"/>
        <v>0</v>
      </c>
      <c r="AJ57" s="1">
        <f t="shared" si="11"/>
        <v>0</v>
      </c>
      <c r="AK57" s="1">
        <f t="shared" si="12"/>
        <v>0</v>
      </c>
      <c r="AL57" s="1">
        <f t="shared" si="13"/>
        <v>0</v>
      </c>
    </row>
    <row r="58" spans="1:38" ht="14.25" customHeight="1">
      <c r="A58" s="14" t="s">
        <v>111</v>
      </c>
      <c r="B58" s="27">
        <v>1</v>
      </c>
      <c r="K58" s="1"/>
      <c r="L58" s="1"/>
      <c r="M58" s="1"/>
      <c r="N58" s="1"/>
      <c r="O58" s="1"/>
      <c r="P58" s="1"/>
      <c r="T58" s="1" t="s">
        <v>303</v>
      </c>
      <c r="U58" s="1">
        <f t="shared" ref="U58:Z58" si="71">(SUMIF($A:$A,$T58,C:C))/(COUNTIFS($A:$A,$T58,C:C,"&gt;0"))</f>
        <v>231.98000000000002</v>
      </c>
      <c r="V58" s="1">
        <f t="shared" si="71"/>
        <v>15.2</v>
      </c>
      <c r="W58" s="1">
        <f t="shared" si="71"/>
        <v>0.97599999999999998</v>
      </c>
      <c r="X58" s="1">
        <f t="shared" si="71"/>
        <v>16.349999999999998</v>
      </c>
      <c r="Y58" s="1">
        <f t="shared" si="71"/>
        <v>4.8449999999999998</v>
      </c>
      <c r="Z58" s="1">
        <f t="shared" si="71"/>
        <v>186.41800000000001</v>
      </c>
      <c r="AA58" s="1">
        <f t="shared" si="2"/>
        <v>12.002083622272691</v>
      </c>
      <c r="AB58" s="1">
        <f t="shared" si="3"/>
        <v>0</v>
      </c>
      <c r="AC58" s="1">
        <f t="shared" si="4"/>
        <v>0</v>
      </c>
      <c r="AD58" s="1" t="e">
        <f t="shared" si="5"/>
        <v>#DIV/0!</v>
      </c>
      <c r="AE58" s="1">
        <f t="shared" si="6"/>
        <v>0</v>
      </c>
      <c r="AF58" s="1">
        <f t="shared" si="7"/>
        <v>0</v>
      </c>
      <c r="AG58" s="1">
        <f t="shared" si="8"/>
        <v>0</v>
      </c>
      <c r="AH58" s="1">
        <f t="shared" si="9"/>
        <v>5</v>
      </c>
      <c r="AI58" s="1">
        <f t="shared" si="10"/>
        <v>5</v>
      </c>
      <c r="AJ58" s="1">
        <f t="shared" si="11"/>
        <v>0</v>
      </c>
      <c r="AK58" s="1">
        <f t="shared" si="12"/>
        <v>3</v>
      </c>
      <c r="AL58" s="1">
        <f t="shared" si="13"/>
        <v>2</v>
      </c>
    </row>
    <row r="59" spans="1:38" ht="14.25" customHeight="1">
      <c r="A59" s="14" t="s">
        <v>111</v>
      </c>
      <c r="B59" s="27">
        <v>2</v>
      </c>
      <c r="K59" s="1"/>
      <c r="L59" s="1"/>
      <c r="M59" s="1"/>
      <c r="N59" s="1"/>
      <c r="O59" s="1"/>
      <c r="P59" s="1"/>
      <c r="T59" s="1" t="s">
        <v>307</v>
      </c>
      <c r="U59" s="1" t="e">
        <f t="shared" ref="U59:Z59" si="72">(SUMIF($A:$A,$T59,C:C))/(COUNTIFS($A:$A,$T59,C:C,"&gt;0"))</f>
        <v>#DIV/0!</v>
      </c>
      <c r="V59" s="1" t="e">
        <f t="shared" si="72"/>
        <v>#DIV/0!</v>
      </c>
      <c r="W59" s="1" t="e">
        <f t="shared" si="72"/>
        <v>#DIV/0!</v>
      </c>
      <c r="X59" s="1" t="e">
        <f t="shared" si="72"/>
        <v>#DIV/0!</v>
      </c>
      <c r="Y59" s="1" t="e">
        <f t="shared" si="72"/>
        <v>#DIV/0!</v>
      </c>
      <c r="Z59" s="1" t="e">
        <f t="shared" si="72"/>
        <v>#DIV/0!</v>
      </c>
      <c r="AA59" s="1" t="e">
        <f t="shared" si="2"/>
        <v>#DIV/0!</v>
      </c>
      <c r="AB59" s="1">
        <f t="shared" si="3"/>
        <v>0</v>
      </c>
      <c r="AC59" s="1">
        <f t="shared" si="4"/>
        <v>0</v>
      </c>
      <c r="AD59" s="1" t="e">
        <f t="shared" si="5"/>
        <v>#DIV/0!</v>
      </c>
      <c r="AE59" s="1">
        <f t="shared" si="6"/>
        <v>0</v>
      </c>
      <c r="AF59" s="1">
        <f t="shared" si="7"/>
        <v>0</v>
      </c>
      <c r="AG59" s="1">
        <f t="shared" si="8"/>
        <v>0</v>
      </c>
      <c r="AH59" s="1">
        <f t="shared" si="9"/>
        <v>0</v>
      </c>
      <c r="AI59" s="1">
        <f t="shared" si="10"/>
        <v>0</v>
      </c>
      <c r="AJ59" s="1">
        <f t="shared" si="11"/>
        <v>0</v>
      </c>
      <c r="AK59" s="1">
        <f t="shared" si="12"/>
        <v>0</v>
      </c>
      <c r="AL59" s="1">
        <f t="shared" si="13"/>
        <v>0</v>
      </c>
    </row>
    <row r="60" spans="1:38" ht="14.25" customHeight="1">
      <c r="A60" s="14" t="s">
        <v>111</v>
      </c>
      <c r="B60" s="27">
        <v>3</v>
      </c>
      <c r="K60" s="1"/>
      <c r="L60" s="1"/>
      <c r="M60" s="1"/>
      <c r="N60" s="1"/>
      <c r="O60" s="1"/>
      <c r="P60" s="1"/>
      <c r="T60" s="1" t="s">
        <v>311</v>
      </c>
      <c r="U60" s="1" t="e">
        <f t="shared" ref="U60:Z60" si="73">(SUMIF($A:$A,$T60,C:C))/(COUNTIFS($A:$A,$T60,C:C,"&gt;0"))</f>
        <v>#DIV/0!</v>
      </c>
      <c r="V60" s="1" t="e">
        <f t="shared" si="73"/>
        <v>#DIV/0!</v>
      </c>
      <c r="W60" s="1" t="e">
        <f t="shared" si="73"/>
        <v>#DIV/0!</v>
      </c>
      <c r="X60" s="1" t="e">
        <f t="shared" si="73"/>
        <v>#DIV/0!</v>
      </c>
      <c r="Y60" s="1" t="e">
        <f t="shared" si="73"/>
        <v>#DIV/0!</v>
      </c>
      <c r="Z60" s="1" t="e">
        <f t="shared" si="73"/>
        <v>#DIV/0!</v>
      </c>
      <c r="AA60" s="1" t="e">
        <f t="shared" si="2"/>
        <v>#DIV/0!</v>
      </c>
      <c r="AB60" s="1">
        <f t="shared" si="3"/>
        <v>0</v>
      </c>
      <c r="AC60" s="1">
        <f t="shared" si="4"/>
        <v>0</v>
      </c>
      <c r="AD60" s="1" t="e">
        <f t="shared" si="5"/>
        <v>#DIV/0!</v>
      </c>
      <c r="AE60" s="1">
        <f t="shared" si="6"/>
        <v>0</v>
      </c>
      <c r="AF60" s="1">
        <f t="shared" si="7"/>
        <v>0</v>
      </c>
      <c r="AG60" s="1">
        <f t="shared" si="8"/>
        <v>0</v>
      </c>
      <c r="AH60" s="1">
        <f t="shared" si="9"/>
        <v>0</v>
      </c>
      <c r="AI60" s="1">
        <f t="shared" si="10"/>
        <v>0</v>
      </c>
      <c r="AJ60" s="1">
        <f t="shared" si="11"/>
        <v>0</v>
      </c>
      <c r="AK60" s="1">
        <f t="shared" si="12"/>
        <v>0</v>
      </c>
      <c r="AL60" s="1">
        <f t="shared" si="13"/>
        <v>0</v>
      </c>
    </row>
    <row r="61" spans="1:38" ht="14.25" customHeight="1">
      <c r="A61" s="14" t="s">
        <v>111</v>
      </c>
      <c r="B61" s="27">
        <v>4</v>
      </c>
      <c r="K61" s="1"/>
      <c r="L61" s="1"/>
      <c r="M61" s="1"/>
      <c r="N61" s="1"/>
      <c r="O61" s="1"/>
      <c r="P61" s="1"/>
      <c r="T61" s="1" t="s">
        <v>313</v>
      </c>
      <c r="U61" s="1" t="e">
        <f t="shared" ref="U61:Z61" si="74">(SUMIF($A:$A,$T61,C:C))/(COUNTIFS($A:$A,$T61,C:C,"&gt;0"))</f>
        <v>#DIV/0!</v>
      </c>
      <c r="V61" s="1" t="e">
        <f t="shared" si="74"/>
        <v>#DIV/0!</v>
      </c>
      <c r="W61" s="1" t="e">
        <f t="shared" si="74"/>
        <v>#DIV/0!</v>
      </c>
      <c r="X61" s="1" t="e">
        <f t="shared" si="74"/>
        <v>#DIV/0!</v>
      </c>
      <c r="Y61" s="1" t="e">
        <f t="shared" si="74"/>
        <v>#DIV/0!</v>
      </c>
      <c r="Z61" s="1" t="e">
        <f t="shared" si="74"/>
        <v>#DIV/0!</v>
      </c>
      <c r="AA61" s="1" t="e">
        <f t="shared" si="2"/>
        <v>#DIV/0!</v>
      </c>
      <c r="AB61" s="1">
        <f t="shared" si="3"/>
        <v>0</v>
      </c>
      <c r="AC61" s="1">
        <f t="shared" si="4"/>
        <v>0</v>
      </c>
      <c r="AD61" s="1" t="e">
        <f t="shared" si="5"/>
        <v>#DIV/0!</v>
      </c>
      <c r="AE61" s="1">
        <f t="shared" si="6"/>
        <v>0</v>
      </c>
      <c r="AF61" s="1">
        <f t="shared" si="7"/>
        <v>0</v>
      </c>
      <c r="AG61" s="1">
        <f t="shared" si="8"/>
        <v>0</v>
      </c>
      <c r="AH61" s="1">
        <f t="shared" si="9"/>
        <v>0</v>
      </c>
      <c r="AI61" s="1">
        <f t="shared" si="10"/>
        <v>0</v>
      </c>
      <c r="AJ61" s="1">
        <f t="shared" si="11"/>
        <v>0</v>
      </c>
      <c r="AK61" s="1">
        <f t="shared" si="12"/>
        <v>0</v>
      </c>
      <c r="AL61" s="1">
        <f t="shared" si="13"/>
        <v>0</v>
      </c>
    </row>
    <row r="62" spans="1:38" ht="14.25" customHeight="1">
      <c r="A62" s="14" t="s">
        <v>111</v>
      </c>
      <c r="B62" s="27">
        <v>5</v>
      </c>
      <c r="K62" s="1"/>
      <c r="L62" s="1"/>
      <c r="M62" s="1"/>
      <c r="N62" s="1"/>
      <c r="O62" s="1"/>
      <c r="P62" s="1"/>
      <c r="T62" s="1" t="s">
        <v>318</v>
      </c>
      <c r="U62" s="1" t="e">
        <f t="shared" ref="U62:Z62" si="75">(SUMIF($A:$A,$T62,C:C))/(COUNTIFS($A:$A,$T62,C:C,"&gt;0"))</f>
        <v>#DIV/0!</v>
      </c>
      <c r="V62" s="1" t="e">
        <f t="shared" si="75"/>
        <v>#DIV/0!</v>
      </c>
      <c r="W62" s="1" t="e">
        <f t="shared" si="75"/>
        <v>#DIV/0!</v>
      </c>
      <c r="X62" s="1" t="e">
        <f t="shared" si="75"/>
        <v>#DIV/0!</v>
      </c>
      <c r="Y62" s="1" t="e">
        <f t="shared" si="75"/>
        <v>#DIV/0!</v>
      </c>
      <c r="Z62" s="1" t="e">
        <f t="shared" si="75"/>
        <v>#DIV/0!</v>
      </c>
      <c r="AA62" s="1" t="e">
        <f t="shared" si="2"/>
        <v>#DIV/0!</v>
      </c>
      <c r="AB62" s="1">
        <f t="shared" si="3"/>
        <v>0</v>
      </c>
      <c r="AC62" s="1">
        <f t="shared" si="4"/>
        <v>0</v>
      </c>
      <c r="AD62" s="1" t="e">
        <f t="shared" si="5"/>
        <v>#DIV/0!</v>
      </c>
      <c r="AE62" s="1">
        <f t="shared" si="6"/>
        <v>0</v>
      </c>
      <c r="AF62" s="1">
        <f t="shared" si="7"/>
        <v>0</v>
      </c>
      <c r="AG62" s="1">
        <f t="shared" si="8"/>
        <v>0</v>
      </c>
      <c r="AH62" s="1">
        <f t="shared" si="9"/>
        <v>0</v>
      </c>
      <c r="AI62" s="1">
        <f t="shared" si="10"/>
        <v>0</v>
      </c>
      <c r="AJ62" s="1">
        <f t="shared" si="11"/>
        <v>0</v>
      </c>
      <c r="AK62" s="1">
        <f t="shared" si="12"/>
        <v>0</v>
      </c>
      <c r="AL62" s="1">
        <f t="shared" si="13"/>
        <v>0</v>
      </c>
    </row>
    <row r="63" spans="1:38" ht="14.25" customHeight="1">
      <c r="A63" s="14" t="s">
        <v>114</v>
      </c>
      <c r="B63" s="27">
        <v>1</v>
      </c>
      <c r="C63" s="27">
        <v>166.8</v>
      </c>
      <c r="D63" s="27">
        <v>26</v>
      </c>
      <c r="E63" s="27">
        <v>0.64</v>
      </c>
      <c r="F63" s="27">
        <v>8</v>
      </c>
      <c r="G63" s="27">
        <v>4.57</v>
      </c>
      <c r="H63" s="27">
        <v>197.3</v>
      </c>
      <c r="I63" s="27">
        <v>21.62</v>
      </c>
      <c r="J63" s="7">
        <f t="shared" ref="J63:J67" si="76">(I63/H63)*100</f>
        <v>10.957932083122149</v>
      </c>
      <c r="K63" s="1"/>
      <c r="L63" s="1"/>
      <c r="M63" s="2" t="s">
        <v>52</v>
      </c>
      <c r="N63" s="2" t="s">
        <v>52</v>
      </c>
      <c r="O63" s="2" t="s">
        <v>52</v>
      </c>
      <c r="P63" s="2" t="s">
        <v>52</v>
      </c>
      <c r="T63" s="1" t="s">
        <v>322</v>
      </c>
      <c r="U63" s="1" t="e">
        <f t="shared" ref="U63:Z63" si="77">(SUMIF($A:$A,$T63,C:C))/(COUNTIFS($A:$A,$T63,C:C,"&gt;0"))</f>
        <v>#DIV/0!</v>
      </c>
      <c r="V63" s="1" t="e">
        <f t="shared" si="77"/>
        <v>#DIV/0!</v>
      </c>
      <c r="W63" s="1" t="e">
        <f t="shared" si="77"/>
        <v>#DIV/0!</v>
      </c>
      <c r="X63" s="1" t="e">
        <f t="shared" si="77"/>
        <v>#DIV/0!</v>
      </c>
      <c r="Y63" s="1" t="e">
        <f t="shared" si="77"/>
        <v>#DIV/0!</v>
      </c>
      <c r="Z63" s="1" t="e">
        <f t="shared" si="77"/>
        <v>#DIV/0!</v>
      </c>
      <c r="AA63" s="1" t="e">
        <f t="shared" si="2"/>
        <v>#DIV/0!</v>
      </c>
      <c r="AB63" s="1">
        <f t="shared" si="3"/>
        <v>0</v>
      </c>
      <c r="AC63" s="1">
        <f t="shared" si="4"/>
        <v>0</v>
      </c>
      <c r="AD63" s="1" t="e">
        <f t="shared" si="5"/>
        <v>#DIV/0!</v>
      </c>
      <c r="AE63" s="1">
        <f t="shared" si="6"/>
        <v>0</v>
      </c>
      <c r="AF63" s="1">
        <f t="shared" si="7"/>
        <v>0</v>
      </c>
      <c r="AG63" s="1">
        <f t="shared" si="8"/>
        <v>0</v>
      </c>
      <c r="AH63" s="1">
        <f t="shared" si="9"/>
        <v>0</v>
      </c>
      <c r="AI63" s="1">
        <f t="shared" si="10"/>
        <v>0</v>
      </c>
      <c r="AJ63" s="1">
        <f t="shared" si="11"/>
        <v>0</v>
      </c>
      <c r="AK63" s="1">
        <f t="shared" si="12"/>
        <v>0</v>
      </c>
      <c r="AL63" s="1">
        <f t="shared" si="13"/>
        <v>0</v>
      </c>
    </row>
    <row r="64" spans="1:38" ht="14.25" customHeight="1">
      <c r="A64" s="14" t="s">
        <v>114</v>
      </c>
      <c r="B64" s="27">
        <v>2</v>
      </c>
      <c r="C64" s="27">
        <v>182.6</v>
      </c>
      <c r="D64" s="27">
        <v>20.5</v>
      </c>
      <c r="E64" s="27">
        <v>0.83</v>
      </c>
      <c r="F64" s="27">
        <v>19.2</v>
      </c>
      <c r="G64" s="27">
        <v>5.98</v>
      </c>
      <c r="H64" s="27">
        <v>271.06</v>
      </c>
      <c r="I64" s="27">
        <v>30.32</v>
      </c>
      <c r="J64" s="7">
        <f t="shared" si="76"/>
        <v>11.18571533977717</v>
      </c>
      <c r="K64" s="1"/>
      <c r="L64" s="1"/>
      <c r="M64" s="2" t="s">
        <v>1628</v>
      </c>
      <c r="N64" s="2" t="s">
        <v>52</v>
      </c>
      <c r="O64" s="2" t="s">
        <v>1628</v>
      </c>
      <c r="P64" s="2" t="s">
        <v>52</v>
      </c>
      <c r="T64" s="1" t="s">
        <v>325</v>
      </c>
      <c r="U64" s="1" t="e">
        <f t="shared" ref="U64:Z64" si="78">(SUMIF($A:$A,$T64,C:C))/(COUNTIFS($A:$A,$T64,C:C,"&gt;0"))</f>
        <v>#DIV/0!</v>
      </c>
      <c r="V64" s="1" t="e">
        <f t="shared" si="78"/>
        <v>#DIV/0!</v>
      </c>
      <c r="W64" s="1" t="e">
        <f t="shared" si="78"/>
        <v>#DIV/0!</v>
      </c>
      <c r="X64" s="1" t="e">
        <f t="shared" si="78"/>
        <v>#DIV/0!</v>
      </c>
      <c r="Y64" s="1" t="e">
        <f t="shared" si="78"/>
        <v>#DIV/0!</v>
      </c>
      <c r="Z64" s="1" t="e">
        <f t="shared" si="78"/>
        <v>#DIV/0!</v>
      </c>
      <c r="AA64" s="1" t="e">
        <f t="shared" si="2"/>
        <v>#DIV/0!</v>
      </c>
      <c r="AB64" s="1">
        <f t="shared" si="3"/>
        <v>0</v>
      </c>
      <c r="AC64" s="1">
        <f t="shared" si="4"/>
        <v>0</v>
      </c>
      <c r="AD64" s="1" t="e">
        <f t="shared" si="5"/>
        <v>#DIV/0!</v>
      </c>
      <c r="AE64" s="1">
        <f t="shared" si="6"/>
        <v>0</v>
      </c>
      <c r="AF64" s="1">
        <f t="shared" si="7"/>
        <v>0</v>
      </c>
      <c r="AG64" s="1">
        <f t="shared" si="8"/>
        <v>0</v>
      </c>
      <c r="AH64" s="1">
        <f t="shared" si="9"/>
        <v>0</v>
      </c>
      <c r="AI64" s="1">
        <f t="shared" si="10"/>
        <v>0</v>
      </c>
      <c r="AJ64" s="1">
        <f t="shared" si="11"/>
        <v>0</v>
      </c>
      <c r="AK64" s="1">
        <f t="shared" si="12"/>
        <v>0</v>
      </c>
      <c r="AL64" s="1">
        <f t="shared" si="13"/>
        <v>0</v>
      </c>
    </row>
    <row r="65" spans="1:38" ht="14.25" customHeight="1">
      <c r="A65" s="14" t="s">
        <v>114</v>
      </c>
      <c r="B65" s="27">
        <v>3</v>
      </c>
      <c r="C65" s="27">
        <v>97</v>
      </c>
      <c r="D65" s="27">
        <v>17.100000000000001</v>
      </c>
      <c r="E65" s="27">
        <v>0.51</v>
      </c>
      <c r="F65" s="27">
        <v>14.1</v>
      </c>
      <c r="G65" s="27">
        <v>4.96</v>
      </c>
      <c r="H65" s="27">
        <v>100.65</v>
      </c>
      <c r="I65" s="27">
        <v>9.32</v>
      </c>
      <c r="J65" s="7">
        <f t="shared" si="76"/>
        <v>9.2598112270243416</v>
      </c>
      <c r="K65" s="1"/>
      <c r="L65" s="1"/>
      <c r="M65" s="2" t="s">
        <v>1628</v>
      </c>
      <c r="N65" s="2" t="s">
        <v>52</v>
      </c>
      <c r="O65" s="2" t="s">
        <v>1628</v>
      </c>
      <c r="P65" s="2" t="s">
        <v>52</v>
      </c>
      <c r="T65" s="1" t="s">
        <v>328</v>
      </c>
      <c r="U65" s="1" t="e">
        <f t="shared" ref="U65:Z65" si="79">(SUMIF($A:$A,$T65,C:C))/(COUNTIFS($A:$A,$T65,C:C,"&gt;0"))</f>
        <v>#DIV/0!</v>
      </c>
      <c r="V65" s="1" t="e">
        <f t="shared" si="79"/>
        <v>#DIV/0!</v>
      </c>
      <c r="W65" s="1" t="e">
        <f t="shared" si="79"/>
        <v>#DIV/0!</v>
      </c>
      <c r="X65" s="1" t="e">
        <f t="shared" si="79"/>
        <v>#DIV/0!</v>
      </c>
      <c r="Y65" s="1" t="e">
        <f t="shared" si="79"/>
        <v>#DIV/0!</v>
      </c>
      <c r="Z65" s="1" t="e">
        <f t="shared" si="79"/>
        <v>#DIV/0!</v>
      </c>
      <c r="AA65" s="1" t="e">
        <f t="shared" si="2"/>
        <v>#DIV/0!</v>
      </c>
      <c r="AB65" s="1">
        <f t="shared" si="3"/>
        <v>0</v>
      </c>
      <c r="AC65" s="1">
        <f t="shared" si="4"/>
        <v>0</v>
      </c>
      <c r="AD65" s="1" t="e">
        <f t="shared" si="5"/>
        <v>#DIV/0!</v>
      </c>
      <c r="AE65" s="1">
        <f t="shared" si="6"/>
        <v>0</v>
      </c>
      <c r="AF65" s="1">
        <f t="shared" si="7"/>
        <v>0</v>
      </c>
      <c r="AG65" s="1">
        <f t="shared" si="8"/>
        <v>0</v>
      </c>
      <c r="AH65" s="1">
        <f t="shared" si="9"/>
        <v>0</v>
      </c>
      <c r="AI65" s="1">
        <f t="shared" si="10"/>
        <v>0</v>
      </c>
      <c r="AJ65" s="1">
        <f t="shared" si="11"/>
        <v>0</v>
      </c>
      <c r="AK65" s="1">
        <f t="shared" si="12"/>
        <v>0</v>
      </c>
      <c r="AL65" s="1">
        <f t="shared" si="13"/>
        <v>0</v>
      </c>
    </row>
    <row r="66" spans="1:38" ht="14.25" customHeight="1">
      <c r="A66" s="14" t="s">
        <v>114</v>
      </c>
      <c r="B66" s="27">
        <v>4</v>
      </c>
      <c r="C66" s="27">
        <v>118.5</v>
      </c>
      <c r="D66" s="27">
        <v>13.4</v>
      </c>
      <c r="E66" s="27">
        <v>0.56000000000000005</v>
      </c>
      <c r="F66" s="27">
        <v>5.8</v>
      </c>
      <c r="G66" s="27">
        <v>3.06</v>
      </c>
      <c r="H66" s="27">
        <v>65.2</v>
      </c>
      <c r="I66" s="27">
        <v>7.2</v>
      </c>
      <c r="J66" s="7">
        <f t="shared" si="76"/>
        <v>11.042944785276074</v>
      </c>
      <c r="K66" s="1"/>
      <c r="L66" s="1"/>
      <c r="M66" s="2" t="s">
        <v>1628</v>
      </c>
      <c r="N66" s="2" t="s">
        <v>52</v>
      </c>
      <c r="O66" s="2" t="s">
        <v>1628</v>
      </c>
      <c r="P66" s="2" t="s">
        <v>52</v>
      </c>
      <c r="T66" s="1" t="s">
        <v>334</v>
      </c>
      <c r="U66" s="1" t="e">
        <f t="shared" ref="U66:Z66" si="80">(SUMIF($A:$A,$T66,C:C))/(COUNTIFS($A:$A,$T66,C:C,"&gt;0"))</f>
        <v>#DIV/0!</v>
      </c>
      <c r="V66" s="1" t="e">
        <f t="shared" si="80"/>
        <v>#DIV/0!</v>
      </c>
      <c r="W66" s="1" t="e">
        <f t="shared" si="80"/>
        <v>#DIV/0!</v>
      </c>
      <c r="X66" s="1" t="e">
        <f t="shared" si="80"/>
        <v>#DIV/0!</v>
      </c>
      <c r="Y66" s="1" t="e">
        <f t="shared" si="80"/>
        <v>#DIV/0!</v>
      </c>
      <c r="Z66" s="1" t="e">
        <f t="shared" si="80"/>
        <v>#DIV/0!</v>
      </c>
      <c r="AA66" s="1" t="e">
        <f t="shared" si="2"/>
        <v>#DIV/0!</v>
      </c>
      <c r="AB66" s="1">
        <f t="shared" si="3"/>
        <v>0</v>
      </c>
      <c r="AC66" s="1">
        <f t="shared" si="4"/>
        <v>0</v>
      </c>
      <c r="AD66" s="1" t="e">
        <f t="shared" si="5"/>
        <v>#DIV/0!</v>
      </c>
      <c r="AE66" s="1">
        <f t="shared" si="6"/>
        <v>0</v>
      </c>
      <c r="AF66" s="1">
        <f t="shared" si="7"/>
        <v>0</v>
      </c>
      <c r="AG66" s="1">
        <f t="shared" si="8"/>
        <v>0</v>
      </c>
      <c r="AH66" s="1">
        <f t="shared" si="9"/>
        <v>0</v>
      </c>
      <c r="AI66" s="1">
        <f t="shared" si="10"/>
        <v>0</v>
      </c>
      <c r="AJ66" s="1">
        <f t="shared" si="11"/>
        <v>0</v>
      </c>
      <c r="AK66" s="1">
        <f t="shared" si="12"/>
        <v>0</v>
      </c>
      <c r="AL66" s="1">
        <f t="shared" si="13"/>
        <v>0</v>
      </c>
    </row>
    <row r="67" spans="1:38" ht="14.25" customHeight="1">
      <c r="A67" s="14" t="s">
        <v>114</v>
      </c>
      <c r="B67" s="27">
        <v>5</v>
      </c>
      <c r="C67" s="27">
        <v>163.1</v>
      </c>
      <c r="D67" s="27">
        <v>21.9</v>
      </c>
      <c r="E67" s="27">
        <v>0.67</v>
      </c>
      <c r="F67" s="27">
        <v>13.9</v>
      </c>
      <c r="G67" s="27">
        <v>5.04</v>
      </c>
      <c r="H67" s="27">
        <v>222.57</v>
      </c>
      <c r="I67" s="27">
        <v>22.68</v>
      </c>
      <c r="J67" s="7">
        <f t="shared" si="76"/>
        <v>10.190052567731501</v>
      </c>
      <c r="K67" s="1"/>
      <c r="L67" s="1"/>
      <c r="M67" s="2" t="s">
        <v>1628</v>
      </c>
      <c r="N67" s="2" t="s">
        <v>52</v>
      </c>
      <c r="O67" s="2" t="s">
        <v>52</v>
      </c>
      <c r="P67" s="2" t="s">
        <v>52</v>
      </c>
      <c r="T67" s="1" t="s">
        <v>338</v>
      </c>
      <c r="U67" s="1">
        <f t="shared" ref="U67:Z67" si="81">(SUMIF($A:$A,$T67,C:C))/(COUNTIFS($A:$A,$T67,C:C,"&gt;0"))</f>
        <v>66.36</v>
      </c>
      <c r="V67" s="1">
        <f t="shared" si="81"/>
        <v>11.620000000000001</v>
      </c>
      <c r="W67" s="1">
        <f t="shared" si="81"/>
        <v>0.88400000000000001</v>
      </c>
      <c r="X67" s="1">
        <f t="shared" si="81"/>
        <v>13.36</v>
      </c>
      <c r="Y67" s="1">
        <f t="shared" si="81"/>
        <v>4.9040000000000008</v>
      </c>
      <c r="Z67" s="1">
        <f t="shared" si="81"/>
        <v>45.113999999999997</v>
      </c>
      <c r="AA67" s="1">
        <f t="shared" si="2"/>
        <v>10.498847994626473</v>
      </c>
      <c r="AB67" s="1">
        <f t="shared" si="3"/>
        <v>0</v>
      </c>
      <c r="AC67" s="1">
        <f t="shared" si="4"/>
        <v>0</v>
      </c>
      <c r="AD67" s="1" t="e">
        <f t="shared" si="5"/>
        <v>#DIV/0!</v>
      </c>
      <c r="AE67" s="1">
        <f t="shared" si="6"/>
        <v>0</v>
      </c>
      <c r="AF67" s="1">
        <f t="shared" si="7"/>
        <v>0</v>
      </c>
      <c r="AG67" s="1">
        <f t="shared" si="8"/>
        <v>0</v>
      </c>
      <c r="AH67" s="1">
        <f t="shared" si="9"/>
        <v>5</v>
      </c>
      <c r="AI67" s="1">
        <f t="shared" si="10"/>
        <v>3</v>
      </c>
      <c r="AJ67" s="1">
        <f t="shared" si="11"/>
        <v>2</v>
      </c>
      <c r="AK67" s="1">
        <f t="shared" si="12"/>
        <v>1</v>
      </c>
      <c r="AL67" s="1">
        <f t="shared" si="13"/>
        <v>4</v>
      </c>
    </row>
    <row r="68" spans="1:38" ht="14.25" customHeight="1">
      <c r="A68" s="14" t="s">
        <v>119</v>
      </c>
      <c r="B68" s="27">
        <v>1</v>
      </c>
      <c r="K68" s="1"/>
      <c r="L68" s="1"/>
      <c r="M68" s="1"/>
      <c r="N68" s="1"/>
      <c r="O68" s="1"/>
      <c r="P68" s="1"/>
      <c r="T68" s="1" t="s">
        <v>343</v>
      </c>
      <c r="U68" s="1">
        <f t="shared" ref="U68:Z68" si="82">(SUMIF($A:$A,$T68,C:C))/(COUNTIFS($A:$A,$T68,C:C,"&gt;0"))</f>
        <v>176.2</v>
      </c>
      <c r="V68" s="1">
        <f t="shared" si="82"/>
        <v>13.98</v>
      </c>
      <c r="W68" s="1">
        <f t="shared" si="82"/>
        <v>1.212</v>
      </c>
      <c r="X68" s="1">
        <f t="shared" si="82"/>
        <v>15.8</v>
      </c>
      <c r="Y68" s="1">
        <f t="shared" si="82"/>
        <v>5.3780000000000001</v>
      </c>
      <c r="Z68" s="1">
        <f t="shared" si="82"/>
        <v>133.46</v>
      </c>
      <c r="AA68" s="1">
        <f t="shared" si="2"/>
        <v>9.5793808799086158</v>
      </c>
      <c r="AB68" s="1">
        <f t="shared" si="3"/>
        <v>0</v>
      </c>
      <c r="AC68" s="1">
        <f t="shared" si="4"/>
        <v>0</v>
      </c>
      <c r="AD68" s="1" t="e">
        <f t="shared" si="5"/>
        <v>#DIV/0!</v>
      </c>
      <c r="AE68" s="1">
        <f t="shared" si="6"/>
        <v>0</v>
      </c>
      <c r="AF68" s="1">
        <f t="shared" si="7"/>
        <v>0</v>
      </c>
      <c r="AG68" s="1">
        <f t="shared" si="8"/>
        <v>0</v>
      </c>
      <c r="AH68" s="1">
        <f t="shared" si="9"/>
        <v>5</v>
      </c>
      <c r="AI68" s="1">
        <f t="shared" si="10"/>
        <v>5</v>
      </c>
      <c r="AJ68" s="1">
        <f t="shared" si="11"/>
        <v>0</v>
      </c>
      <c r="AK68" s="1">
        <f t="shared" si="12"/>
        <v>0</v>
      </c>
      <c r="AL68" s="1">
        <f t="shared" si="13"/>
        <v>5</v>
      </c>
    </row>
    <row r="69" spans="1:38" ht="14.25" customHeight="1">
      <c r="A69" s="14" t="s">
        <v>119</v>
      </c>
      <c r="B69" s="27">
        <v>2</v>
      </c>
      <c r="K69" s="1"/>
      <c r="L69" s="1"/>
      <c r="M69" s="1"/>
      <c r="N69" s="1"/>
      <c r="O69" s="1"/>
      <c r="P69" s="1"/>
      <c r="T69" s="1" t="s">
        <v>349</v>
      </c>
      <c r="U69" s="1" t="e">
        <f t="shared" ref="U69:Z69" si="83">(SUMIF($A:$A,$T69,C:C))/(COUNTIFS($A:$A,$T69,C:C,"&gt;0"))</f>
        <v>#DIV/0!</v>
      </c>
      <c r="V69" s="1" t="e">
        <f t="shared" si="83"/>
        <v>#DIV/0!</v>
      </c>
      <c r="W69" s="1" t="e">
        <f t="shared" si="83"/>
        <v>#DIV/0!</v>
      </c>
      <c r="X69" s="1" t="e">
        <f t="shared" si="83"/>
        <v>#DIV/0!</v>
      </c>
      <c r="Y69" s="1" t="e">
        <f t="shared" si="83"/>
        <v>#DIV/0!</v>
      </c>
      <c r="Z69" s="1" t="e">
        <f t="shared" si="83"/>
        <v>#DIV/0!</v>
      </c>
      <c r="AA69" s="1" t="e">
        <f t="shared" si="2"/>
        <v>#DIV/0!</v>
      </c>
      <c r="AB69" s="1">
        <f t="shared" si="3"/>
        <v>0</v>
      </c>
      <c r="AC69" s="1">
        <f t="shared" si="4"/>
        <v>0</v>
      </c>
      <c r="AD69" s="1" t="e">
        <f t="shared" si="5"/>
        <v>#DIV/0!</v>
      </c>
      <c r="AE69" s="1">
        <f t="shared" si="6"/>
        <v>0</v>
      </c>
      <c r="AF69" s="1">
        <f t="shared" si="7"/>
        <v>0</v>
      </c>
      <c r="AG69" s="1">
        <f t="shared" si="8"/>
        <v>0</v>
      </c>
      <c r="AH69" s="1">
        <f t="shared" si="9"/>
        <v>0</v>
      </c>
      <c r="AI69" s="1">
        <f t="shared" si="10"/>
        <v>0</v>
      </c>
      <c r="AJ69" s="1">
        <f t="shared" si="11"/>
        <v>0</v>
      </c>
      <c r="AK69" s="1">
        <f t="shared" si="12"/>
        <v>0</v>
      </c>
      <c r="AL69" s="1">
        <f t="shared" si="13"/>
        <v>0</v>
      </c>
    </row>
    <row r="70" spans="1:38" ht="14.25" customHeight="1">
      <c r="A70" s="14" t="s">
        <v>119</v>
      </c>
      <c r="B70" s="27">
        <v>3</v>
      </c>
      <c r="K70" s="1"/>
      <c r="L70" s="1"/>
      <c r="M70" s="1"/>
      <c r="N70" s="1"/>
      <c r="O70" s="1"/>
      <c r="P70" s="1"/>
      <c r="T70" s="1" t="s">
        <v>353</v>
      </c>
      <c r="U70" s="1" t="e">
        <f t="shared" ref="U70:Z70" si="84">(SUMIF($A:$A,$T70,C:C))/(COUNTIFS($A:$A,$T70,C:C,"&gt;0"))</f>
        <v>#DIV/0!</v>
      </c>
      <c r="V70" s="1" t="e">
        <f t="shared" si="84"/>
        <v>#DIV/0!</v>
      </c>
      <c r="W70" s="1" t="e">
        <f t="shared" si="84"/>
        <v>#DIV/0!</v>
      </c>
      <c r="X70" s="1" t="e">
        <f t="shared" si="84"/>
        <v>#DIV/0!</v>
      </c>
      <c r="Y70" s="1" t="e">
        <f t="shared" si="84"/>
        <v>#DIV/0!</v>
      </c>
      <c r="Z70" s="1" t="e">
        <f t="shared" si="84"/>
        <v>#DIV/0!</v>
      </c>
      <c r="AA70" s="1" t="e">
        <f t="shared" si="2"/>
        <v>#DIV/0!</v>
      </c>
      <c r="AB70" s="1">
        <f t="shared" si="3"/>
        <v>0</v>
      </c>
      <c r="AC70" s="1">
        <f t="shared" si="4"/>
        <v>0</v>
      </c>
      <c r="AD70" s="1" t="e">
        <f t="shared" si="5"/>
        <v>#DIV/0!</v>
      </c>
      <c r="AE70" s="1">
        <f t="shared" si="6"/>
        <v>0</v>
      </c>
      <c r="AF70" s="1">
        <f t="shared" si="7"/>
        <v>0</v>
      </c>
      <c r="AG70" s="1">
        <f t="shared" si="8"/>
        <v>0</v>
      </c>
      <c r="AH70" s="1">
        <f t="shared" si="9"/>
        <v>0</v>
      </c>
      <c r="AI70" s="1">
        <f t="shared" si="10"/>
        <v>0</v>
      </c>
      <c r="AJ70" s="1">
        <f t="shared" si="11"/>
        <v>0</v>
      </c>
      <c r="AK70" s="1">
        <f t="shared" si="12"/>
        <v>0</v>
      </c>
      <c r="AL70" s="1">
        <f t="shared" si="13"/>
        <v>0</v>
      </c>
    </row>
    <row r="71" spans="1:38" ht="14.25" customHeight="1">
      <c r="A71" s="14" t="s">
        <v>119</v>
      </c>
      <c r="B71" s="27">
        <v>4</v>
      </c>
      <c r="K71" s="1"/>
      <c r="L71" s="1"/>
      <c r="M71" s="1"/>
      <c r="N71" s="1"/>
      <c r="O71" s="1"/>
      <c r="P71" s="1"/>
      <c r="T71" s="1" t="s">
        <v>356</v>
      </c>
      <c r="U71" s="1" t="e">
        <f t="shared" ref="U71:Z71" si="85">(SUMIF($A:$A,$T71,C:C))/(COUNTIFS($A:$A,$T71,C:C,"&gt;0"))</f>
        <v>#DIV/0!</v>
      </c>
      <c r="V71" s="1" t="e">
        <f t="shared" si="85"/>
        <v>#DIV/0!</v>
      </c>
      <c r="W71" s="1" t="e">
        <f t="shared" si="85"/>
        <v>#DIV/0!</v>
      </c>
      <c r="X71" s="1" t="e">
        <f t="shared" si="85"/>
        <v>#DIV/0!</v>
      </c>
      <c r="Y71" s="1" t="e">
        <f t="shared" si="85"/>
        <v>#DIV/0!</v>
      </c>
      <c r="Z71" s="1" t="e">
        <f t="shared" si="85"/>
        <v>#DIV/0!</v>
      </c>
      <c r="AA71" s="1" t="e">
        <f t="shared" si="2"/>
        <v>#DIV/0!</v>
      </c>
      <c r="AB71" s="1">
        <f t="shared" si="3"/>
        <v>0</v>
      </c>
      <c r="AC71" s="1">
        <f t="shared" si="4"/>
        <v>0</v>
      </c>
      <c r="AD71" s="1" t="e">
        <f t="shared" si="5"/>
        <v>#DIV/0!</v>
      </c>
      <c r="AE71" s="1">
        <f t="shared" si="6"/>
        <v>0</v>
      </c>
      <c r="AF71" s="1">
        <f t="shared" si="7"/>
        <v>0</v>
      </c>
      <c r="AG71" s="1">
        <f t="shared" si="8"/>
        <v>0</v>
      </c>
      <c r="AH71" s="1">
        <f t="shared" si="9"/>
        <v>0</v>
      </c>
      <c r="AI71" s="1">
        <f t="shared" si="10"/>
        <v>0</v>
      </c>
      <c r="AJ71" s="1">
        <f t="shared" si="11"/>
        <v>0</v>
      </c>
      <c r="AK71" s="1">
        <f t="shared" si="12"/>
        <v>0</v>
      </c>
      <c r="AL71" s="1">
        <f t="shared" si="13"/>
        <v>0</v>
      </c>
    </row>
    <row r="72" spans="1:38" ht="14.25" customHeight="1">
      <c r="A72" s="14" t="s">
        <v>119</v>
      </c>
      <c r="B72" s="27">
        <v>5</v>
      </c>
      <c r="K72" s="1"/>
      <c r="L72" s="1"/>
      <c r="M72" s="1"/>
      <c r="N72" s="1"/>
      <c r="O72" s="1"/>
      <c r="P72" s="1"/>
      <c r="T72" s="1" t="s">
        <v>311</v>
      </c>
      <c r="U72" s="1" t="e">
        <f t="shared" ref="U72:Z72" si="86">(SUMIF($A:$A,$T72,C:C))/(COUNTIFS($A:$A,$T72,C:C,"&gt;0"))</f>
        <v>#DIV/0!</v>
      </c>
      <c r="V72" s="1" t="e">
        <f t="shared" si="86"/>
        <v>#DIV/0!</v>
      </c>
      <c r="W72" s="1" t="e">
        <f t="shared" si="86"/>
        <v>#DIV/0!</v>
      </c>
      <c r="X72" s="1" t="e">
        <f t="shared" si="86"/>
        <v>#DIV/0!</v>
      </c>
      <c r="Y72" s="1" t="e">
        <f t="shared" si="86"/>
        <v>#DIV/0!</v>
      </c>
      <c r="Z72" s="1" t="e">
        <f t="shared" si="86"/>
        <v>#DIV/0!</v>
      </c>
      <c r="AA72" s="1" t="e">
        <f t="shared" si="2"/>
        <v>#DIV/0!</v>
      </c>
      <c r="AB72" s="1">
        <f t="shared" si="3"/>
        <v>0</v>
      </c>
      <c r="AC72" s="1">
        <f t="shared" si="4"/>
        <v>0</v>
      </c>
      <c r="AD72" s="1" t="e">
        <f t="shared" si="5"/>
        <v>#DIV/0!</v>
      </c>
      <c r="AE72" s="1">
        <f t="shared" si="6"/>
        <v>0</v>
      </c>
      <c r="AF72" s="1">
        <f t="shared" si="7"/>
        <v>0</v>
      </c>
      <c r="AG72" s="1">
        <f t="shared" si="8"/>
        <v>0</v>
      </c>
      <c r="AH72" s="1">
        <f t="shared" si="9"/>
        <v>0</v>
      </c>
      <c r="AI72" s="1">
        <f t="shared" si="10"/>
        <v>0</v>
      </c>
      <c r="AJ72" s="1">
        <f t="shared" si="11"/>
        <v>0</v>
      </c>
      <c r="AK72" s="1">
        <f t="shared" si="12"/>
        <v>0</v>
      </c>
      <c r="AL72" s="1">
        <f t="shared" si="13"/>
        <v>0</v>
      </c>
    </row>
    <row r="73" spans="1:38" ht="14.25" customHeight="1">
      <c r="A73" s="14" t="s">
        <v>127</v>
      </c>
      <c r="B73" s="27">
        <v>1</v>
      </c>
      <c r="K73" s="1"/>
      <c r="L73" s="1"/>
      <c r="M73" s="1"/>
      <c r="N73" s="1"/>
      <c r="O73" s="1"/>
      <c r="P73" s="1"/>
      <c r="T73" s="1" t="s">
        <v>361</v>
      </c>
      <c r="U73" s="1">
        <f t="shared" ref="U73:Z73" si="87">(SUMIF($A:$A,$T73,C:C))/(COUNTIFS($A:$A,$T73,C:C,"&gt;0"))</f>
        <v>103.64000000000001</v>
      </c>
      <c r="V73" s="1">
        <f t="shared" si="87"/>
        <v>17.100000000000001</v>
      </c>
      <c r="W73" s="1">
        <f t="shared" si="87"/>
        <v>1.22</v>
      </c>
      <c r="X73" s="1">
        <f t="shared" si="87"/>
        <v>9.6000000000000014</v>
      </c>
      <c r="Y73" s="1">
        <f t="shared" si="87"/>
        <v>5.5900000000000007</v>
      </c>
      <c r="Z73" s="1">
        <f t="shared" si="87"/>
        <v>103.468</v>
      </c>
      <c r="AA73" s="1">
        <f t="shared" si="2"/>
        <v>9.4912825147027284</v>
      </c>
      <c r="AB73" s="1">
        <f t="shared" si="3"/>
        <v>0</v>
      </c>
      <c r="AC73" s="1">
        <f t="shared" si="4"/>
        <v>0</v>
      </c>
      <c r="AD73" s="1" t="e">
        <f t="shared" si="5"/>
        <v>#DIV/0!</v>
      </c>
      <c r="AE73" s="1">
        <f t="shared" si="6"/>
        <v>0</v>
      </c>
      <c r="AF73" s="1">
        <f t="shared" si="7"/>
        <v>0</v>
      </c>
      <c r="AG73" s="1">
        <f t="shared" si="8"/>
        <v>0</v>
      </c>
      <c r="AH73" s="1">
        <f t="shared" si="9"/>
        <v>5</v>
      </c>
      <c r="AI73" s="1">
        <f t="shared" si="10"/>
        <v>3</v>
      </c>
      <c r="AJ73" s="1">
        <f t="shared" si="11"/>
        <v>2</v>
      </c>
      <c r="AK73" s="1">
        <f t="shared" si="12"/>
        <v>0</v>
      </c>
      <c r="AL73" s="1">
        <f t="shared" si="13"/>
        <v>5</v>
      </c>
    </row>
    <row r="74" spans="1:38" ht="14.25" customHeight="1">
      <c r="A74" s="14" t="s">
        <v>127</v>
      </c>
      <c r="B74" s="27">
        <v>2</v>
      </c>
      <c r="K74" s="1"/>
      <c r="L74" s="1"/>
      <c r="M74" s="1"/>
      <c r="N74" s="1"/>
      <c r="O74" s="1"/>
      <c r="P74" s="1"/>
      <c r="T74" s="1" t="s">
        <v>365</v>
      </c>
      <c r="U74" s="1">
        <f t="shared" ref="U74:Z74" si="88">(SUMIF($A:$A,$T74,C:C))/(COUNTIFS($A:$A,$T74,C:C,"&gt;0"))</f>
        <v>215.08</v>
      </c>
      <c r="V74" s="1">
        <f t="shared" si="88"/>
        <v>9.26</v>
      </c>
      <c r="W74" s="1">
        <f t="shared" si="88"/>
        <v>0.998</v>
      </c>
      <c r="X74" s="1">
        <f t="shared" si="88"/>
        <v>8.4400000000000013</v>
      </c>
      <c r="Y74" s="1">
        <f t="shared" si="88"/>
        <v>3.3279999999999994</v>
      </c>
      <c r="Z74" s="1">
        <f t="shared" si="88"/>
        <v>93.334000000000003</v>
      </c>
      <c r="AA74" s="1">
        <f t="shared" si="2"/>
        <v>11.049625519399386</v>
      </c>
      <c r="AB74" s="1">
        <f t="shared" si="3"/>
        <v>0</v>
      </c>
      <c r="AC74" s="1">
        <f t="shared" si="4"/>
        <v>0</v>
      </c>
      <c r="AD74" s="1" t="e">
        <f t="shared" si="5"/>
        <v>#DIV/0!</v>
      </c>
      <c r="AE74" s="1">
        <f t="shared" si="6"/>
        <v>0</v>
      </c>
      <c r="AF74" s="1">
        <f t="shared" si="7"/>
        <v>0</v>
      </c>
      <c r="AG74" s="1">
        <f t="shared" si="8"/>
        <v>0</v>
      </c>
      <c r="AH74" s="1">
        <f t="shared" si="9"/>
        <v>5</v>
      </c>
      <c r="AI74" s="1">
        <f t="shared" si="10"/>
        <v>5</v>
      </c>
      <c r="AJ74" s="1">
        <f t="shared" si="11"/>
        <v>0</v>
      </c>
      <c r="AK74" s="1">
        <f t="shared" si="12"/>
        <v>2</v>
      </c>
      <c r="AL74" s="1">
        <f t="shared" si="13"/>
        <v>3</v>
      </c>
    </row>
    <row r="75" spans="1:38" ht="14.25" customHeight="1">
      <c r="A75" s="14" t="s">
        <v>127</v>
      </c>
      <c r="B75" s="27">
        <v>3</v>
      </c>
      <c r="K75" s="1"/>
      <c r="L75" s="1"/>
      <c r="M75" s="1"/>
      <c r="N75" s="1"/>
      <c r="O75" s="1"/>
      <c r="P75" s="1"/>
      <c r="T75" s="1" t="s">
        <v>369</v>
      </c>
      <c r="U75" s="1">
        <f t="shared" ref="U75:Z75" si="89">(SUMIF($A:$A,$T75,C:C))/(COUNTIFS($A:$A,$T75,C:C,"&gt;0"))</f>
        <v>133.76000000000002</v>
      </c>
      <c r="V75" s="1">
        <f t="shared" si="89"/>
        <v>13.16</v>
      </c>
      <c r="W75" s="1">
        <f t="shared" si="89"/>
        <v>0.81799999999999995</v>
      </c>
      <c r="X75" s="1">
        <f t="shared" si="89"/>
        <v>18.100000000000001</v>
      </c>
      <c r="Y75" s="1">
        <f t="shared" si="89"/>
        <v>7.0220000000000002</v>
      </c>
      <c r="Z75" s="1">
        <f t="shared" si="89"/>
        <v>102.02000000000001</v>
      </c>
      <c r="AA75" s="1">
        <f t="shared" si="2"/>
        <v>10.555598691134838</v>
      </c>
      <c r="AB75" s="1">
        <f t="shared" si="3"/>
        <v>0</v>
      </c>
      <c r="AC75" s="1">
        <f t="shared" si="4"/>
        <v>0</v>
      </c>
      <c r="AD75" s="1" t="e">
        <f t="shared" si="5"/>
        <v>#DIV/0!</v>
      </c>
      <c r="AE75" s="1">
        <f t="shared" si="6"/>
        <v>0</v>
      </c>
      <c r="AF75" s="1">
        <f t="shared" si="7"/>
        <v>0</v>
      </c>
      <c r="AG75" s="1">
        <f t="shared" si="8"/>
        <v>0</v>
      </c>
      <c r="AH75" s="1">
        <f t="shared" si="9"/>
        <v>5</v>
      </c>
      <c r="AI75" s="1">
        <f t="shared" si="10"/>
        <v>5</v>
      </c>
      <c r="AJ75" s="1">
        <f t="shared" si="11"/>
        <v>0</v>
      </c>
      <c r="AK75" s="1">
        <f t="shared" si="12"/>
        <v>2</v>
      </c>
      <c r="AL75" s="1">
        <f t="shared" si="13"/>
        <v>3</v>
      </c>
    </row>
    <row r="76" spans="1:38" ht="14.25" customHeight="1">
      <c r="A76" s="14" t="s">
        <v>127</v>
      </c>
      <c r="B76" s="27">
        <v>4</v>
      </c>
      <c r="K76" s="1"/>
      <c r="L76" s="1"/>
      <c r="M76" s="1"/>
      <c r="N76" s="1"/>
      <c r="O76" s="1"/>
      <c r="P76" s="1"/>
      <c r="T76" s="1" t="s">
        <v>372</v>
      </c>
      <c r="U76" s="1">
        <f t="shared" ref="U76:Z76" si="90">(SUMIF($A:$A,$T76,C:C))/(COUNTIFS($A:$A,$T76,C:C,"&gt;0"))</f>
        <v>139.86000000000001</v>
      </c>
      <c r="V76" s="1">
        <f t="shared" si="90"/>
        <v>13.3</v>
      </c>
      <c r="W76" s="1">
        <f t="shared" si="90"/>
        <v>1.1019999999999999</v>
      </c>
      <c r="X76" s="1">
        <f t="shared" si="90"/>
        <v>15.02</v>
      </c>
      <c r="Y76" s="1">
        <f t="shared" si="90"/>
        <v>6.3539999999999992</v>
      </c>
      <c r="Z76" s="1">
        <f t="shared" si="90"/>
        <v>102.94000000000001</v>
      </c>
      <c r="AA76" s="1">
        <f t="shared" si="2"/>
        <v>10.189589785914015</v>
      </c>
      <c r="AB76" s="1">
        <f t="shared" si="3"/>
        <v>0</v>
      </c>
      <c r="AC76" s="1">
        <f t="shared" si="4"/>
        <v>0</v>
      </c>
      <c r="AD76" s="1" t="e">
        <f t="shared" si="5"/>
        <v>#DIV/0!</v>
      </c>
      <c r="AE76" s="1">
        <f t="shared" si="6"/>
        <v>0</v>
      </c>
      <c r="AF76" s="1">
        <f t="shared" si="7"/>
        <v>0</v>
      </c>
      <c r="AG76" s="1">
        <f t="shared" si="8"/>
        <v>0</v>
      </c>
      <c r="AH76" s="1">
        <f t="shared" si="9"/>
        <v>5</v>
      </c>
      <c r="AI76" s="1">
        <f t="shared" si="10"/>
        <v>5</v>
      </c>
      <c r="AJ76" s="1">
        <f t="shared" si="11"/>
        <v>0</v>
      </c>
      <c r="AK76" s="1">
        <f t="shared" si="12"/>
        <v>1</v>
      </c>
      <c r="AL76" s="1">
        <f t="shared" si="13"/>
        <v>4</v>
      </c>
    </row>
    <row r="77" spans="1:38" ht="14.25" customHeight="1">
      <c r="A77" s="14" t="s">
        <v>127</v>
      </c>
      <c r="B77" s="27">
        <v>5</v>
      </c>
      <c r="K77" s="1"/>
      <c r="L77" s="1"/>
      <c r="M77" s="1"/>
      <c r="N77" s="1"/>
      <c r="O77" s="1"/>
      <c r="P77" s="1"/>
      <c r="T77" s="1" t="s">
        <v>376</v>
      </c>
      <c r="U77" s="1" t="e">
        <f t="shared" ref="U77:Z77" si="91">(SUMIF($A:$A,$T77,C:C))/(COUNTIFS($A:$A,$T77,C:C,"&gt;0"))</f>
        <v>#DIV/0!</v>
      </c>
      <c r="V77" s="1" t="e">
        <f t="shared" si="91"/>
        <v>#DIV/0!</v>
      </c>
      <c r="W77" s="1" t="e">
        <f t="shared" si="91"/>
        <v>#DIV/0!</v>
      </c>
      <c r="X77" s="1" t="e">
        <f t="shared" si="91"/>
        <v>#DIV/0!</v>
      </c>
      <c r="Y77" s="1" t="e">
        <f t="shared" si="91"/>
        <v>#DIV/0!</v>
      </c>
      <c r="Z77" s="1" t="e">
        <f t="shared" si="91"/>
        <v>#DIV/0!</v>
      </c>
      <c r="AA77" s="1" t="e">
        <f t="shared" si="2"/>
        <v>#DIV/0!</v>
      </c>
      <c r="AB77" s="1">
        <f t="shared" si="3"/>
        <v>0</v>
      </c>
      <c r="AC77" s="1">
        <f t="shared" si="4"/>
        <v>0</v>
      </c>
      <c r="AD77" s="1" t="e">
        <f t="shared" si="5"/>
        <v>#DIV/0!</v>
      </c>
      <c r="AE77" s="1">
        <f t="shared" si="6"/>
        <v>0</v>
      </c>
      <c r="AF77" s="1">
        <f t="shared" si="7"/>
        <v>0</v>
      </c>
      <c r="AG77" s="1">
        <f t="shared" si="8"/>
        <v>0</v>
      </c>
      <c r="AH77" s="1">
        <f t="shared" si="9"/>
        <v>0</v>
      </c>
      <c r="AI77" s="1">
        <f t="shared" si="10"/>
        <v>0</v>
      </c>
      <c r="AJ77" s="1">
        <f t="shared" si="11"/>
        <v>0</v>
      </c>
      <c r="AK77" s="1">
        <f t="shared" si="12"/>
        <v>0</v>
      </c>
      <c r="AL77" s="1">
        <f t="shared" si="13"/>
        <v>0</v>
      </c>
    </row>
    <row r="78" spans="1:38" ht="14.25" customHeight="1">
      <c r="A78" s="14" t="s">
        <v>132</v>
      </c>
      <c r="B78" s="27">
        <v>1</v>
      </c>
      <c r="C78" s="27">
        <v>90</v>
      </c>
      <c r="D78" s="27">
        <v>12.2</v>
      </c>
      <c r="E78" s="27">
        <v>1.01</v>
      </c>
      <c r="F78" s="27">
        <v>23.2</v>
      </c>
      <c r="G78" s="27">
        <v>5.54</v>
      </c>
      <c r="H78" s="27">
        <v>65.7</v>
      </c>
      <c r="I78" s="27">
        <v>5.72</v>
      </c>
      <c r="J78" s="7">
        <f t="shared" ref="J78:J82" si="92">(I78/H78)*100</f>
        <v>8.7062404870624039</v>
      </c>
      <c r="K78" s="1"/>
      <c r="L78" s="1"/>
      <c r="M78" s="2" t="s">
        <v>1628</v>
      </c>
      <c r="N78" s="2" t="s">
        <v>52</v>
      </c>
      <c r="O78" s="2" t="s">
        <v>52</v>
      </c>
      <c r="P78" s="2" t="s">
        <v>1628</v>
      </c>
      <c r="T78" s="1" t="s">
        <v>380</v>
      </c>
      <c r="U78" s="1">
        <f t="shared" ref="U78:Z78" si="93">(SUMIF($A:$A,$T78,C:C))/(COUNTIFS($A:$A,$T78,C:C,"&gt;0"))</f>
        <v>339.64</v>
      </c>
      <c r="V78" s="1">
        <f t="shared" si="93"/>
        <v>6.5</v>
      </c>
      <c r="W78" s="1">
        <f t="shared" si="93"/>
        <v>1.198</v>
      </c>
      <c r="X78" s="1">
        <f t="shared" si="93"/>
        <v>25.28</v>
      </c>
      <c r="Y78" s="1">
        <f t="shared" si="93"/>
        <v>5.5979999999999999</v>
      </c>
      <c r="Z78" s="1">
        <f t="shared" si="93"/>
        <v>165.52800000000002</v>
      </c>
      <c r="AA78" s="1">
        <f t="shared" si="2"/>
        <v>10.990521212501353</v>
      </c>
      <c r="AB78" s="1">
        <f t="shared" si="3"/>
        <v>0</v>
      </c>
      <c r="AC78" s="1">
        <f t="shared" si="4"/>
        <v>0</v>
      </c>
      <c r="AD78" s="1" t="e">
        <f t="shared" si="5"/>
        <v>#DIV/0!</v>
      </c>
      <c r="AE78" s="1">
        <f t="shared" si="6"/>
        <v>0</v>
      </c>
      <c r="AF78" s="1">
        <f t="shared" si="7"/>
        <v>0</v>
      </c>
      <c r="AG78" s="1">
        <f t="shared" si="8"/>
        <v>0</v>
      </c>
      <c r="AH78" s="1">
        <f t="shared" si="9"/>
        <v>5</v>
      </c>
      <c r="AI78" s="1">
        <f t="shared" si="10"/>
        <v>5</v>
      </c>
      <c r="AJ78" s="1">
        <f t="shared" si="11"/>
        <v>0</v>
      </c>
      <c r="AK78" s="1">
        <f t="shared" si="12"/>
        <v>4</v>
      </c>
      <c r="AL78" s="1">
        <f t="shared" si="13"/>
        <v>1</v>
      </c>
    </row>
    <row r="79" spans="1:38" ht="14.25" customHeight="1">
      <c r="A79" s="14" t="s">
        <v>132</v>
      </c>
      <c r="B79" s="27">
        <v>2</v>
      </c>
      <c r="C79" s="27">
        <v>163.63</v>
      </c>
      <c r="D79" s="27">
        <v>39.6</v>
      </c>
      <c r="E79" s="27">
        <v>0.96</v>
      </c>
      <c r="F79" s="27">
        <v>13.5</v>
      </c>
      <c r="G79" s="27">
        <v>5.51</v>
      </c>
      <c r="H79" s="27">
        <v>397.29</v>
      </c>
      <c r="I79" s="27">
        <v>57.64</v>
      </c>
      <c r="J79" s="7">
        <f t="shared" si="92"/>
        <v>14.508293689748042</v>
      </c>
      <c r="K79" s="1"/>
      <c r="L79" s="1"/>
      <c r="M79" s="2" t="s">
        <v>1628</v>
      </c>
      <c r="N79" s="2" t="s">
        <v>52</v>
      </c>
      <c r="O79" s="2" t="s">
        <v>52</v>
      </c>
      <c r="P79" s="2" t="s">
        <v>1628</v>
      </c>
      <c r="T79" s="1" t="s">
        <v>383</v>
      </c>
      <c r="U79" s="1" t="e">
        <f t="shared" ref="U79:Z79" si="94">(SUMIF($A:$A,$T79,C:C))/(COUNTIFS($A:$A,$T79,C:C,"&gt;0"))</f>
        <v>#DIV/0!</v>
      </c>
      <c r="V79" s="1" t="e">
        <f t="shared" si="94"/>
        <v>#DIV/0!</v>
      </c>
      <c r="W79" s="1" t="e">
        <f t="shared" si="94"/>
        <v>#DIV/0!</v>
      </c>
      <c r="X79" s="1" t="e">
        <f t="shared" si="94"/>
        <v>#DIV/0!</v>
      </c>
      <c r="Y79" s="1" t="e">
        <f t="shared" si="94"/>
        <v>#DIV/0!</v>
      </c>
      <c r="Z79" s="1" t="e">
        <f t="shared" si="94"/>
        <v>#DIV/0!</v>
      </c>
      <c r="AA79" s="1" t="e">
        <f t="shared" si="2"/>
        <v>#DIV/0!</v>
      </c>
      <c r="AB79" s="1">
        <f t="shared" si="3"/>
        <v>0</v>
      </c>
      <c r="AC79" s="1">
        <f t="shared" si="4"/>
        <v>0</v>
      </c>
      <c r="AD79" s="1" t="e">
        <f t="shared" si="5"/>
        <v>#DIV/0!</v>
      </c>
      <c r="AE79" s="1">
        <f t="shared" si="6"/>
        <v>0</v>
      </c>
      <c r="AF79" s="1">
        <f t="shared" si="7"/>
        <v>0</v>
      </c>
      <c r="AG79" s="1">
        <f t="shared" si="8"/>
        <v>0</v>
      </c>
      <c r="AH79" s="1">
        <f t="shared" si="9"/>
        <v>0</v>
      </c>
      <c r="AI79" s="1">
        <f t="shared" si="10"/>
        <v>0</v>
      </c>
      <c r="AJ79" s="1">
        <f t="shared" si="11"/>
        <v>0</v>
      </c>
      <c r="AK79" s="1">
        <f t="shared" si="12"/>
        <v>0</v>
      </c>
      <c r="AL79" s="1">
        <f t="shared" si="13"/>
        <v>0</v>
      </c>
    </row>
    <row r="80" spans="1:38" ht="14.25" customHeight="1">
      <c r="A80" s="14" t="s">
        <v>132</v>
      </c>
      <c r="B80" s="27">
        <v>3</v>
      </c>
      <c r="C80" s="27">
        <v>140.80000000000001</v>
      </c>
      <c r="D80" s="27">
        <v>40.4</v>
      </c>
      <c r="E80" s="27">
        <v>0.79</v>
      </c>
      <c r="F80" s="27">
        <v>6.5</v>
      </c>
      <c r="G80" s="27">
        <v>6.46</v>
      </c>
      <c r="H80" s="27">
        <v>291.02999999999997</v>
      </c>
      <c r="I80" s="27">
        <v>40.15</v>
      </c>
      <c r="J80" s="7">
        <f t="shared" si="92"/>
        <v>13.795828608734496</v>
      </c>
      <c r="K80" s="1"/>
      <c r="L80" s="1"/>
      <c r="M80" s="2" t="s">
        <v>1628</v>
      </c>
      <c r="N80" s="2" t="s">
        <v>52</v>
      </c>
      <c r="O80" s="2" t="s">
        <v>52</v>
      </c>
      <c r="P80" s="2" t="s">
        <v>1628</v>
      </c>
      <c r="Q80" s="27" t="s">
        <v>1672</v>
      </c>
      <c r="T80" s="1" t="s">
        <v>311</v>
      </c>
      <c r="U80" s="1" t="e">
        <f t="shared" ref="U80:Z80" si="95">(SUMIF($A:$A,$T80,C:C))/(COUNTIFS($A:$A,$T80,C:C,"&gt;0"))</f>
        <v>#DIV/0!</v>
      </c>
      <c r="V80" s="1" t="e">
        <f t="shared" si="95"/>
        <v>#DIV/0!</v>
      </c>
      <c r="W80" s="1" t="e">
        <f t="shared" si="95"/>
        <v>#DIV/0!</v>
      </c>
      <c r="X80" s="1" t="e">
        <f t="shared" si="95"/>
        <v>#DIV/0!</v>
      </c>
      <c r="Y80" s="1" t="e">
        <f t="shared" si="95"/>
        <v>#DIV/0!</v>
      </c>
      <c r="Z80" s="1" t="e">
        <f t="shared" si="95"/>
        <v>#DIV/0!</v>
      </c>
      <c r="AA80" s="1" t="e">
        <f t="shared" si="2"/>
        <v>#DIV/0!</v>
      </c>
      <c r="AB80" s="1">
        <f t="shared" si="3"/>
        <v>0</v>
      </c>
      <c r="AC80" s="1">
        <f t="shared" si="4"/>
        <v>0</v>
      </c>
      <c r="AD80" s="1" t="e">
        <f t="shared" si="5"/>
        <v>#DIV/0!</v>
      </c>
      <c r="AE80" s="1">
        <f t="shared" si="6"/>
        <v>0</v>
      </c>
      <c r="AF80" s="1">
        <f t="shared" si="7"/>
        <v>0</v>
      </c>
      <c r="AG80" s="1">
        <f t="shared" si="8"/>
        <v>0</v>
      </c>
      <c r="AH80" s="1">
        <f t="shared" si="9"/>
        <v>0</v>
      </c>
      <c r="AI80" s="1">
        <f t="shared" si="10"/>
        <v>0</v>
      </c>
      <c r="AJ80" s="1">
        <f t="shared" si="11"/>
        <v>0</v>
      </c>
      <c r="AK80" s="1">
        <f t="shared" si="12"/>
        <v>0</v>
      </c>
      <c r="AL80" s="1">
        <f t="shared" si="13"/>
        <v>0</v>
      </c>
    </row>
    <row r="81" spans="1:38" ht="14.25" customHeight="1">
      <c r="A81" s="14" t="s">
        <v>132</v>
      </c>
      <c r="B81" s="27">
        <v>4</v>
      </c>
      <c r="C81" s="27">
        <v>178.7</v>
      </c>
      <c r="D81" s="27">
        <v>40</v>
      </c>
      <c r="E81" s="27">
        <v>0.93</v>
      </c>
      <c r="F81" s="27">
        <v>5.5</v>
      </c>
      <c r="G81" s="27">
        <v>2.77</v>
      </c>
      <c r="H81" s="27">
        <v>390.11</v>
      </c>
      <c r="I81" s="27">
        <v>50.55</v>
      </c>
      <c r="J81" s="7">
        <f t="shared" si="92"/>
        <v>12.957883673835582</v>
      </c>
      <c r="K81" s="1"/>
      <c r="L81" s="1"/>
      <c r="M81" s="2" t="s">
        <v>1628</v>
      </c>
      <c r="N81" s="2" t="s">
        <v>52</v>
      </c>
      <c r="O81" s="2" t="s">
        <v>52</v>
      </c>
      <c r="P81" s="2" t="s">
        <v>1628</v>
      </c>
      <c r="Q81" s="27" t="s">
        <v>1672</v>
      </c>
      <c r="T81" s="1" t="s">
        <v>388</v>
      </c>
      <c r="U81" s="1">
        <f t="shared" ref="U81:Z81" si="96">(SUMIF($A:$A,$T81,C:C))/(COUNTIFS($A:$A,$T81,C:C,"&gt;0"))</f>
        <v>195.06</v>
      </c>
      <c r="V81" s="1">
        <f t="shared" si="96"/>
        <v>22.339999999999996</v>
      </c>
      <c r="W81" s="1">
        <f t="shared" si="96"/>
        <v>0.88000000000000012</v>
      </c>
      <c r="X81" s="1">
        <f t="shared" si="96"/>
        <v>73.399999999999991</v>
      </c>
      <c r="Y81" s="1">
        <f t="shared" si="96"/>
        <v>9.1140000000000008</v>
      </c>
      <c r="Z81" s="1">
        <f t="shared" si="96"/>
        <v>252.14600000000002</v>
      </c>
      <c r="AA81" s="1">
        <f t="shared" si="2"/>
        <v>10.074869461521239</v>
      </c>
      <c r="AB81" s="1">
        <f t="shared" si="3"/>
        <v>0</v>
      </c>
      <c r="AC81" s="1">
        <f t="shared" si="4"/>
        <v>0</v>
      </c>
      <c r="AD81" s="1" t="e">
        <f t="shared" si="5"/>
        <v>#DIV/0!</v>
      </c>
      <c r="AE81" s="1">
        <f t="shared" si="6"/>
        <v>0</v>
      </c>
      <c r="AF81" s="1">
        <f t="shared" si="7"/>
        <v>0</v>
      </c>
      <c r="AG81" s="1">
        <f t="shared" si="8"/>
        <v>0</v>
      </c>
      <c r="AH81" s="1">
        <f t="shared" si="9"/>
        <v>5</v>
      </c>
      <c r="AI81" s="1">
        <f t="shared" si="10"/>
        <v>5</v>
      </c>
      <c r="AJ81" s="1">
        <f t="shared" si="11"/>
        <v>0</v>
      </c>
      <c r="AK81" s="1">
        <f t="shared" si="12"/>
        <v>1</v>
      </c>
      <c r="AL81" s="1">
        <f t="shared" si="13"/>
        <v>4</v>
      </c>
    </row>
    <row r="82" spans="1:38" ht="14.25" customHeight="1">
      <c r="A82" s="14" t="s">
        <v>132</v>
      </c>
      <c r="B82" s="27">
        <v>5</v>
      </c>
      <c r="C82" s="27">
        <v>120.9</v>
      </c>
      <c r="D82" s="27">
        <v>35.4</v>
      </c>
      <c r="E82" s="27">
        <v>0.78</v>
      </c>
      <c r="F82" s="27">
        <v>9.6999999999999993</v>
      </c>
      <c r="G82" s="27">
        <v>5.58</v>
      </c>
      <c r="H82" s="27">
        <v>210.23</v>
      </c>
      <c r="I82" s="27">
        <v>27.46</v>
      </c>
      <c r="J82" s="7">
        <f t="shared" si="92"/>
        <v>13.061884602578131</v>
      </c>
      <c r="K82" s="1"/>
      <c r="L82" s="1"/>
      <c r="M82" s="2" t="s">
        <v>1628</v>
      </c>
      <c r="N82" s="2" t="s">
        <v>52</v>
      </c>
      <c r="O82" s="2" t="s">
        <v>52</v>
      </c>
      <c r="P82" s="2" t="s">
        <v>1628</v>
      </c>
      <c r="T82" s="1" t="s">
        <v>392</v>
      </c>
      <c r="U82" s="1">
        <f t="shared" ref="U82:Z82" si="97">(SUMIF($A:$A,$T82,C:C))/(COUNTIFS($A:$A,$T82,C:C,"&gt;0"))</f>
        <v>107.04</v>
      </c>
      <c r="V82" s="1">
        <f t="shared" si="97"/>
        <v>17.48</v>
      </c>
      <c r="W82" s="1">
        <f t="shared" si="97"/>
        <v>0.84800000000000009</v>
      </c>
      <c r="X82" s="1">
        <f t="shared" si="97"/>
        <v>25.04</v>
      </c>
      <c r="Y82" s="1">
        <f t="shared" si="97"/>
        <v>6.1</v>
      </c>
      <c r="Z82" s="1">
        <f t="shared" si="97"/>
        <v>104.46</v>
      </c>
      <c r="AA82" s="1">
        <f t="shared" si="2"/>
        <v>10.08603377546552</v>
      </c>
      <c r="AB82" s="1">
        <f t="shared" si="3"/>
        <v>0</v>
      </c>
      <c r="AC82" s="1">
        <f t="shared" si="4"/>
        <v>0</v>
      </c>
      <c r="AD82" s="1" t="e">
        <f t="shared" si="5"/>
        <v>#DIV/0!</v>
      </c>
      <c r="AE82" s="1">
        <f t="shared" si="6"/>
        <v>0</v>
      </c>
      <c r="AF82" s="1">
        <f t="shared" si="7"/>
        <v>0</v>
      </c>
      <c r="AG82" s="1">
        <f t="shared" si="8"/>
        <v>0</v>
      </c>
      <c r="AH82" s="1">
        <f t="shared" si="9"/>
        <v>5</v>
      </c>
      <c r="AI82" s="1">
        <f t="shared" si="10"/>
        <v>5</v>
      </c>
      <c r="AJ82" s="1">
        <f t="shared" si="11"/>
        <v>0</v>
      </c>
      <c r="AK82" s="1">
        <f t="shared" si="12"/>
        <v>1</v>
      </c>
      <c r="AL82" s="1">
        <f t="shared" si="13"/>
        <v>4</v>
      </c>
    </row>
    <row r="83" spans="1:38" ht="14.25" customHeight="1">
      <c r="A83" s="14" t="s">
        <v>137</v>
      </c>
      <c r="B83" s="27">
        <v>1</v>
      </c>
      <c r="K83" s="1"/>
      <c r="L83" s="1"/>
      <c r="M83" s="1"/>
      <c r="N83" s="1"/>
      <c r="O83" s="1"/>
      <c r="P83" s="1"/>
      <c r="T83" s="1" t="s">
        <v>396</v>
      </c>
      <c r="U83" s="1" t="e">
        <f t="shared" ref="U83:Z83" si="98">(SUMIF($A:$A,$T83,C:C))/(COUNTIFS($A:$A,$T83,C:C,"&gt;0"))</f>
        <v>#DIV/0!</v>
      </c>
      <c r="V83" s="1" t="e">
        <f t="shared" si="98"/>
        <v>#DIV/0!</v>
      </c>
      <c r="W83" s="1" t="e">
        <f t="shared" si="98"/>
        <v>#DIV/0!</v>
      </c>
      <c r="X83" s="1" t="e">
        <f t="shared" si="98"/>
        <v>#DIV/0!</v>
      </c>
      <c r="Y83" s="1" t="e">
        <f t="shared" si="98"/>
        <v>#DIV/0!</v>
      </c>
      <c r="Z83" s="1" t="e">
        <f t="shared" si="98"/>
        <v>#DIV/0!</v>
      </c>
      <c r="AA83" s="1" t="e">
        <f t="shared" si="2"/>
        <v>#DIV/0!</v>
      </c>
      <c r="AB83" s="1">
        <f t="shared" si="3"/>
        <v>0</v>
      </c>
      <c r="AC83" s="1">
        <f t="shared" si="4"/>
        <v>0</v>
      </c>
      <c r="AD83" s="1" t="e">
        <f t="shared" si="5"/>
        <v>#DIV/0!</v>
      </c>
      <c r="AE83" s="1">
        <f t="shared" si="6"/>
        <v>0</v>
      </c>
      <c r="AF83" s="1">
        <f t="shared" si="7"/>
        <v>0</v>
      </c>
      <c r="AG83" s="1">
        <f t="shared" si="8"/>
        <v>0</v>
      </c>
      <c r="AH83" s="1">
        <f t="shared" si="9"/>
        <v>0</v>
      </c>
      <c r="AI83" s="1">
        <f t="shared" si="10"/>
        <v>0</v>
      </c>
      <c r="AJ83" s="1">
        <f t="shared" si="11"/>
        <v>0</v>
      </c>
      <c r="AK83" s="1">
        <f t="shared" si="12"/>
        <v>0</v>
      </c>
      <c r="AL83" s="1">
        <f t="shared" si="13"/>
        <v>0</v>
      </c>
    </row>
    <row r="84" spans="1:38" ht="14.25" customHeight="1">
      <c r="A84" s="14" t="s">
        <v>137</v>
      </c>
      <c r="B84" s="27">
        <v>2</v>
      </c>
      <c r="K84" s="1"/>
      <c r="L84" s="1"/>
      <c r="M84" s="1"/>
      <c r="N84" s="1"/>
      <c r="O84" s="1"/>
      <c r="P84" s="1"/>
      <c r="T84" s="1" t="s">
        <v>400</v>
      </c>
      <c r="U84" s="1">
        <f t="shared" ref="U84:Z84" si="99">(SUMIF($A:$A,$T84,C:C))/(COUNTIFS($A:$A,$T84,C:C,"&gt;0"))</f>
        <v>151</v>
      </c>
      <c r="V84" s="1">
        <f t="shared" si="99"/>
        <v>23.740000000000002</v>
      </c>
      <c r="W84" s="1">
        <f t="shared" si="99"/>
        <v>0.91999999999999993</v>
      </c>
      <c r="X84" s="1">
        <f t="shared" si="99"/>
        <v>18.240000000000002</v>
      </c>
      <c r="Y84" s="1">
        <f t="shared" si="99"/>
        <v>6.25</v>
      </c>
      <c r="Z84" s="1">
        <f t="shared" si="99"/>
        <v>196.88600000000002</v>
      </c>
      <c r="AA84" s="1">
        <f t="shared" si="2"/>
        <v>10.709349669922034</v>
      </c>
      <c r="AB84" s="1">
        <f t="shared" si="3"/>
        <v>0</v>
      </c>
      <c r="AC84" s="1">
        <f t="shared" si="4"/>
        <v>0</v>
      </c>
      <c r="AD84" s="1" t="e">
        <f t="shared" si="5"/>
        <v>#DIV/0!</v>
      </c>
      <c r="AE84" s="1">
        <f t="shared" si="6"/>
        <v>0</v>
      </c>
      <c r="AF84" s="1">
        <f t="shared" si="7"/>
        <v>0</v>
      </c>
      <c r="AG84" s="1">
        <f t="shared" si="8"/>
        <v>0</v>
      </c>
      <c r="AH84" s="1">
        <f t="shared" si="9"/>
        <v>5</v>
      </c>
      <c r="AI84" s="1">
        <f t="shared" si="10"/>
        <v>5</v>
      </c>
      <c r="AJ84" s="1">
        <f t="shared" si="11"/>
        <v>0</v>
      </c>
      <c r="AK84" s="1">
        <f t="shared" si="12"/>
        <v>3</v>
      </c>
      <c r="AL84" s="1">
        <f t="shared" si="13"/>
        <v>2</v>
      </c>
    </row>
    <row r="85" spans="1:38" ht="14.25" customHeight="1">
      <c r="A85" s="14" t="s">
        <v>137</v>
      </c>
      <c r="B85" s="27">
        <v>3</v>
      </c>
      <c r="K85" s="1"/>
      <c r="L85" s="1"/>
      <c r="M85" s="1"/>
      <c r="N85" s="1"/>
      <c r="O85" s="1"/>
      <c r="P85" s="1"/>
      <c r="T85" s="1" t="s">
        <v>404</v>
      </c>
      <c r="U85" s="1">
        <f t="shared" ref="U85:Z85" si="100">(SUMIF($A:$A,$T85,C:C))/(COUNTIFS($A:$A,$T85,C:C,"&gt;0"))</f>
        <v>230.32600000000002</v>
      </c>
      <c r="V85" s="1">
        <f t="shared" si="100"/>
        <v>21.28</v>
      </c>
      <c r="W85" s="1">
        <f t="shared" si="100"/>
        <v>1.0260000000000002</v>
      </c>
      <c r="X85" s="1">
        <f t="shared" si="100"/>
        <v>39.119999999999997</v>
      </c>
      <c r="Y85" s="1">
        <f t="shared" si="100"/>
        <v>7.0879999999999992</v>
      </c>
      <c r="Z85" s="1">
        <f t="shared" si="100"/>
        <v>310.58000000000004</v>
      </c>
      <c r="AA85" s="1">
        <f t="shared" si="2"/>
        <v>11.097499376770454</v>
      </c>
      <c r="AB85" s="1">
        <f t="shared" si="3"/>
        <v>0</v>
      </c>
      <c r="AC85" s="1">
        <f t="shared" si="4"/>
        <v>0</v>
      </c>
      <c r="AD85" s="1" t="e">
        <f t="shared" si="5"/>
        <v>#DIV/0!</v>
      </c>
      <c r="AE85" s="1">
        <f t="shared" si="6"/>
        <v>0</v>
      </c>
      <c r="AF85" s="1">
        <f t="shared" si="7"/>
        <v>0</v>
      </c>
      <c r="AG85" s="1">
        <f t="shared" si="8"/>
        <v>0</v>
      </c>
      <c r="AH85" s="1">
        <f t="shared" si="9"/>
        <v>5</v>
      </c>
      <c r="AI85" s="1">
        <f t="shared" si="10"/>
        <v>5</v>
      </c>
      <c r="AJ85" s="1">
        <f t="shared" si="11"/>
        <v>0</v>
      </c>
      <c r="AK85" s="1">
        <f t="shared" si="12"/>
        <v>4</v>
      </c>
      <c r="AL85" s="1">
        <f t="shared" si="13"/>
        <v>1</v>
      </c>
    </row>
    <row r="86" spans="1:38" ht="14.25" customHeight="1">
      <c r="A86" s="14" t="s">
        <v>137</v>
      </c>
      <c r="B86" s="27">
        <v>4</v>
      </c>
      <c r="K86" s="1"/>
      <c r="L86" s="1"/>
      <c r="M86" s="1"/>
      <c r="N86" s="1"/>
      <c r="O86" s="1"/>
      <c r="P86" s="1"/>
      <c r="T86" s="1" t="s">
        <v>408</v>
      </c>
      <c r="U86" s="1" t="e">
        <f t="shared" ref="U86:Z86" si="101">(SUMIF($A:$A,$T86,C:C))/(COUNTIFS($A:$A,$T86,C:C,"&gt;0"))</f>
        <v>#DIV/0!</v>
      </c>
      <c r="V86" s="1" t="e">
        <f t="shared" si="101"/>
        <v>#DIV/0!</v>
      </c>
      <c r="W86" s="1" t="e">
        <f t="shared" si="101"/>
        <v>#DIV/0!</v>
      </c>
      <c r="X86" s="1" t="e">
        <f t="shared" si="101"/>
        <v>#DIV/0!</v>
      </c>
      <c r="Y86" s="1" t="e">
        <f t="shared" si="101"/>
        <v>#DIV/0!</v>
      </c>
      <c r="Z86" s="1" t="e">
        <f t="shared" si="101"/>
        <v>#DIV/0!</v>
      </c>
      <c r="AA86" s="1" t="e">
        <f t="shared" si="2"/>
        <v>#DIV/0!</v>
      </c>
      <c r="AB86" s="1">
        <f t="shared" si="3"/>
        <v>0</v>
      </c>
      <c r="AC86" s="1">
        <f t="shared" si="4"/>
        <v>0</v>
      </c>
      <c r="AD86" s="1" t="e">
        <f t="shared" si="5"/>
        <v>#DIV/0!</v>
      </c>
      <c r="AE86" s="1">
        <f t="shared" si="6"/>
        <v>0</v>
      </c>
      <c r="AF86" s="1">
        <f t="shared" si="7"/>
        <v>0</v>
      </c>
      <c r="AG86" s="1">
        <f t="shared" si="8"/>
        <v>0</v>
      </c>
      <c r="AH86" s="1">
        <f t="shared" si="9"/>
        <v>0</v>
      </c>
      <c r="AI86" s="1">
        <f t="shared" si="10"/>
        <v>0</v>
      </c>
      <c r="AJ86" s="1">
        <f t="shared" si="11"/>
        <v>0</v>
      </c>
      <c r="AK86" s="1">
        <f t="shared" si="12"/>
        <v>0</v>
      </c>
      <c r="AL86" s="1">
        <f t="shared" si="13"/>
        <v>0</v>
      </c>
    </row>
    <row r="87" spans="1:38" ht="14.25" customHeight="1">
      <c r="A87" s="14" t="s">
        <v>137</v>
      </c>
      <c r="B87" s="27">
        <v>5</v>
      </c>
      <c r="K87" s="1"/>
      <c r="L87" s="1"/>
      <c r="M87" s="1"/>
      <c r="N87" s="1"/>
      <c r="O87" s="1"/>
      <c r="P87" s="1"/>
      <c r="T87" s="1" t="s">
        <v>410</v>
      </c>
      <c r="U87" s="1">
        <f t="shared" ref="U87:Z87" si="102">(SUMIF($A:$A,$T87,C:C))/(COUNTIFS($A:$A,$T87,C:C,"&gt;0"))</f>
        <v>177.32000000000002</v>
      </c>
      <c r="V87" s="1">
        <f t="shared" si="102"/>
        <v>15.180000000000001</v>
      </c>
      <c r="W87" s="1">
        <f t="shared" si="102"/>
        <v>1.1099999999999999</v>
      </c>
      <c r="X87" s="1">
        <f t="shared" si="102"/>
        <v>23.5</v>
      </c>
      <c r="Y87" s="1">
        <f t="shared" si="102"/>
        <v>5.6550000000000002</v>
      </c>
      <c r="Z87" s="1">
        <f t="shared" si="102"/>
        <v>198.21599999999998</v>
      </c>
      <c r="AA87" s="1">
        <f t="shared" si="2"/>
        <v>8.9250756551332646</v>
      </c>
      <c r="AB87" s="1">
        <f t="shared" si="3"/>
        <v>0</v>
      </c>
      <c r="AC87" s="1">
        <f t="shared" si="4"/>
        <v>0</v>
      </c>
      <c r="AD87" s="1" t="e">
        <f t="shared" si="5"/>
        <v>#DIV/0!</v>
      </c>
      <c r="AE87" s="1">
        <f t="shared" si="6"/>
        <v>0</v>
      </c>
      <c r="AF87" s="1">
        <f t="shared" si="7"/>
        <v>0</v>
      </c>
      <c r="AG87" s="1">
        <f t="shared" si="8"/>
        <v>0</v>
      </c>
      <c r="AH87" s="1">
        <f t="shared" si="9"/>
        <v>5</v>
      </c>
      <c r="AI87" s="1">
        <f t="shared" si="10"/>
        <v>5</v>
      </c>
      <c r="AJ87" s="1">
        <f t="shared" si="11"/>
        <v>0</v>
      </c>
      <c r="AK87" s="1">
        <f t="shared" si="12"/>
        <v>2</v>
      </c>
      <c r="AL87" s="1">
        <f t="shared" si="13"/>
        <v>3</v>
      </c>
    </row>
    <row r="88" spans="1:38" ht="14.25" customHeight="1">
      <c r="A88" s="14" t="s">
        <v>141</v>
      </c>
      <c r="B88" s="27">
        <v>1</v>
      </c>
      <c r="C88" s="27">
        <v>287.89999999999998</v>
      </c>
      <c r="D88" s="27">
        <v>12.6</v>
      </c>
      <c r="E88" s="27">
        <v>0.82</v>
      </c>
      <c r="F88" s="27">
        <v>23.5</v>
      </c>
      <c r="G88" s="27">
        <v>5.09</v>
      </c>
      <c r="H88" s="27">
        <v>147.37</v>
      </c>
      <c r="I88" s="27">
        <v>20.48</v>
      </c>
      <c r="J88" s="7">
        <f t="shared" ref="J88:J92" si="103">(I88/H88)*100</f>
        <v>13.896993960778993</v>
      </c>
      <c r="K88" s="1"/>
      <c r="L88" s="1"/>
      <c r="M88" s="2" t="s">
        <v>1628</v>
      </c>
      <c r="N88" s="2" t="s">
        <v>52</v>
      </c>
      <c r="O88" s="2" t="s">
        <v>52</v>
      </c>
      <c r="P88" s="2" t="s">
        <v>52</v>
      </c>
      <c r="T88" s="1" t="s">
        <v>413</v>
      </c>
      <c r="U88" s="1" t="e">
        <f t="shared" ref="U88:Z88" si="104">(SUMIF($A:$A,$T88,C:C))/(COUNTIFS($A:$A,$T88,C:C,"&gt;0"))</f>
        <v>#DIV/0!</v>
      </c>
      <c r="V88" s="1" t="e">
        <f t="shared" si="104"/>
        <v>#DIV/0!</v>
      </c>
      <c r="W88" s="1" t="e">
        <f t="shared" si="104"/>
        <v>#DIV/0!</v>
      </c>
      <c r="X88" s="1" t="e">
        <f t="shared" si="104"/>
        <v>#DIV/0!</v>
      </c>
      <c r="Y88" s="1" t="e">
        <f t="shared" si="104"/>
        <v>#DIV/0!</v>
      </c>
      <c r="Z88" s="1" t="e">
        <f t="shared" si="104"/>
        <v>#DIV/0!</v>
      </c>
      <c r="AA88" s="1" t="e">
        <f t="shared" si="2"/>
        <v>#DIV/0!</v>
      </c>
      <c r="AB88" s="1">
        <f t="shared" si="3"/>
        <v>0</v>
      </c>
      <c r="AC88" s="1">
        <f t="shared" si="4"/>
        <v>0</v>
      </c>
      <c r="AD88" s="1" t="e">
        <f t="shared" si="5"/>
        <v>#DIV/0!</v>
      </c>
      <c r="AE88" s="1">
        <f t="shared" si="6"/>
        <v>0</v>
      </c>
      <c r="AF88" s="1">
        <f t="shared" si="7"/>
        <v>0</v>
      </c>
      <c r="AG88" s="1">
        <f t="shared" si="8"/>
        <v>0</v>
      </c>
      <c r="AH88" s="1">
        <f t="shared" si="9"/>
        <v>0</v>
      </c>
      <c r="AI88" s="1">
        <f t="shared" si="10"/>
        <v>0</v>
      </c>
      <c r="AJ88" s="1">
        <f t="shared" si="11"/>
        <v>0</v>
      </c>
      <c r="AK88" s="1">
        <f t="shared" si="12"/>
        <v>0</v>
      </c>
      <c r="AL88" s="1">
        <f t="shared" si="13"/>
        <v>0</v>
      </c>
    </row>
    <row r="89" spans="1:38" ht="14.25" customHeight="1">
      <c r="A89" s="14" t="s">
        <v>141</v>
      </c>
      <c r="B89" s="27">
        <v>2</v>
      </c>
      <c r="C89" s="27">
        <v>327.2</v>
      </c>
      <c r="D89" s="27">
        <v>11.8</v>
      </c>
      <c r="E89" s="27">
        <v>0.88</v>
      </c>
      <c r="F89" s="27">
        <v>30.1</v>
      </c>
      <c r="G89" s="27">
        <v>5.4</v>
      </c>
      <c r="H89" s="27">
        <v>167.87</v>
      </c>
      <c r="I89" s="27">
        <v>26.83</v>
      </c>
      <c r="J89" s="7">
        <f t="shared" si="103"/>
        <v>15.982605587657114</v>
      </c>
      <c r="K89" s="1"/>
      <c r="L89" s="1"/>
      <c r="M89" s="2" t="s">
        <v>1628</v>
      </c>
      <c r="N89" s="2" t="s">
        <v>52</v>
      </c>
      <c r="O89" s="2" t="s">
        <v>1628</v>
      </c>
      <c r="P89" s="2" t="s">
        <v>52</v>
      </c>
      <c r="T89" s="1" t="s">
        <v>416</v>
      </c>
      <c r="U89" s="1" t="e">
        <f t="shared" ref="U89:Z89" si="105">(SUMIF($A:$A,$T89,C:C))/(COUNTIFS($A:$A,$T89,C:C,"&gt;0"))</f>
        <v>#DIV/0!</v>
      </c>
      <c r="V89" s="1" t="e">
        <f t="shared" si="105"/>
        <v>#DIV/0!</v>
      </c>
      <c r="W89" s="1" t="e">
        <f t="shared" si="105"/>
        <v>#DIV/0!</v>
      </c>
      <c r="X89" s="1" t="e">
        <f t="shared" si="105"/>
        <v>#DIV/0!</v>
      </c>
      <c r="Y89" s="1" t="e">
        <f t="shared" si="105"/>
        <v>#DIV/0!</v>
      </c>
      <c r="Z89" s="1" t="e">
        <f t="shared" si="105"/>
        <v>#DIV/0!</v>
      </c>
      <c r="AA89" s="1" t="e">
        <f t="shared" si="2"/>
        <v>#DIV/0!</v>
      </c>
      <c r="AB89" s="1">
        <f t="shared" si="3"/>
        <v>0</v>
      </c>
      <c r="AC89" s="1">
        <f t="shared" si="4"/>
        <v>0</v>
      </c>
      <c r="AD89" s="1" t="e">
        <f t="shared" si="5"/>
        <v>#DIV/0!</v>
      </c>
      <c r="AE89" s="1">
        <f t="shared" si="6"/>
        <v>0</v>
      </c>
      <c r="AF89" s="1">
        <f t="shared" si="7"/>
        <v>0</v>
      </c>
      <c r="AG89" s="1">
        <f t="shared" si="8"/>
        <v>0</v>
      </c>
      <c r="AH89" s="1">
        <f t="shared" si="9"/>
        <v>0</v>
      </c>
      <c r="AI89" s="1">
        <f t="shared" si="10"/>
        <v>0</v>
      </c>
      <c r="AJ89" s="1">
        <f t="shared" si="11"/>
        <v>0</v>
      </c>
      <c r="AK89" s="1">
        <f t="shared" si="12"/>
        <v>0</v>
      </c>
      <c r="AL89" s="1">
        <f t="shared" si="13"/>
        <v>0</v>
      </c>
    </row>
    <row r="90" spans="1:38" ht="14.25" customHeight="1">
      <c r="A90" s="14" t="s">
        <v>141</v>
      </c>
      <c r="B90" s="27">
        <v>3</v>
      </c>
      <c r="C90" s="27">
        <v>313.8</v>
      </c>
      <c r="D90" s="27">
        <v>15</v>
      </c>
      <c r="E90" s="27">
        <v>0.94</v>
      </c>
      <c r="F90" s="27">
        <v>15.9</v>
      </c>
      <c r="G90" s="27">
        <v>5.46</v>
      </c>
      <c r="H90" s="27">
        <v>193.07</v>
      </c>
      <c r="I90" s="27">
        <v>28.61</v>
      </c>
      <c r="J90" s="7">
        <f t="shared" si="103"/>
        <v>14.818459626042369</v>
      </c>
      <c r="K90" s="1"/>
      <c r="L90" s="1"/>
      <c r="M90" s="2" t="s">
        <v>1628</v>
      </c>
      <c r="N90" s="2" t="s">
        <v>52</v>
      </c>
      <c r="O90" s="2" t="s">
        <v>52</v>
      </c>
      <c r="P90" s="2" t="s">
        <v>52</v>
      </c>
      <c r="T90" s="1" t="s">
        <v>419</v>
      </c>
      <c r="U90" s="1" t="e">
        <f t="shared" ref="U90:Z90" si="106">(SUMIF($A:$A,$T90,C:C))/(COUNTIFS($A:$A,$T90,C:C,"&gt;0"))</f>
        <v>#DIV/0!</v>
      </c>
      <c r="V90" s="1" t="e">
        <f t="shared" si="106"/>
        <v>#DIV/0!</v>
      </c>
      <c r="W90" s="1" t="e">
        <f t="shared" si="106"/>
        <v>#DIV/0!</v>
      </c>
      <c r="X90" s="1" t="e">
        <f t="shared" si="106"/>
        <v>#DIV/0!</v>
      </c>
      <c r="Y90" s="1" t="e">
        <f t="shared" si="106"/>
        <v>#DIV/0!</v>
      </c>
      <c r="Z90" s="1" t="e">
        <f t="shared" si="106"/>
        <v>#DIV/0!</v>
      </c>
      <c r="AA90" s="1" t="e">
        <f t="shared" si="2"/>
        <v>#DIV/0!</v>
      </c>
      <c r="AB90" s="1">
        <f t="shared" si="3"/>
        <v>0</v>
      </c>
      <c r="AC90" s="1">
        <f t="shared" si="4"/>
        <v>0</v>
      </c>
      <c r="AD90" s="1" t="e">
        <f t="shared" si="5"/>
        <v>#DIV/0!</v>
      </c>
      <c r="AE90" s="1">
        <f t="shared" si="6"/>
        <v>0</v>
      </c>
      <c r="AF90" s="1">
        <f t="shared" si="7"/>
        <v>0</v>
      </c>
      <c r="AG90" s="1">
        <f t="shared" si="8"/>
        <v>0</v>
      </c>
      <c r="AH90" s="1">
        <f t="shared" si="9"/>
        <v>0</v>
      </c>
      <c r="AI90" s="1">
        <f t="shared" si="10"/>
        <v>0</v>
      </c>
      <c r="AJ90" s="1">
        <f t="shared" si="11"/>
        <v>0</v>
      </c>
      <c r="AK90" s="1">
        <f t="shared" si="12"/>
        <v>0</v>
      </c>
      <c r="AL90" s="1">
        <f t="shared" si="13"/>
        <v>0</v>
      </c>
    </row>
    <row r="91" spans="1:38" ht="14.25" customHeight="1">
      <c r="A91" s="14" t="s">
        <v>141</v>
      </c>
      <c r="B91" s="27">
        <v>4</v>
      </c>
      <c r="C91" s="27">
        <v>279.39999999999998</v>
      </c>
      <c r="D91" s="27">
        <v>12</v>
      </c>
      <c r="E91" s="27">
        <v>0.88</v>
      </c>
      <c r="F91" s="27">
        <v>29.4</v>
      </c>
      <c r="G91" s="27">
        <v>5.75</v>
      </c>
      <c r="H91" s="27">
        <v>178.7</v>
      </c>
      <c r="I91" s="27">
        <v>22.02</v>
      </c>
      <c r="J91" s="7">
        <f t="shared" si="103"/>
        <v>12.322327923894797</v>
      </c>
      <c r="K91" s="1"/>
      <c r="L91" s="1"/>
      <c r="M91" s="2" t="s">
        <v>1628</v>
      </c>
      <c r="N91" s="2" t="s">
        <v>52</v>
      </c>
      <c r="O91" s="2" t="s">
        <v>1628</v>
      </c>
      <c r="P91" s="2" t="s">
        <v>52</v>
      </c>
      <c r="T91" s="1" t="s">
        <v>423</v>
      </c>
      <c r="U91" s="1" t="e">
        <f t="shared" ref="U91:Z91" si="107">(SUMIF($A:$A,$T91,C:C))/(COUNTIFS($A:$A,$T91,C:C,"&gt;0"))</f>
        <v>#DIV/0!</v>
      </c>
      <c r="V91" s="1" t="e">
        <f t="shared" si="107"/>
        <v>#DIV/0!</v>
      </c>
      <c r="W91" s="1" t="e">
        <f t="shared" si="107"/>
        <v>#DIV/0!</v>
      </c>
      <c r="X91" s="1" t="e">
        <f t="shared" si="107"/>
        <v>#DIV/0!</v>
      </c>
      <c r="Y91" s="1" t="e">
        <f t="shared" si="107"/>
        <v>#DIV/0!</v>
      </c>
      <c r="Z91" s="1" t="e">
        <f t="shared" si="107"/>
        <v>#DIV/0!</v>
      </c>
      <c r="AA91" s="1" t="e">
        <f t="shared" si="2"/>
        <v>#DIV/0!</v>
      </c>
      <c r="AB91" s="1">
        <f t="shared" si="3"/>
        <v>0</v>
      </c>
      <c r="AC91" s="1">
        <f t="shared" si="4"/>
        <v>0</v>
      </c>
      <c r="AD91" s="1" t="e">
        <f t="shared" si="5"/>
        <v>#DIV/0!</v>
      </c>
      <c r="AE91" s="1">
        <f t="shared" si="6"/>
        <v>0</v>
      </c>
      <c r="AF91" s="1">
        <f t="shared" si="7"/>
        <v>0</v>
      </c>
      <c r="AG91" s="1">
        <f t="shared" si="8"/>
        <v>0</v>
      </c>
      <c r="AH91" s="1">
        <f t="shared" si="9"/>
        <v>0</v>
      </c>
      <c r="AI91" s="1">
        <f t="shared" si="10"/>
        <v>0</v>
      </c>
      <c r="AJ91" s="1">
        <f t="shared" si="11"/>
        <v>0</v>
      </c>
      <c r="AK91" s="1">
        <f t="shared" si="12"/>
        <v>0</v>
      </c>
      <c r="AL91" s="1">
        <f t="shared" si="13"/>
        <v>0</v>
      </c>
    </row>
    <row r="92" spans="1:38" ht="14.25" customHeight="1">
      <c r="A92" s="14" t="s">
        <v>141</v>
      </c>
      <c r="B92" s="27">
        <v>5</v>
      </c>
      <c r="C92" s="27">
        <v>354.43</v>
      </c>
      <c r="D92" s="27">
        <v>11</v>
      </c>
      <c r="E92" s="27">
        <v>0.76</v>
      </c>
      <c r="F92" s="27">
        <v>26.6</v>
      </c>
      <c r="G92" s="27">
        <v>4.71</v>
      </c>
      <c r="H92" s="27">
        <v>191.74</v>
      </c>
      <c r="I92" s="27">
        <v>28.36</v>
      </c>
      <c r="J92" s="7">
        <f t="shared" si="103"/>
        <v>14.790862626473347</v>
      </c>
      <c r="K92" s="1"/>
      <c r="L92" s="1"/>
      <c r="M92" s="2" t="s">
        <v>1628</v>
      </c>
      <c r="N92" s="2" t="s">
        <v>52</v>
      </c>
      <c r="O92" s="2" t="s">
        <v>1628</v>
      </c>
      <c r="P92" s="2" t="s">
        <v>52</v>
      </c>
      <c r="T92" s="1" t="s">
        <v>427</v>
      </c>
      <c r="U92" s="1" t="e">
        <f t="shared" ref="U92:Z92" si="108">(SUMIF($A:$A,$T92,C:C))/(COUNTIFS($A:$A,$T92,C:C,"&gt;0"))</f>
        <v>#DIV/0!</v>
      </c>
      <c r="V92" s="1" t="e">
        <f t="shared" si="108"/>
        <v>#DIV/0!</v>
      </c>
      <c r="W92" s="1" t="e">
        <f t="shared" si="108"/>
        <v>#DIV/0!</v>
      </c>
      <c r="X92" s="1" t="e">
        <f t="shared" si="108"/>
        <v>#DIV/0!</v>
      </c>
      <c r="Y92" s="1" t="e">
        <f t="shared" si="108"/>
        <v>#DIV/0!</v>
      </c>
      <c r="Z92" s="1" t="e">
        <f t="shared" si="108"/>
        <v>#DIV/0!</v>
      </c>
      <c r="AA92" s="1" t="e">
        <f t="shared" si="2"/>
        <v>#DIV/0!</v>
      </c>
      <c r="AB92" s="1">
        <f t="shared" si="3"/>
        <v>0</v>
      </c>
      <c r="AC92" s="1">
        <f t="shared" si="4"/>
        <v>0</v>
      </c>
      <c r="AD92" s="1" t="e">
        <f t="shared" si="5"/>
        <v>#DIV/0!</v>
      </c>
      <c r="AE92" s="1">
        <f t="shared" si="6"/>
        <v>0</v>
      </c>
      <c r="AF92" s="1">
        <f t="shared" si="7"/>
        <v>0</v>
      </c>
      <c r="AG92" s="1">
        <f t="shared" si="8"/>
        <v>0</v>
      </c>
      <c r="AH92" s="1">
        <f t="shared" si="9"/>
        <v>0</v>
      </c>
      <c r="AI92" s="1">
        <f t="shared" si="10"/>
        <v>0</v>
      </c>
      <c r="AJ92" s="1">
        <f t="shared" si="11"/>
        <v>0</v>
      </c>
      <c r="AK92" s="1">
        <f t="shared" si="12"/>
        <v>0</v>
      </c>
      <c r="AL92" s="1">
        <f t="shared" si="13"/>
        <v>0</v>
      </c>
    </row>
    <row r="93" spans="1:38" ht="14.25" customHeight="1">
      <c r="A93" s="14" t="s">
        <v>147</v>
      </c>
      <c r="B93" s="27">
        <v>1</v>
      </c>
      <c r="K93" s="1"/>
      <c r="L93" s="1"/>
      <c r="M93" s="1"/>
      <c r="N93" s="1"/>
      <c r="O93" s="1"/>
      <c r="P93" s="1"/>
      <c r="T93" s="1" t="s">
        <v>217</v>
      </c>
      <c r="U93" s="1" t="e">
        <f t="shared" ref="U93:Z93" si="109">(SUMIF($A:$A,$T93,C:C))/(COUNTIFS($A:$A,$T93,C:C,"&gt;0"))</f>
        <v>#DIV/0!</v>
      </c>
      <c r="V93" s="1" t="e">
        <f t="shared" si="109"/>
        <v>#DIV/0!</v>
      </c>
      <c r="W93" s="1" t="e">
        <f t="shared" si="109"/>
        <v>#DIV/0!</v>
      </c>
      <c r="X93" s="1" t="e">
        <f t="shared" si="109"/>
        <v>#DIV/0!</v>
      </c>
      <c r="Y93" s="1" t="e">
        <f t="shared" si="109"/>
        <v>#DIV/0!</v>
      </c>
      <c r="Z93" s="1" t="e">
        <f t="shared" si="109"/>
        <v>#DIV/0!</v>
      </c>
      <c r="AA93" s="1" t="e">
        <f t="shared" si="2"/>
        <v>#DIV/0!</v>
      </c>
      <c r="AB93" s="1">
        <f t="shared" si="3"/>
        <v>0</v>
      </c>
      <c r="AC93" s="1">
        <f t="shared" si="4"/>
        <v>0</v>
      </c>
      <c r="AD93" s="1" t="e">
        <f t="shared" si="5"/>
        <v>#DIV/0!</v>
      </c>
      <c r="AE93" s="1">
        <f t="shared" si="6"/>
        <v>0</v>
      </c>
      <c r="AF93" s="1">
        <f t="shared" si="7"/>
        <v>0</v>
      </c>
      <c r="AG93" s="1">
        <f t="shared" si="8"/>
        <v>0</v>
      </c>
      <c r="AH93" s="1">
        <f t="shared" si="9"/>
        <v>0</v>
      </c>
      <c r="AI93" s="1">
        <f t="shared" si="10"/>
        <v>0</v>
      </c>
      <c r="AJ93" s="1">
        <f t="shared" si="11"/>
        <v>0</v>
      </c>
      <c r="AK93" s="1">
        <f t="shared" si="12"/>
        <v>0</v>
      </c>
      <c r="AL93" s="1">
        <f t="shared" si="13"/>
        <v>0</v>
      </c>
    </row>
    <row r="94" spans="1:38" ht="14.25" customHeight="1">
      <c r="A94" s="14" t="s">
        <v>147</v>
      </c>
      <c r="B94" s="27">
        <v>2</v>
      </c>
      <c r="K94" s="1"/>
      <c r="L94" s="1"/>
      <c r="M94" s="1"/>
      <c r="N94" s="1"/>
      <c r="O94" s="1"/>
      <c r="P94" s="1"/>
      <c r="T94" s="1" t="s">
        <v>432</v>
      </c>
      <c r="U94" s="1" t="e">
        <f t="shared" ref="U94:Z94" si="110">(SUMIF($A:$A,$T94,C:C))/(COUNTIFS($A:$A,$T94,C:C,"&gt;0"))</f>
        <v>#DIV/0!</v>
      </c>
      <c r="V94" s="1" t="e">
        <f t="shared" si="110"/>
        <v>#DIV/0!</v>
      </c>
      <c r="W94" s="1" t="e">
        <f t="shared" si="110"/>
        <v>#DIV/0!</v>
      </c>
      <c r="X94" s="1" t="e">
        <f t="shared" si="110"/>
        <v>#DIV/0!</v>
      </c>
      <c r="Y94" s="1" t="e">
        <f t="shared" si="110"/>
        <v>#DIV/0!</v>
      </c>
      <c r="Z94" s="1" t="e">
        <f t="shared" si="110"/>
        <v>#DIV/0!</v>
      </c>
      <c r="AA94" s="1" t="e">
        <f t="shared" si="2"/>
        <v>#DIV/0!</v>
      </c>
      <c r="AB94" s="1">
        <f t="shared" si="3"/>
        <v>0</v>
      </c>
      <c r="AC94" s="1">
        <f t="shared" si="4"/>
        <v>0</v>
      </c>
      <c r="AD94" s="1" t="e">
        <f t="shared" si="5"/>
        <v>#DIV/0!</v>
      </c>
      <c r="AE94" s="1">
        <f t="shared" si="6"/>
        <v>0</v>
      </c>
      <c r="AF94" s="1">
        <f t="shared" si="7"/>
        <v>0</v>
      </c>
      <c r="AG94" s="1">
        <f t="shared" si="8"/>
        <v>0</v>
      </c>
      <c r="AH94" s="1">
        <f t="shared" si="9"/>
        <v>0</v>
      </c>
      <c r="AI94" s="1">
        <f t="shared" si="10"/>
        <v>0</v>
      </c>
      <c r="AJ94" s="1">
        <f t="shared" si="11"/>
        <v>0</v>
      </c>
      <c r="AK94" s="1">
        <f t="shared" si="12"/>
        <v>0</v>
      </c>
      <c r="AL94" s="1">
        <f t="shared" si="13"/>
        <v>0</v>
      </c>
    </row>
    <row r="95" spans="1:38" ht="14.25" customHeight="1">
      <c r="A95" s="14" t="s">
        <v>147</v>
      </c>
      <c r="B95" s="27">
        <v>3</v>
      </c>
      <c r="K95" s="1"/>
      <c r="L95" s="1"/>
      <c r="M95" s="1"/>
      <c r="N95" s="1"/>
      <c r="O95" s="1"/>
      <c r="P95" s="1"/>
      <c r="T95" s="1" t="s">
        <v>436</v>
      </c>
      <c r="U95" s="1" t="e">
        <f t="shared" ref="U95:Z95" si="111">(SUMIF($A:$A,$T95,C:C))/(COUNTIFS($A:$A,$T95,C:C,"&gt;0"))</f>
        <v>#DIV/0!</v>
      </c>
      <c r="V95" s="1" t="e">
        <f t="shared" si="111"/>
        <v>#DIV/0!</v>
      </c>
      <c r="W95" s="1" t="e">
        <f t="shared" si="111"/>
        <v>#DIV/0!</v>
      </c>
      <c r="X95" s="1" t="e">
        <f t="shared" si="111"/>
        <v>#DIV/0!</v>
      </c>
      <c r="Y95" s="1" t="e">
        <f t="shared" si="111"/>
        <v>#DIV/0!</v>
      </c>
      <c r="Z95" s="1" t="e">
        <f t="shared" si="111"/>
        <v>#DIV/0!</v>
      </c>
      <c r="AA95" s="1" t="e">
        <f t="shared" si="2"/>
        <v>#DIV/0!</v>
      </c>
      <c r="AB95" s="1">
        <f t="shared" si="3"/>
        <v>0</v>
      </c>
      <c r="AC95" s="1">
        <f t="shared" si="4"/>
        <v>0</v>
      </c>
      <c r="AD95" s="1" t="e">
        <f t="shared" si="5"/>
        <v>#DIV/0!</v>
      </c>
      <c r="AE95" s="1">
        <f t="shared" si="6"/>
        <v>0</v>
      </c>
      <c r="AF95" s="1">
        <f t="shared" si="7"/>
        <v>0</v>
      </c>
      <c r="AG95" s="1">
        <f t="shared" si="8"/>
        <v>0</v>
      </c>
      <c r="AH95" s="1">
        <f t="shared" si="9"/>
        <v>0</v>
      </c>
      <c r="AI95" s="1">
        <f t="shared" si="10"/>
        <v>0</v>
      </c>
      <c r="AJ95" s="1">
        <f t="shared" si="11"/>
        <v>0</v>
      </c>
      <c r="AK95" s="1">
        <f t="shared" si="12"/>
        <v>0</v>
      </c>
      <c r="AL95" s="1">
        <f t="shared" si="13"/>
        <v>0</v>
      </c>
    </row>
    <row r="96" spans="1:38" ht="14.25" customHeight="1">
      <c r="A96" s="14" t="s">
        <v>147</v>
      </c>
      <c r="B96" s="27">
        <v>4</v>
      </c>
      <c r="K96" s="1"/>
      <c r="L96" s="1"/>
      <c r="M96" s="1"/>
      <c r="N96" s="1"/>
      <c r="O96" s="1"/>
      <c r="P96" s="1"/>
      <c r="T96" s="1" t="s">
        <v>440</v>
      </c>
      <c r="U96" s="1" t="e">
        <f t="shared" ref="U96:Z96" si="112">(SUMIF($A:$A,$T96,C:C))/(COUNTIFS($A:$A,$T96,C:C,"&gt;0"))</f>
        <v>#DIV/0!</v>
      </c>
      <c r="V96" s="1" t="e">
        <f t="shared" si="112"/>
        <v>#DIV/0!</v>
      </c>
      <c r="W96" s="1" t="e">
        <f t="shared" si="112"/>
        <v>#DIV/0!</v>
      </c>
      <c r="X96" s="1" t="e">
        <f t="shared" si="112"/>
        <v>#DIV/0!</v>
      </c>
      <c r="Y96" s="1" t="e">
        <f t="shared" si="112"/>
        <v>#DIV/0!</v>
      </c>
      <c r="Z96" s="1" t="e">
        <f t="shared" si="112"/>
        <v>#DIV/0!</v>
      </c>
      <c r="AA96" s="1" t="e">
        <f t="shared" si="2"/>
        <v>#DIV/0!</v>
      </c>
      <c r="AB96" s="1">
        <f t="shared" si="3"/>
        <v>0</v>
      </c>
      <c r="AC96" s="1">
        <f t="shared" si="4"/>
        <v>0</v>
      </c>
      <c r="AD96" s="1" t="e">
        <f t="shared" si="5"/>
        <v>#DIV/0!</v>
      </c>
      <c r="AE96" s="1">
        <f t="shared" si="6"/>
        <v>0</v>
      </c>
      <c r="AF96" s="1">
        <f t="shared" si="7"/>
        <v>0</v>
      </c>
      <c r="AG96" s="1">
        <f t="shared" si="8"/>
        <v>0</v>
      </c>
      <c r="AH96" s="1">
        <f t="shared" si="9"/>
        <v>0</v>
      </c>
      <c r="AI96" s="1">
        <f t="shared" si="10"/>
        <v>0</v>
      </c>
      <c r="AJ96" s="1">
        <f t="shared" si="11"/>
        <v>0</v>
      </c>
      <c r="AK96" s="1">
        <f t="shared" si="12"/>
        <v>0</v>
      </c>
      <c r="AL96" s="1">
        <f t="shared" si="13"/>
        <v>0</v>
      </c>
    </row>
    <row r="97" spans="1:38" ht="14.25" customHeight="1">
      <c r="A97" s="14" t="s">
        <v>147</v>
      </c>
      <c r="B97" s="27">
        <v>5</v>
      </c>
      <c r="K97" s="1"/>
      <c r="L97" s="1"/>
      <c r="M97" s="1"/>
      <c r="N97" s="1"/>
      <c r="O97" s="1"/>
      <c r="P97" s="1"/>
      <c r="T97" s="1" t="s">
        <v>444</v>
      </c>
      <c r="U97" s="1" t="e">
        <f t="shared" ref="U97:Z97" si="113">(SUMIF($A:$A,$T97,C:C))/(COUNTIFS($A:$A,$T97,C:C,"&gt;0"))</f>
        <v>#DIV/0!</v>
      </c>
      <c r="V97" s="1" t="e">
        <f t="shared" si="113"/>
        <v>#DIV/0!</v>
      </c>
      <c r="W97" s="1" t="e">
        <f t="shared" si="113"/>
        <v>#DIV/0!</v>
      </c>
      <c r="X97" s="1" t="e">
        <f t="shared" si="113"/>
        <v>#DIV/0!</v>
      </c>
      <c r="Y97" s="1" t="e">
        <f t="shared" si="113"/>
        <v>#DIV/0!</v>
      </c>
      <c r="Z97" s="1" t="e">
        <f t="shared" si="113"/>
        <v>#DIV/0!</v>
      </c>
      <c r="AA97" s="1" t="e">
        <f t="shared" si="2"/>
        <v>#DIV/0!</v>
      </c>
      <c r="AB97" s="1">
        <f t="shared" si="3"/>
        <v>0</v>
      </c>
      <c r="AC97" s="1">
        <f t="shared" si="4"/>
        <v>0</v>
      </c>
      <c r="AD97" s="1" t="e">
        <f t="shared" si="5"/>
        <v>#DIV/0!</v>
      </c>
      <c r="AE97" s="1">
        <f t="shared" si="6"/>
        <v>0</v>
      </c>
      <c r="AF97" s="1">
        <f t="shared" si="7"/>
        <v>0</v>
      </c>
      <c r="AG97" s="1">
        <f t="shared" si="8"/>
        <v>0</v>
      </c>
      <c r="AH97" s="1">
        <f t="shared" si="9"/>
        <v>0</v>
      </c>
      <c r="AI97" s="1">
        <f t="shared" si="10"/>
        <v>0</v>
      </c>
      <c r="AJ97" s="1">
        <f t="shared" si="11"/>
        <v>0</v>
      </c>
      <c r="AK97" s="1">
        <f t="shared" si="12"/>
        <v>0</v>
      </c>
      <c r="AL97" s="1">
        <f t="shared" si="13"/>
        <v>0</v>
      </c>
    </row>
    <row r="98" spans="1:38" ht="14.25" customHeight="1">
      <c r="A98" s="14" t="s">
        <v>152</v>
      </c>
      <c r="B98" s="27">
        <v>1</v>
      </c>
      <c r="K98" s="1"/>
      <c r="L98" s="1"/>
      <c r="M98" s="1"/>
      <c r="N98" s="1"/>
      <c r="O98" s="1"/>
      <c r="P98" s="1"/>
      <c r="T98" s="1" t="s">
        <v>446</v>
      </c>
      <c r="U98" s="1">
        <f t="shared" ref="U98:Z98" si="114">(SUMIF($A:$A,$T98,C:C))/(COUNTIFS($A:$A,$T98,C:C,"&gt;0"))</f>
        <v>101.51999999999998</v>
      </c>
      <c r="V98" s="1">
        <f t="shared" si="114"/>
        <v>24.52</v>
      </c>
      <c r="W98" s="1">
        <f t="shared" si="114"/>
        <v>0.89</v>
      </c>
      <c r="X98" s="1">
        <f t="shared" si="114"/>
        <v>11.12</v>
      </c>
      <c r="Y98" s="1">
        <f t="shared" si="114"/>
        <v>4.8419999999999996</v>
      </c>
      <c r="Z98" s="1">
        <f t="shared" si="114"/>
        <v>167.72800000000001</v>
      </c>
      <c r="AA98" s="1">
        <f t="shared" si="2"/>
        <v>9.7605446806047631</v>
      </c>
      <c r="AB98" s="1">
        <f t="shared" si="3"/>
        <v>0</v>
      </c>
      <c r="AC98" s="1">
        <f t="shared" si="4"/>
        <v>0</v>
      </c>
      <c r="AD98" s="1" t="e">
        <f t="shared" si="5"/>
        <v>#DIV/0!</v>
      </c>
      <c r="AE98" s="1">
        <f t="shared" si="6"/>
        <v>0</v>
      </c>
      <c r="AF98" s="1">
        <f t="shared" si="7"/>
        <v>0</v>
      </c>
      <c r="AG98" s="1">
        <f t="shared" si="8"/>
        <v>0</v>
      </c>
      <c r="AH98" s="1">
        <f t="shared" si="9"/>
        <v>5</v>
      </c>
      <c r="AI98" s="1">
        <f t="shared" si="10"/>
        <v>5</v>
      </c>
      <c r="AJ98" s="1">
        <f t="shared" si="11"/>
        <v>0</v>
      </c>
      <c r="AK98" s="1">
        <f t="shared" si="12"/>
        <v>0</v>
      </c>
      <c r="AL98" s="1">
        <f t="shared" si="13"/>
        <v>5</v>
      </c>
    </row>
    <row r="99" spans="1:38" ht="14.25" customHeight="1">
      <c r="A99" s="14" t="s">
        <v>152</v>
      </c>
      <c r="B99" s="27">
        <v>2</v>
      </c>
      <c r="K99" s="1"/>
      <c r="L99" s="1"/>
      <c r="M99" s="1"/>
      <c r="N99" s="1"/>
      <c r="O99" s="1"/>
      <c r="P99" s="1"/>
      <c r="T99" s="1" t="s">
        <v>450</v>
      </c>
      <c r="U99" s="1" t="e">
        <f t="shared" ref="U99:Z99" si="115">(SUMIF($A:$A,$T99,C:C))/(COUNTIFS($A:$A,$T99,C:C,"&gt;0"))</f>
        <v>#DIV/0!</v>
      </c>
      <c r="V99" s="1" t="e">
        <f t="shared" si="115"/>
        <v>#DIV/0!</v>
      </c>
      <c r="W99" s="1" t="e">
        <f t="shared" si="115"/>
        <v>#DIV/0!</v>
      </c>
      <c r="X99" s="1" t="e">
        <f t="shared" si="115"/>
        <v>#DIV/0!</v>
      </c>
      <c r="Y99" s="1" t="e">
        <f t="shared" si="115"/>
        <v>#DIV/0!</v>
      </c>
      <c r="Z99" s="1" t="e">
        <f t="shared" si="115"/>
        <v>#DIV/0!</v>
      </c>
      <c r="AA99" s="1" t="e">
        <f t="shared" si="2"/>
        <v>#DIV/0!</v>
      </c>
      <c r="AB99" s="1">
        <f t="shared" si="3"/>
        <v>0</v>
      </c>
      <c r="AC99" s="1">
        <f t="shared" si="4"/>
        <v>0</v>
      </c>
      <c r="AD99" s="1" t="e">
        <f t="shared" si="5"/>
        <v>#DIV/0!</v>
      </c>
      <c r="AE99" s="1">
        <f t="shared" si="6"/>
        <v>0</v>
      </c>
      <c r="AF99" s="1">
        <f t="shared" si="7"/>
        <v>0</v>
      </c>
      <c r="AG99" s="1">
        <f t="shared" si="8"/>
        <v>0</v>
      </c>
      <c r="AH99" s="1">
        <f t="shared" si="9"/>
        <v>0</v>
      </c>
      <c r="AI99" s="1">
        <f t="shared" si="10"/>
        <v>0</v>
      </c>
      <c r="AJ99" s="1">
        <f t="shared" si="11"/>
        <v>0</v>
      </c>
      <c r="AK99" s="1">
        <f t="shared" si="12"/>
        <v>0</v>
      </c>
      <c r="AL99" s="1">
        <f t="shared" si="13"/>
        <v>0</v>
      </c>
    </row>
    <row r="100" spans="1:38" ht="14.25" customHeight="1">
      <c r="A100" s="14" t="s">
        <v>152</v>
      </c>
      <c r="B100" s="27">
        <v>3</v>
      </c>
      <c r="K100" s="1"/>
      <c r="L100" s="1"/>
      <c r="M100" s="1"/>
      <c r="N100" s="1"/>
      <c r="O100" s="1"/>
      <c r="P100" s="1"/>
      <c r="T100" s="1" t="s">
        <v>454</v>
      </c>
      <c r="U100" s="1">
        <f t="shared" ref="U100:Z100" si="116">(SUMIF($A:$A,$T100,C:C))/(COUNTIFS($A:$A,$T100,C:C,"&gt;0"))</f>
        <v>133.28000000000003</v>
      </c>
      <c r="V100" s="1">
        <f t="shared" si="116"/>
        <v>17.82</v>
      </c>
      <c r="W100" s="1">
        <f t="shared" si="116"/>
        <v>1.042</v>
      </c>
      <c r="X100" s="1">
        <f t="shared" si="116"/>
        <v>8.1199999999999992</v>
      </c>
      <c r="Y100" s="1">
        <f t="shared" si="116"/>
        <v>4.3600000000000003</v>
      </c>
      <c r="Z100" s="1">
        <f t="shared" si="116"/>
        <v>128.60599999999999</v>
      </c>
      <c r="AA100" s="1">
        <f t="shared" si="2"/>
        <v>10.696984216580583</v>
      </c>
      <c r="AB100" s="1">
        <f t="shared" si="3"/>
        <v>0</v>
      </c>
      <c r="AC100" s="1">
        <f t="shared" si="4"/>
        <v>0</v>
      </c>
      <c r="AD100" s="1" t="e">
        <f t="shared" si="5"/>
        <v>#DIV/0!</v>
      </c>
      <c r="AE100" s="1">
        <f t="shared" si="6"/>
        <v>0</v>
      </c>
      <c r="AF100" s="1">
        <f t="shared" si="7"/>
        <v>0</v>
      </c>
      <c r="AG100" s="1">
        <f t="shared" si="8"/>
        <v>0</v>
      </c>
      <c r="AH100" s="1">
        <f t="shared" si="9"/>
        <v>5</v>
      </c>
      <c r="AI100" s="1">
        <f t="shared" si="10"/>
        <v>5</v>
      </c>
      <c r="AJ100" s="1">
        <f t="shared" si="11"/>
        <v>0</v>
      </c>
      <c r="AK100" s="1">
        <f t="shared" si="12"/>
        <v>4</v>
      </c>
      <c r="AL100" s="1">
        <f t="shared" si="13"/>
        <v>1</v>
      </c>
    </row>
    <row r="101" spans="1:38" ht="14.25" customHeight="1">
      <c r="A101" s="14" t="s">
        <v>152</v>
      </c>
      <c r="B101" s="27">
        <v>4</v>
      </c>
      <c r="K101" s="1"/>
      <c r="L101" s="1"/>
      <c r="M101" s="1"/>
      <c r="N101" s="1"/>
      <c r="O101" s="1"/>
      <c r="P101" s="1"/>
      <c r="T101" s="1" t="s">
        <v>459</v>
      </c>
      <c r="U101" s="1" t="e">
        <f t="shared" ref="U101:Z101" si="117">(SUMIF($A:$A,$T101,C:C))/(COUNTIFS($A:$A,$T101,C:C,"&gt;0"))</f>
        <v>#DIV/0!</v>
      </c>
      <c r="V101" s="1" t="e">
        <f t="shared" si="117"/>
        <v>#DIV/0!</v>
      </c>
      <c r="W101" s="1" t="e">
        <f t="shared" si="117"/>
        <v>#DIV/0!</v>
      </c>
      <c r="X101" s="1" t="e">
        <f t="shared" si="117"/>
        <v>#DIV/0!</v>
      </c>
      <c r="Y101" s="1" t="e">
        <f t="shared" si="117"/>
        <v>#DIV/0!</v>
      </c>
      <c r="Z101" s="1" t="e">
        <f t="shared" si="117"/>
        <v>#DIV/0!</v>
      </c>
      <c r="AA101" s="1" t="e">
        <f t="shared" si="2"/>
        <v>#DIV/0!</v>
      </c>
      <c r="AB101" s="1">
        <f t="shared" si="3"/>
        <v>0</v>
      </c>
      <c r="AC101" s="1">
        <f t="shared" si="4"/>
        <v>0</v>
      </c>
      <c r="AD101" s="1" t="e">
        <f t="shared" si="5"/>
        <v>#DIV/0!</v>
      </c>
      <c r="AE101" s="1">
        <f t="shared" si="6"/>
        <v>0</v>
      </c>
      <c r="AF101" s="1">
        <f t="shared" si="7"/>
        <v>0</v>
      </c>
      <c r="AG101" s="1">
        <f t="shared" si="8"/>
        <v>0</v>
      </c>
      <c r="AH101" s="1">
        <f t="shared" si="9"/>
        <v>0</v>
      </c>
      <c r="AI101" s="1">
        <f t="shared" si="10"/>
        <v>0</v>
      </c>
      <c r="AJ101" s="1">
        <f t="shared" si="11"/>
        <v>0</v>
      </c>
      <c r="AK101" s="1">
        <f t="shared" si="12"/>
        <v>0</v>
      </c>
      <c r="AL101" s="1">
        <f t="shared" si="13"/>
        <v>0</v>
      </c>
    </row>
    <row r="102" spans="1:38" ht="14.25" customHeight="1">
      <c r="A102" s="14" t="s">
        <v>152</v>
      </c>
      <c r="B102" s="27">
        <v>5</v>
      </c>
      <c r="I102" s="27" t="s">
        <v>1673</v>
      </c>
      <c r="K102" s="1"/>
      <c r="L102" s="1"/>
      <c r="M102" s="1"/>
      <c r="N102" s="1"/>
      <c r="O102" s="1"/>
      <c r="P102" s="1"/>
      <c r="T102" s="1" t="s">
        <v>463</v>
      </c>
      <c r="U102" s="1" t="e">
        <f t="shared" ref="U102:Z102" si="118">(SUMIF($A:$A,$T102,C:C))/(COUNTIFS($A:$A,$T102,C:C,"&gt;0"))</f>
        <v>#DIV/0!</v>
      </c>
      <c r="V102" s="1" t="e">
        <f t="shared" si="118"/>
        <v>#DIV/0!</v>
      </c>
      <c r="W102" s="1" t="e">
        <f t="shared" si="118"/>
        <v>#DIV/0!</v>
      </c>
      <c r="X102" s="1" t="e">
        <f t="shared" si="118"/>
        <v>#DIV/0!</v>
      </c>
      <c r="Y102" s="1" t="e">
        <f t="shared" si="118"/>
        <v>#DIV/0!</v>
      </c>
      <c r="Z102" s="1" t="e">
        <f t="shared" si="118"/>
        <v>#DIV/0!</v>
      </c>
      <c r="AA102" s="1" t="e">
        <f t="shared" si="2"/>
        <v>#DIV/0!</v>
      </c>
      <c r="AB102" s="1">
        <f t="shared" si="3"/>
        <v>0</v>
      </c>
      <c r="AC102" s="1">
        <f t="shared" si="4"/>
        <v>0</v>
      </c>
      <c r="AD102" s="1" t="e">
        <f t="shared" si="5"/>
        <v>#DIV/0!</v>
      </c>
      <c r="AE102" s="1">
        <f t="shared" si="6"/>
        <v>0</v>
      </c>
      <c r="AF102" s="1">
        <f t="shared" si="7"/>
        <v>0</v>
      </c>
      <c r="AG102" s="1">
        <f t="shared" si="8"/>
        <v>0</v>
      </c>
      <c r="AH102" s="1">
        <f t="shared" si="9"/>
        <v>0</v>
      </c>
      <c r="AI102" s="1">
        <f t="shared" si="10"/>
        <v>0</v>
      </c>
      <c r="AJ102" s="1">
        <f t="shared" si="11"/>
        <v>0</v>
      </c>
      <c r="AK102" s="1">
        <f t="shared" si="12"/>
        <v>0</v>
      </c>
      <c r="AL102" s="1">
        <f t="shared" si="13"/>
        <v>0</v>
      </c>
    </row>
    <row r="103" spans="1:38" ht="14.25" customHeight="1">
      <c r="A103" s="14" t="s">
        <v>158</v>
      </c>
      <c r="B103" s="27">
        <v>1</v>
      </c>
      <c r="C103" s="27">
        <v>123.4</v>
      </c>
      <c r="D103" s="27">
        <v>18.600000000000001</v>
      </c>
      <c r="E103" s="27">
        <v>1.07</v>
      </c>
      <c r="F103" s="27">
        <v>22.6</v>
      </c>
      <c r="G103" s="27">
        <v>7.59</v>
      </c>
      <c r="H103" s="27">
        <v>126.4</v>
      </c>
      <c r="I103" s="27">
        <v>11.49</v>
      </c>
      <c r="J103" s="7">
        <f t="shared" ref="J103:J112" si="119">(I103/H103)*100</f>
        <v>9.0901898734177209</v>
      </c>
      <c r="K103" s="1"/>
      <c r="L103" s="1"/>
      <c r="M103" s="2" t="s">
        <v>1628</v>
      </c>
      <c r="N103" s="2" t="s">
        <v>52</v>
      </c>
      <c r="O103" s="2" t="s">
        <v>52</v>
      </c>
      <c r="P103" s="2" t="s">
        <v>1628</v>
      </c>
      <c r="T103" s="1" t="s">
        <v>468</v>
      </c>
      <c r="U103" s="1" t="e">
        <f t="shared" ref="U103:Z103" si="120">(SUMIF($A:$A,$T103,C:C))/(COUNTIFS($A:$A,$T103,C:C,"&gt;0"))</f>
        <v>#DIV/0!</v>
      </c>
      <c r="V103" s="1" t="e">
        <f t="shared" si="120"/>
        <v>#DIV/0!</v>
      </c>
      <c r="W103" s="1" t="e">
        <f t="shared" si="120"/>
        <v>#DIV/0!</v>
      </c>
      <c r="X103" s="1" t="e">
        <f t="shared" si="120"/>
        <v>#DIV/0!</v>
      </c>
      <c r="Y103" s="1" t="e">
        <f t="shared" si="120"/>
        <v>#DIV/0!</v>
      </c>
      <c r="Z103" s="1" t="e">
        <f t="shared" si="120"/>
        <v>#DIV/0!</v>
      </c>
      <c r="AA103" s="1" t="e">
        <f t="shared" si="2"/>
        <v>#DIV/0!</v>
      </c>
      <c r="AB103" s="1">
        <f t="shared" si="3"/>
        <v>0</v>
      </c>
      <c r="AC103" s="1">
        <f t="shared" si="4"/>
        <v>0</v>
      </c>
      <c r="AD103" s="1" t="e">
        <f t="shared" si="5"/>
        <v>#DIV/0!</v>
      </c>
      <c r="AE103" s="1">
        <f t="shared" si="6"/>
        <v>0</v>
      </c>
      <c r="AF103" s="1">
        <f t="shared" si="7"/>
        <v>0</v>
      </c>
      <c r="AG103" s="1">
        <f t="shared" si="8"/>
        <v>0</v>
      </c>
      <c r="AH103" s="1">
        <f t="shared" si="9"/>
        <v>0</v>
      </c>
      <c r="AI103" s="1">
        <f t="shared" si="10"/>
        <v>0</v>
      </c>
      <c r="AJ103" s="1">
        <f t="shared" si="11"/>
        <v>0</v>
      </c>
      <c r="AK103" s="1">
        <f t="shared" si="12"/>
        <v>0</v>
      </c>
      <c r="AL103" s="1">
        <f t="shared" si="13"/>
        <v>0</v>
      </c>
    </row>
    <row r="104" spans="1:38" ht="14.25" customHeight="1">
      <c r="A104" s="14" t="s">
        <v>158</v>
      </c>
      <c r="B104" s="27">
        <v>2</v>
      </c>
      <c r="C104" s="27">
        <v>146.1</v>
      </c>
      <c r="D104" s="27">
        <v>15.9</v>
      </c>
      <c r="E104" s="27">
        <v>1.1000000000000001</v>
      </c>
      <c r="F104" s="27">
        <v>10.3</v>
      </c>
      <c r="G104" s="27">
        <v>5.98</v>
      </c>
      <c r="H104" s="27">
        <v>187.94</v>
      </c>
      <c r="I104" s="27">
        <v>18.22</v>
      </c>
      <c r="J104" s="7">
        <f t="shared" si="119"/>
        <v>9.6945833776737249</v>
      </c>
      <c r="K104" s="1"/>
      <c r="L104" s="1"/>
      <c r="M104" s="2" t="s">
        <v>1628</v>
      </c>
      <c r="N104" s="2" t="s">
        <v>52</v>
      </c>
      <c r="O104" s="2" t="s">
        <v>52</v>
      </c>
      <c r="P104" s="2" t="s">
        <v>1628</v>
      </c>
      <c r="T104" s="1" t="s">
        <v>471</v>
      </c>
      <c r="U104" s="1">
        <f t="shared" ref="U104:Z104" si="121">(SUMIF($A:$A,$T104,C:C))/(COUNTIFS($A:$A,$T104,C:C,"&gt;0"))</f>
        <v>113.66</v>
      </c>
      <c r="V104" s="1">
        <f t="shared" si="121"/>
        <v>24.380000000000003</v>
      </c>
      <c r="W104" s="1">
        <f t="shared" si="121"/>
        <v>0.78</v>
      </c>
      <c r="X104" s="1">
        <f t="shared" si="121"/>
        <v>29.919999999999998</v>
      </c>
      <c r="Y104" s="1">
        <f t="shared" si="121"/>
        <v>7.2560000000000002</v>
      </c>
      <c r="Z104" s="1">
        <f t="shared" si="121"/>
        <v>170.22399999999999</v>
      </c>
      <c r="AA104" s="1">
        <f t="shared" si="2"/>
        <v>9.9650336790164324</v>
      </c>
      <c r="AB104" s="1">
        <f t="shared" si="3"/>
        <v>0</v>
      </c>
      <c r="AC104" s="1">
        <f t="shared" si="4"/>
        <v>0</v>
      </c>
      <c r="AD104" s="1" t="e">
        <f t="shared" si="5"/>
        <v>#DIV/0!</v>
      </c>
      <c r="AE104" s="1">
        <f t="shared" si="6"/>
        <v>0</v>
      </c>
      <c r="AF104" s="1">
        <f t="shared" si="7"/>
        <v>0</v>
      </c>
      <c r="AG104" s="1">
        <f t="shared" si="8"/>
        <v>1</v>
      </c>
      <c r="AH104" s="1">
        <f t="shared" si="9"/>
        <v>4</v>
      </c>
      <c r="AI104" s="1">
        <f t="shared" si="10"/>
        <v>5</v>
      </c>
      <c r="AJ104" s="1">
        <f t="shared" si="11"/>
        <v>0</v>
      </c>
      <c r="AK104" s="1">
        <f t="shared" si="12"/>
        <v>1</v>
      </c>
      <c r="AL104" s="1">
        <f t="shared" si="13"/>
        <v>4</v>
      </c>
    </row>
    <row r="105" spans="1:38" ht="14.25" customHeight="1">
      <c r="A105" s="14" t="s">
        <v>158</v>
      </c>
      <c r="B105" s="27">
        <v>3</v>
      </c>
      <c r="C105" s="27">
        <v>133.9</v>
      </c>
      <c r="D105" s="27">
        <v>13.7</v>
      </c>
      <c r="E105" s="27">
        <v>1.3</v>
      </c>
      <c r="F105" s="27">
        <v>16.2</v>
      </c>
      <c r="G105" s="27">
        <v>7.56</v>
      </c>
      <c r="H105" s="27">
        <v>131.30000000000001</v>
      </c>
      <c r="I105" s="27">
        <v>11.12</v>
      </c>
      <c r="J105" s="7">
        <f t="shared" si="119"/>
        <v>8.4691546077684681</v>
      </c>
      <c r="K105" s="1"/>
      <c r="L105" s="1"/>
      <c r="M105" s="2" t="s">
        <v>1628</v>
      </c>
      <c r="N105" s="2" t="s">
        <v>52</v>
      </c>
      <c r="O105" s="2" t="s">
        <v>52</v>
      </c>
      <c r="P105" s="2" t="s">
        <v>1628</v>
      </c>
      <c r="T105" s="1" t="s">
        <v>311</v>
      </c>
      <c r="U105" s="1" t="e">
        <f t="shared" ref="U105:Z105" si="122">(SUMIF($A:$A,$T105,C:C))/(COUNTIFS($A:$A,$T105,C:C,"&gt;0"))</f>
        <v>#DIV/0!</v>
      </c>
      <c r="V105" s="1" t="e">
        <f t="shared" si="122"/>
        <v>#DIV/0!</v>
      </c>
      <c r="W105" s="1" t="e">
        <f t="shared" si="122"/>
        <v>#DIV/0!</v>
      </c>
      <c r="X105" s="1" t="e">
        <f t="shared" si="122"/>
        <v>#DIV/0!</v>
      </c>
      <c r="Y105" s="1" t="e">
        <f t="shared" si="122"/>
        <v>#DIV/0!</v>
      </c>
      <c r="Z105" s="1" t="e">
        <f t="shared" si="122"/>
        <v>#DIV/0!</v>
      </c>
      <c r="AA105" s="1" t="e">
        <f t="shared" si="2"/>
        <v>#DIV/0!</v>
      </c>
      <c r="AB105" s="1">
        <f t="shared" si="3"/>
        <v>0</v>
      </c>
      <c r="AC105" s="1">
        <f t="shared" si="4"/>
        <v>0</v>
      </c>
      <c r="AD105" s="1" t="e">
        <f t="shared" si="5"/>
        <v>#DIV/0!</v>
      </c>
      <c r="AE105" s="1">
        <f t="shared" si="6"/>
        <v>0</v>
      </c>
      <c r="AF105" s="1">
        <f t="shared" si="7"/>
        <v>0</v>
      </c>
      <c r="AG105" s="1">
        <f t="shared" si="8"/>
        <v>0</v>
      </c>
      <c r="AH105" s="1">
        <f t="shared" si="9"/>
        <v>0</v>
      </c>
      <c r="AI105" s="1">
        <f t="shared" si="10"/>
        <v>0</v>
      </c>
      <c r="AJ105" s="1">
        <f t="shared" si="11"/>
        <v>0</v>
      </c>
      <c r="AK105" s="1">
        <f t="shared" si="12"/>
        <v>0</v>
      </c>
      <c r="AL105" s="1">
        <f t="shared" si="13"/>
        <v>0</v>
      </c>
    </row>
    <row r="106" spans="1:38" ht="14.25" customHeight="1">
      <c r="A106" s="14" t="s">
        <v>158</v>
      </c>
      <c r="B106" s="27">
        <v>4</v>
      </c>
      <c r="C106" s="27">
        <v>107.6</v>
      </c>
      <c r="D106" s="27">
        <v>18.8</v>
      </c>
      <c r="E106" s="27">
        <v>1.29</v>
      </c>
      <c r="F106" s="27">
        <v>20.2</v>
      </c>
      <c r="G106" s="27">
        <v>8.75</v>
      </c>
      <c r="H106" s="27">
        <v>158.03</v>
      </c>
      <c r="I106" s="27">
        <v>15.15</v>
      </c>
      <c r="J106" s="7">
        <f t="shared" si="119"/>
        <v>9.5867873188635073</v>
      </c>
      <c r="K106" s="1"/>
      <c r="L106" s="1"/>
      <c r="M106" s="2" t="s">
        <v>1628</v>
      </c>
      <c r="N106" s="2" t="s">
        <v>52</v>
      </c>
      <c r="O106" s="2" t="s">
        <v>52</v>
      </c>
      <c r="P106" s="2" t="s">
        <v>1628</v>
      </c>
      <c r="T106" s="1" t="s">
        <v>475</v>
      </c>
      <c r="U106" s="1" t="e">
        <f t="shared" ref="U106:Z106" si="123">(SUMIF($A:$A,$T106,C:C))/(COUNTIFS($A:$A,$T106,C:C,"&gt;0"))</f>
        <v>#DIV/0!</v>
      </c>
      <c r="V106" s="1" t="e">
        <f t="shared" si="123"/>
        <v>#DIV/0!</v>
      </c>
      <c r="W106" s="1" t="e">
        <f t="shared" si="123"/>
        <v>#DIV/0!</v>
      </c>
      <c r="X106" s="1" t="e">
        <f t="shared" si="123"/>
        <v>#DIV/0!</v>
      </c>
      <c r="Y106" s="1" t="e">
        <f t="shared" si="123"/>
        <v>#DIV/0!</v>
      </c>
      <c r="Z106" s="1" t="e">
        <f t="shared" si="123"/>
        <v>#DIV/0!</v>
      </c>
      <c r="AA106" s="1" t="e">
        <f t="shared" si="2"/>
        <v>#DIV/0!</v>
      </c>
      <c r="AB106" s="1">
        <f t="shared" si="3"/>
        <v>0</v>
      </c>
      <c r="AC106" s="1">
        <f t="shared" si="4"/>
        <v>0</v>
      </c>
      <c r="AD106" s="1" t="e">
        <f t="shared" si="5"/>
        <v>#DIV/0!</v>
      </c>
      <c r="AE106" s="1">
        <f t="shared" si="6"/>
        <v>0</v>
      </c>
      <c r="AF106" s="1">
        <f t="shared" si="7"/>
        <v>0</v>
      </c>
      <c r="AG106" s="1">
        <f t="shared" si="8"/>
        <v>0</v>
      </c>
      <c r="AH106" s="1">
        <f t="shared" si="9"/>
        <v>0</v>
      </c>
      <c r="AI106" s="1">
        <f t="shared" si="10"/>
        <v>0</v>
      </c>
      <c r="AJ106" s="1">
        <f t="shared" si="11"/>
        <v>0</v>
      </c>
      <c r="AK106" s="1">
        <f t="shared" si="12"/>
        <v>0</v>
      </c>
      <c r="AL106" s="1">
        <f t="shared" si="13"/>
        <v>0</v>
      </c>
    </row>
    <row r="107" spans="1:38" ht="14.25" customHeight="1">
      <c r="A107" s="14" t="s">
        <v>158</v>
      </c>
      <c r="B107" s="27">
        <v>5</v>
      </c>
      <c r="C107" s="27">
        <v>104.1</v>
      </c>
      <c r="D107" s="27">
        <v>11.5</v>
      </c>
      <c r="E107" s="27">
        <v>1.24</v>
      </c>
      <c r="F107" s="27">
        <v>21.9</v>
      </c>
      <c r="G107" s="27">
        <v>7.3</v>
      </c>
      <c r="H107" s="27">
        <v>111.28</v>
      </c>
      <c r="I107" s="27">
        <v>9.39</v>
      </c>
      <c r="J107" s="7">
        <f t="shared" si="119"/>
        <v>8.4381739755571541</v>
      </c>
      <c r="K107" s="1"/>
      <c r="L107" s="1"/>
      <c r="M107" s="2" t="s">
        <v>1628</v>
      </c>
      <c r="N107" s="2" t="s">
        <v>52</v>
      </c>
      <c r="O107" s="2" t="s">
        <v>1628</v>
      </c>
      <c r="P107" s="2" t="s">
        <v>1628</v>
      </c>
      <c r="T107" s="1" t="s">
        <v>479</v>
      </c>
      <c r="U107" s="1" t="e">
        <f t="shared" ref="U107:Z107" si="124">(SUMIF($A:$A,$T107,C:C))/(COUNTIFS($A:$A,$T107,C:C,"&gt;0"))</f>
        <v>#DIV/0!</v>
      </c>
      <c r="V107" s="1" t="e">
        <f t="shared" si="124"/>
        <v>#DIV/0!</v>
      </c>
      <c r="W107" s="1" t="e">
        <f t="shared" si="124"/>
        <v>#DIV/0!</v>
      </c>
      <c r="X107" s="1" t="e">
        <f t="shared" si="124"/>
        <v>#DIV/0!</v>
      </c>
      <c r="Y107" s="1" t="e">
        <f t="shared" si="124"/>
        <v>#DIV/0!</v>
      </c>
      <c r="Z107" s="1" t="e">
        <f t="shared" si="124"/>
        <v>#DIV/0!</v>
      </c>
      <c r="AA107" s="1" t="e">
        <f t="shared" si="2"/>
        <v>#DIV/0!</v>
      </c>
      <c r="AB107" s="1">
        <f t="shared" si="3"/>
        <v>0</v>
      </c>
      <c r="AC107" s="1">
        <f t="shared" si="4"/>
        <v>0</v>
      </c>
      <c r="AD107" s="1" t="e">
        <f t="shared" si="5"/>
        <v>#DIV/0!</v>
      </c>
      <c r="AE107" s="1">
        <f t="shared" si="6"/>
        <v>0</v>
      </c>
      <c r="AF107" s="1">
        <f t="shared" si="7"/>
        <v>0</v>
      </c>
      <c r="AG107" s="1">
        <f t="shared" si="8"/>
        <v>0</v>
      </c>
      <c r="AH107" s="1">
        <f t="shared" si="9"/>
        <v>0</v>
      </c>
      <c r="AI107" s="1">
        <f t="shared" si="10"/>
        <v>0</v>
      </c>
      <c r="AJ107" s="1">
        <f t="shared" si="11"/>
        <v>0</v>
      </c>
      <c r="AK107" s="1">
        <f t="shared" si="12"/>
        <v>0</v>
      </c>
      <c r="AL107" s="1">
        <f t="shared" si="13"/>
        <v>0</v>
      </c>
    </row>
    <row r="108" spans="1:38" ht="14.25" customHeight="1">
      <c r="A108" s="14" t="s">
        <v>162</v>
      </c>
      <c r="B108" s="27">
        <v>1</v>
      </c>
      <c r="C108" s="27">
        <v>301.89999999999998</v>
      </c>
      <c r="D108" s="27">
        <v>8.5</v>
      </c>
      <c r="E108" s="27">
        <v>0.9</v>
      </c>
      <c r="F108" s="27">
        <v>6.9</v>
      </c>
      <c r="G108" s="27">
        <v>3.54</v>
      </c>
      <c r="H108" s="27">
        <v>135.41999999999999</v>
      </c>
      <c r="I108" s="27">
        <v>14.66</v>
      </c>
      <c r="J108" s="7">
        <f t="shared" si="119"/>
        <v>10.825579678038695</v>
      </c>
      <c r="K108" s="1"/>
      <c r="L108" s="1"/>
      <c r="M108" s="2" t="s">
        <v>1628</v>
      </c>
      <c r="N108" s="2" t="s">
        <v>52</v>
      </c>
      <c r="O108" s="2" t="s">
        <v>52</v>
      </c>
      <c r="P108" s="2" t="s">
        <v>52</v>
      </c>
      <c r="T108" s="1" t="s">
        <v>482</v>
      </c>
      <c r="U108" s="1" t="e">
        <f t="shared" ref="U108:Z108" si="125">(SUMIF($A:$A,$T108,C:C))/(COUNTIFS($A:$A,$T108,C:C,"&gt;0"))</f>
        <v>#DIV/0!</v>
      </c>
      <c r="V108" s="1" t="e">
        <f t="shared" si="125"/>
        <v>#DIV/0!</v>
      </c>
      <c r="W108" s="1" t="e">
        <f t="shared" si="125"/>
        <v>#DIV/0!</v>
      </c>
      <c r="X108" s="1" t="e">
        <f t="shared" si="125"/>
        <v>#DIV/0!</v>
      </c>
      <c r="Y108" s="1" t="e">
        <f t="shared" si="125"/>
        <v>#DIV/0!</v>
      </c>
      <c r="Z108" s="1" t="e">
        <f t="shared" si="125"/>
        <v>#DIV/0!</v>
      </c>
      <c r="AA108" s="1" t="e">
        <f t="shared" si="2"/>
        <v>#DIV/0!</v>
      </c>
      <c r="AB108" s="1">
        <f t="shared" si="3"/>
        <v>0</v>
      </c>
      <c r="AC108" s="1">
        <f t="shared" si="4"/>
        <v>0</v>
      </c>
      <c r="AD108" s="1" t="e">
        <f t="shared" si="5"/>
        <v>#DIV/0!</v>
      </c>
      <c r="AE108" s="1">
        <f t="shared" si="6"/>
        <v>0</v>
      </c>
      <c r="AF108" s="1">
        <f t="shared" si="7"/>
        <v>0</v>
      </c>
      <c r="AG108" s="1">
        <f t="shared" si="8"/>
        <v>0</v>
      </c>
      <c r="AH108" s="1">
        <f t="shared" si="9"/>
        <v>0</v>
      </c>
      <c r="AI108" s="1">
        <f t="shared" si="10"/>
        <v>0</v>
      </c>
      <c r="AJ108" s="1">
        <f t="shared" si="11"/>
        <v>0</v>
      </c>
      <c r="AK108" s="1">
        <f t="shared" si="12"/>
        <v>0</v>
      </c>
      <c r="AL108" s="1">
        <f t="shared" si="13"/>
        <v>0</v>
      </c>
    </row>
    <row r="109" spans="1:38" ht="14.25" customHeight="1">
      <c r="A109" s="14" t="s">
        <v>162</v>
      </c>
      <c r="B109" s="27">
        <v>2</v>
      </c>
      <c r="C109" s="27">
        <v>279.89999999999998</v>
      </c>
      <c r="D109" s="27">
        <v>8.9</v>
      </c>
      <c r="E109" s="27">
        <v>1.05</v>
      </c>
      <c r="F109" s="27">
        <v>10.9</v>
      </c>
      <c r="G109" s="27">
        <v>3.76</v>
      </c>
      <c r="H109" s="27">
        <v>127.27</v>
      </c>
      <c r="I109" s="27">
        <v>12.58</v>
      </c>
      <c r="J109" s="7">
        <f t="shared" si="119"/>
        <v>9.8844975249469638</v>
      </c>
      <c r="K109" s="1"/>
      <c r="L109" s="1"/>
      <c r="M109" s="2" t="s">
        <v>1628</v>
      </c>
      <c r="N109" s="2" t="s">
        <v>52</v>
      </c>
      <c r="O109" s="2" t="s">
        <v>1628</v>
      </c>
      <c r="P109" s="2" t="s">
        <v>52</v>
      </c>
      <c r="T109" s="1" t="s">
        <v>487</v>
      </c>
      <c r="U109" s="1">
        <f t="shared" ref="U109:Z109" si="126">(SUMIF($A:$A,$T109,C:C))/(COUNTIFS($A:$A,$T109,C:C,"&gt;0"))</f>
        <v>68.679999999999993</v>
      </c>
      <c r="V109" s="1">
        <f t="shared" si="126"/>
        <v>11.36</v>
      </c>
      <c r="W109" s="1">
        <f t="shared" si="126"/>
        <v>0.376</v>
      </c>
      <c r="X109" s="1">
        <f t="shared" si="126"/>
        <v>4.58</v>
      </c>
      <c r="Y109" s="1">
        <f t="shared" si="126"/>
        <v>2.2699999999999996</v>
      </c>
      <c r="Z109" s="1">
        <f t="shared" si="126"/>
        <v>32.372</v>
      </c>
      <c r="AA109" s="1">
        <f t="shared" si="2"/>
        <v>10.110403142244801</v>
      </c>
      <c r="AB109" s="1">
        <f t="shared" si="3"/>
        <v>0</v>
      </c>
      <c r="AC109" s="1">
        <f t="shared" si="4"/>
        <v>0</v>
      </c>
      <c r="AD109" s="1" t="e">
        <f t="shared" si="5"/>
        <v>#DIV/0!</v>
      </c>
      <c r="AE109" s="1">
        <f t="shared" si="6"/>
        <v>0</v>
      </c>
      <c r="AF109" s="1">
        <f t="shared" si="7"/>
        <v>0</v>
      </c>
      <c r="AG109" s="1">
        <f t="shared" si="8"/>
        <v>0</v>
      </c>
      <c r="AH109" s="1">
        <f t="shared" si="9"/>
        <v>5</v>
      </c>
      <c r="AI109" s="1">
        <f t="shared" si="10"/>
        <v>4</v>
      </c>
      <c r="AJ109" s="1">
        <f t="shared" si="11"/>
        <v>1</v>
      </c>
      <c r="AK109" s="1">
        <f t="shared" si="12"/>
        <v>0</v>
      </c>
      <c r="AL109" s="1">
        <f t="shared" si="13"/>
        <v>5</v>
      </c>
    </row>
    <row r="110" spans="1:38" ht="14.25" customHeight="1">
      <c r="A110" s="14" t="s">
        <v>162</v>
      </c>
      <c r="B110" s="27">
        <v>3</v>
      </c>
      <c r="C110" s="27">
        <v>312.10000000000002</v>
      </c>
      <c r="D110" s="27">
        <v>11.5</v>
      </c>
      <c r="E110" s="27">
        <v>0.98</v>
      </c>
      <c r="F110" s="27">
        <v>16.3</v>
      </c>
      <c r="G110" s="27">
        <v>4.33</v>
      </c>
      <c r="H110" s="27">
        <v>230.45</v>
      </c>
      <c r="I110" s="27">
        <v>25.59</v>
      </c>
      <c r="J110" s="7">
        <f t="shared" si="119"/>
        <v>11.104361032761988</v>
      </c>
      <c r="K110" s="1"/>
      <c r="L110" s="1"/>
      <c r="M110" s="2" t="s">
        <v>52</v>
      </c>
      <c r="N110" s="2" t="s">
        <v>52</v>
      </c>
      <c r="O110" s="2" t="s">
        <v>52</v>
      </c>
      <c r="P110" s="2" t="s">
        <v>52</v>
      </c>
      <c r="T110" s="1" t="s">
        <v>490</v>
      </c>
      <c r="U110" s="1" t="e">
        <f t="shared" ref="U110:Z110" si="127">(SUMIF($A:$A,$T110,C:C))/(COUNTIFS($A:$A,$T110,C:C,"&gt;0"))</f>
        <v>#DIV/0!</v>
      </c>
      <c r="V110" s="1" t="e">
        <f t="shared" si="127"/>
        <v>#DIV/0!</v>
      </c>
      <c r="W110" s="1" t="e">
        <f t="shared" si="127"/>
        <v>#DIV/0!</v>
      </c>
      <c r="X110" s="1" t="e">
        <f t="shared" si="127"/>
        <v>#DIV/0!</v>
      </c>
      <c r="Y110" s="1" t="e">
        <f t="shared" si="127"/>
        <v>#DIV/0!</v>
      </c>
      <c r="Z110" s="1" t="e">
        <f t="shared" si="127"/>
        <v>#DIV/0!</v>
      </c>
      <c r="AA110" s="1" t="e">
        <f t="shared" si="2"/>
        <v>#DIV/0!</v>
      </c>
      <c r="AB110" s="1">
        <f t="shared" si="3"/>
        <v>0</v>
      </c>
      <c r="AC110" s="1">
        <f t="shared" si="4"/>
        <v>0</v>
      </c>
      <c r="AD110" s="1" t="e">
        <f t="shared" si="5"/>
        <v>#DIV/0!</v>
      </c>
      <c r="AE110" s="1">
        <f t="shared" si="6"/>
        <v>0</v>
      </c>
      <c r="AF110" s="1">
        <f t="shared" si="7"/>
        <v>0</v>
      </c>
      <c r="AG110" s="1">
        <f t="shared" si="8"/>
        <v>0</v>
      </c>
      <c r="AH110" s="1">
        <f t="shared" si="9"/>
        <v>0</v>
      </c>
      <c r="AI110" s="1">
        <f t="shared" si="10"/>
        <v>0</v>
      </c>
      <c r="AJ110" s="1">
        <f t="shared" si="11"/>
        <v>0</v>
      </c>
      <c r="AK110" s="1">
        <f t="shared" si="12"/>
        <v>0</v>
      </c>
      <c r="AL110" s="1">
        <f t="shared" si="13"/>
        <v>0</v>
      </c>
    </row>
    <row r="111" spans="1:38" ht="14.25" customHeight="1">
      <c r="A111" s="14" t="s">
        <v>162</v>
      </c>
      <c r="B111" s="27">
        <v>4</v>
      </c>
      <c r="C111" s="27">
        <v>274.89999999999998</v>
      </c>
      <c r="D111" s="27">
        <v>8.1</v>
      </c>
      <c r="E111" s="27">
        <v>0.99</v>
      </c>
      <c r="F111" s="27">
        <v>14.4</v>
      </c>
      <c r="G111" s="27">
        <v>3.72</v>
      </c>
      <c r="H111" s="27">
        <v>124.15</v>
      </c>
      <c r="I111" s="27">
        <v>12.76</v>
      </c>
      <c r="J111" s="7">
        <f t="shared" si="119"/>
        <v>10.277889649617396</v>
      </c>
      <c r="K111" s="1"/>
      <c r="L111" s="1"/>
      <c r="M111" s="2" t="s">
        <v>1628</v>
      </c>
      <c r="N111" s="2" t="s">
        <v>52</v>
      </c>
      <c r="O111" s="2" t="s">
        <v>52</v>
      </c>
      <c r="P111" s="2" t="s">
        <v>52</v>
      </c>
      <c r="T111" s="1" t="s">
        <v>494</v>
      </c>
      <c r="U111" s="1">
        <f t="shared" ref="U111:Z111" si="128">(SUMIF($A:$A,$T111,C:C))/(COUNTIFS($A:$A,$T111,C:C,"&gt;0"))</f>
        <v>78.599999999999994</v>
      </c>
      <c r="V111" s="1">
        <f t="shared" si="128"/>
        <v>11.8</v>
      </c>
      <c r="W111" s="1">
        <f t="shared" si="128"/>
        <v>0.626</v>
      </c>
      <c r="X111" s="1">
        <f t="shared" si="128"/>
        <v>5.76</v>
      </c>
      <c r="Y111" s="1">
        <f t="shared" si="128"/>
        <v>3.4799999999999995</v>
      </c>
      <c r="Z111" s="1">
        <f t="shared" si="128"/>
        <v>32.1</v>
      </c>
      <c r="AA111" s="1">
        <f t="shared" si="2"/>
        <v>11.019098339444746</v>
      </c>
      <c r="AB111" s="1">
        <f t="shared" si="3"/>
        <v>0</v>
      </c>
      <c r="AC111" s="1">
        <f t="shared" si="4"/>
        <v>0</v>
      </c>
      <c r="AD111" s="1" t="e">
        <f t="shared" si="5"/>
        <v>#DIV/0!</v>
      </c>
      <c r="AE111" s="1">
        <f t="shared" si="6"/>
        <v>0</v>
      </c>
      <c r="AF111" s="1">
        <f t="shared" si="7"/>
        <v>0</v>
      </c>
      <c r="AG111" s="1">
        <f t="shared" si="8"/>
        <v>1</v>
      </c>
      <c r="AH111" s="1">
        <f t="shared" si="9"/>
        <v>4</v>
      </c>
      <c r="AI111" s="1">
        <f t="shared" si="10"/>
        <v>2</v>
      </c>
      <c r="AJ111" s="1">
        <f t="shared" si="11"/>
        <v>3</v>
      </c>
      <c r="AK111" s="1">
        <f t="shared" si="12"/>
        <v>0</v>
      </c>
      <c r="AL111" s="1">
        <f t="shared" si="13"/>
        <v>5</v>
      </c>
    </row>
    <row r="112" spans="1:38" ht="14.25" customHeight="1">
      <c r="A112" s="14" t="s">
        <v>162</v>
      </c>
      <c r="B112" s="27">
        <v>5</v>
      </c>
      <c r="C112" s="27">
        <v>309.39999999999998</v>
      </c>
      <c r="D112" s="27">
        <v>10.5</v>
      </c>
      <c r="E112" s="27">
        <v>1</v>
      </c>
      <c r="F112" s="27">
        <v>6</v>
      </c>
      <c r="G112" s="27">
        <v>3.88</v>
      </c>
      <c r="H112" s="27">
        <v>177.92</v>
      </c>
      <c r="I112" s="27">
        <v>17.809999999999999</v>
      </c>
      <c r="J112" s="7">
        <f t="shared" si="119"/>
        <v>10.010116906474821</v>
      </c>
      <c r="K112" s="1"/>
      <c r="L112" s="1"/>
      <c r="M112" s="2" t="s">
        <v>52</v>
      </c>
      <c r="N112" s="2" t="s">
        <v>52</v>
      </c>
      <c r="O112" s="2" t="s">
        <v>52</v>
      </c>
      <c r="P112" s="2" t="s">
        <v>52</v>
      </c>
      <c r="T112" s="1" t="s">
        <v>497</v>
      </c>
      <c r="U112" s="1" t="e">
        <f t="shared" ref="U112:Z112" si="129">(SUMIF($A:$A,$T112,C:C))/(COUNTIFS($A:$A,$T112,C:C,"&gt;0"))</f>
        <v>#DIV/0!</v>
      </c>
      <c r="V112" s="1" t="e">
        <f t="shared" si="129"/>
        <v>#DIV/0!</v>
      </c>
      <c r="W112" s="1" t="e">
        <f t="shared" si="129"/>
        <v>#DIV/0!</v>
      </c>
      <c r="X112" s="1" t="e">
        <f t="shared" si="129"/>
        <v>#DIV/0!</v>
      </c>
      <c r="Y112" s="1" t="e">
        <f t="shared" si="129"/>
        <v>#DIV/0!</v>
      </c>
      <c r="Z112" s="1" t="e">
        <f t="shared" si="129"/>
        <v>#DIV/0!</v>
      </c>
      <c r="AA112" s="1" t="e">
        <f t="shared" si="2"/>
        <v>#DIV/0!</v>
      </c>
      <c r="AB112" s="1">
        <f t="shared" si="3"/>
        <v>0</v>
      </c>
      <c r="AC112" s="1">
        <f t="shared" si="4"/>
        <v>0</v>
      </c>
      <c r="AD112" s="1" t="e">
        <f t="shared" si="5"/>
        <v>#DIV/0!</v>
      </c>
      <c r="AE112" s="1">
        <f t="shared" si="6"/>
        <v>0</v>
      </c>
      <c r="AF112" s="1">
        <f t="shared" si="7"/>
        <v>0</v>
      </c>
      <c r="AG112" s="1">
        <f t="shared" si="8"/>
        <v>0</v>
      </c>
      <c r="AH112" s="1">
        <f t="shared" si="9"/>
        <v>0</v>
      </c>
      <c r="AI112" s="1">
        <f t="shared" si="10"/>
        <v>0</v>
      </c>
      <c r="AJ112" s="1">
        <f t="shared" si="11"/>
        <v>0</v>
      </c>
      <c r="AK112" s="1">
        <f t="shared" si="12"/>
        <v>0</v>
      </c>
      <c r="AL112" s="1">
        <f t="shared" si="13"/>
        <v>0</v>
      </c>
    </row>
    <row r="113" spans="1:38" ht="14.25" customHeight="1">
      <c r="A113" s="14" t="s">
        <v>167</v>
      </c>
      <c r="B113" s="27">
        <v>1</v>
      </c>
      <c r="K113" s="1"/>
      <c r="L113" s="1"/>
      <c r="M113" s="1"/>
      <c r="N113" s="1"/>
      <c r="O113" s="1"/>
      <c r="P113" s="1"/>
      <c r="T113" s="1" t="s">
        <v>501</v>
      </c>
      <c r="U113" s="1" t="e">
        <f t="shared" ref="U113:Z113" si="130">(SUMIF($A:$A,$T113,C:C))/(COUNTIFS($A:$A,$T113,C:C,"&gt;0"))</f>
        <v>#DIV/0!</v>
      </c>
      <c r="V113" s="1" t="e">
        <f t="shared" si="130"/>
        <v>#DIV/0!</v>
      </c>
      <c r="W113" s="1" t="e">
        <f t="shared" si="130"/>
        <v>#DIV/0!</v>
      </c>
      <c r="X113" s="1" t="e">
        <f t="shared" si="130"/>
        <v>#DIV/0!</v>
      </c>
      <c r="Y113" s="1" t="e">
        <f t="shared" si="130"/>
        <v>#DIV/0!</v>
      </c>
      <c r="Z113" s="1" t="e">
        <f t="shared" si="130"/>
        <v>#DIV/0!</v>
      </c>
      <c r="AA113" s="1" t="e">
        <f t="shared" si="2"/>
        <v>#DIV/0!</v>
      </c>
      <c r="AB113" s="1">
        <f t="shared" si="3"/>
        <v>0</v>
      </c>
      <c r="AC113" s="1">
        <f t="shared" si="4"/>
        <v>0</v>
      </c>
      <c r="AD113" s="1" t="e">
        <f t="shared" si="5"/>
        <v>#DIV/0!</v>
      </c>
      <c r="AE113" s="1">
        <f t="shared" si="6"/>
        <v>0</v>
      </c>
      <c r="AF113" s="1">
        <f t="shared" si="7"/>
        <v>0</v>
      </c>
      <c r="AG113" s="1">
        <f t="shared" si="8"/>
        <v>0</v>
      </c>
      <c r="AH113" s="1">
        <f t="shared" si="9"/>
        <v>0</v>
      </c>
      <c r="AI113" s="1">
        <f t="shared" si="10"/>
        <v>0</v>
      </c>
      <c r="AJ113" s="1">
        <f t="shared" si="11"/>
        <v>0</v>
      </c>
      <c r="AK113" s="1">
        <f t="shared" si="12"/>
        <v>0</v>
      </c>
      <c r="AL113" s="1">
        <f t="shared" si="13"/>
        <v>0</v>
      </c>
    </row>
    <row r="114" spans="1:38" ht="14.25" customHeight="1">
      <c r="A114" s="14" t="s">
        <v>167</v>
      </c>
      <c r="B114" s="27">
        <v>2</v>
      </c>
      <c r="K114" s="1"/>
      <c r="L114" s="1"/>
      <c r="M114" s="1"/>
      <c r="N114" s="1"/>
      <c r="O114" s="1"/>
      <c r="P114" s="1"/>
      <c r="T114" s="1" t="s">
        <v>505</v>
      </c>
      <c r="U114" s="1">
        <f t="shared" ref="U114:Z114" si="131">(SUMIF($A:$A,$T114,C:C))/(COUNTIFS($A:$A,$T114,C:C,"&gt;0"))</f>
        <v>284.26000000000005</v>
      </c>
      <c r="V114" s="1">
        <f t="shared" si="131"/>
        <v>10.92</v>
      </c>
      <c r="W114" s="1">
        <f t="shared" si="131"/>
        <v>1.37</v>
      </c>
      <c r="X114" s="1">
        <f t="shared" si="131"/>
        <v>14.62</v>
      </c>
      <c r="Y114" s="1">
        <f t="shared" si="131"/>
        <v>4.6839999999999993</v>
      </c>
      <c r="Z114" s="1">
        <f t="shared" si="131"/>
        <v>189.88400000000001</v>
      </c>
      <c r="AA114" s="1">
        <f t="shared" si="2"/>
        <v>11.209015099822963</v>
      </c>
      <c r="AB114" s="1">
        <f t="shared" si="3"/>
        <v>0</v>
      </c>
      <c r="AC114" s="1">
        <f t="shared" si="4"/>
        <v>0</v>
      </c>
      <c r="AD114" s="1" t="e">
        <f t="shared" si="5"/>
        <v>#DIV/0!</v>
      </c>
      <c r="AE114" s="1">
        <f t="shared" si="6"/>
        <v>0</v>
      </c>
      <c r="AF114" s="1">
        <f t="shared" si="7"/>
        <v>0</v>
      </c>
      <c r="AG114" s="1">
        <f t="shared" si="8"/>
        <v>0</v>
      </c>
      <c r="AH114" s="1">
        <f t="shared" si="9"/>
        <v>5</v>
      </c>
      <c r="AI114" s="1">
        <f t="shared" si="10"/>
        <v>5</v>
      </c>
      <c r="AJ114" s="1">
        <f t="shared" si="11"/>
        <v>0</v>
      </c>
      <c r="AK114" s="1">
        <f t="shared" si="12"/>
        <v>1</v>
      </c>
      <c r="AL114" s="1">
        <f t="shared" si="13"/>
        <v>4</v>
      </c>
    </row>
    <row r="115" spans="1:38" ht="14.25" customHeight="1">
      <c r="A115" s="14" t="s">
        <v>167</v>
      </c>
      <c r="B115" s="27">
        <v>3</v>
      </c>
      <c r="K115" s="1"/>
      <c r="L115" s="1"/>
      <c r="M115" s="1"/>
      <c r="N115" s="1"/>
      <c r="O115" s="1"/>
      <c r="P115" s="1"/>
      <c r="T115" s="1" t="s">
        <v>509</v>
      </c>
      <c r="U115" s="1" t="e">
        <f t="shared" ref="U115:Z115" si="132">(SUMIF($A:$A,$T115,C:C))/(COUNTIFS($A:$A,$T115,C:C,"&gt;0"))</f>
        <v>#DIV/0!</v>
      </c>
      <c r="V115" s="1" t="e">
        <f t="shared" si="132"/>
        <v>#DIV/0!</v>
      </c>
      <c r="W115" s="1" t="e">
        <f t="shared" si="132"/>
        <v>#DIV/0!</v>
      </c>
      <c r="X115" s="1" t="e">
        <f t="shared" si="132"/>
        <v>#DIV/0!</v>
      </c>
      <c r="Y115" s="1" t="e">
        <f t="shared" si="132"/>
        <v>#DIV/0!</v>
      </c>
      <c r="Z115" s="1" t="e">
        <f t="shared" si="132"/>
        <v>#DIV/0!</v>
      </c>
      <c r="AA115" s="1" t="e">
        <f t="shared" si="2"/>
        <v>#DIV/0!</v>
      </c>
      <c r="AB115" s="1">
        <f t="shared" si="3"/>
        <v>0</v>
      </c>
      <c r="AC115" s="1">
        <f t="shared" si="4"/>
        <v>0</v>
      </c>
      <c r="AD115" s="1" t="e">
        <f t="shared" si="5"/>
        <v>#DIV/0!</v>
      </c>
      <c r="AE115" s="1">
        <f t="shared" si="6"/>
        <v>0</v>
      </c>
      <c r="AF115" s="1">
        <f t="shared" si="7"/>
        <v>0</v>
      </c>
      <c r="AG115" s="1">
        <f t="shared" si="8"/>
        <v>0</v>
      </c>
      <c r="AH115" s="1">
        <f t="shared" si="9"/>
        <v>0</v>
      </c>
      <c r="AI115" s="1">
        <f t="shared" si="10"/>
        <v>0</v>
      </c>
      <c r="AJ115" s="1">
        <f t="shared" si="11"/>
        <v>0</v>
      </c>
      <c r="AK115" s="1">
        <f t="shared" si="12"/>
        <v>0</v>
      </c>
      <c r="AL115" s="1">
        <f t="shared" si="13"/>
        <v>0</v>
      </c>
    </row>
    <row r="116" spans="1:38" ht="14.25" customHeight="1">
      <c r="A116" s="14" t="s">
        <v>167</v>
      </c>
      <c r="B116" s="27">
        <v>4</v>
      </c>
      <c r="K116" s="1"/>
      <c r="L116" s="1"/>
      <c r="M116" s="1"/>
      <c r="N116" s="1"/>
      <c r="O116" s="1"/>
      <c r="P116" s="1"/>
      <c r="T116" s="1" t="s">
        <v>512</v>
      </c>
      <c r="U116" s="1">
        <f t="shared" ref="U116:Z116" si="133">(SUMIF($A:$A,$T116,C:C))/(COUNTIFS($A:$A,$T116,C:C,"&gt;0"))</f>
        <v>143.44</v>
      </c>
      <c r="V116" s="1">
        <f t="shared" si="133"/>
        <v>16.32</v>
      </c>
      <c r="W116" s="1">
        <f t="shared" si="133"/>
        <v>0.91400000000000003</v>
      </c>
      <c r="X116" s="1">
        <f t="shared" si="133"/>
        <v>11.58</v>
      </c>
      <c r="Y116" s="1">
        <f t="shared" si="133"/>
        <v>5.1360000000000001</v>
      </c>
      <c r="Z116" s="1">
        <f t="shared" si="133"/>
        <v>98.972000000000008</v>
      </c>
      <c r="AA116" s="1">
        <f t="shared" si="2"/>
        <v>9.7008857974789873</v>
      </c>
      <c r="AB116" s="1">
        <f t="shared" si="3"/>
        <v>0</v>
      </c>
      <c r="AC116" s="1">
        <f t="shared" si="4"/>
        <v>0</v>
      </c>
      <c r="AD116" s="1" t="e">
        <f t="shared" si="5"/>
        <v>#DIV/0!</v>
      </c>
      <c r="AE116" s="1">
        <f t="shared" si="6"/>
        <v>0</v>
      </c>
      <c r="AF116" s="1">
        <f t="shared" si="7"/>
        <v>0</v>
      </c>
      <c r="AG116" s="1">
        <f t="shared" si="8"/>
        <v>0</v>
      </c>
      <c r="AH116" s="1">
        <f t="shared" si="9"/>
        <v>5</v>
      </c>
      <c r="AI116" s="1">
        <f t="shared" si="10"/>
        <v>5</v>
      </c>
      <c r="AJ116" s="1">
        <f t="shared" si="11"/>
        <v>0</v>
      </c>
      <c r="AK116" s="1">
        <f t="shared" si="12"/>
        <v>1</v>
      </c>
      <c r="AL116" s="1">
        <f t="shared" si="13"/>
        <v>4</v>
      </c>
    </row>
    <row r="117" spans="1:38" ht="14.25" customHeight="1">
      <c r="A117" s="14" t="s">
        <v>167</v>
      </c>
      <c r="B117" s="27">
        <v>5</v>
      </c>
      <c r="K117" s="1"/>
      <c r="L117" s="1"/>
      <c r="M117" s="1"/>
      <c r="N117" s="1"/>
      <c r="O117" s="1"/>
      <c r="P117" s="1"/>
      <c r="T117" s="1" t="s">
        <v>515</v>
      </c>
      <c r="U117" s="1" t="e">
        <f t="shared" ref="U117:Z117" si="134">(SUMIF($A:$A,$T117,C:C))/(COUNTIFS($A:$A,$T117,C:C,"&gt;0"))</f>
        <v>#DIV/0!</v>
      </c>
      <c r="V117" s="1" t="e">
        <f t="shared" si="134"/>
        <v>#DIV/0!</v>
      </c>
      <c r="W117" s="1" t="e">
        <f t="shared" si="134"/>
        <v>#DIV/0!</v>
      </c>
      <c r="X117" s="1" t="e">
        <f t="shared" si="134"/>
        <v>#DIV/0!</v>
      </c>
      <c r="Y117" s="1" t="e">
        <f t="shared" si="134"/>
        <v>#DIV/0!</v>
      </c>
      <c r="Z117" s="1" t="e">
        <f t="shared" si="134"/>
        <v>#DIV/0!</v>
      </c>
      <c r="AA117" s="1" t="e">
        <f t="shared" si="2"/>
        <v>#DIV/0!</v>
      </c>
      <c r="AB117" s="1">
        <f t="shared" si="3"/>
        <v>0</v>
      </c>
      <c r="AC117" s="1">
        <f t="shared" si="4"/>
        <v>0</v>
      </c>
      <c r="AD117" s="1" t="e">
        <f t="shared" si="5"/>
        <v>#DIV/0!</v>
      </c>
      <c r="AE117" s="1">
        <f t="shared" si="6"/>
        <v>0</v>
      </c>
      <c r="AF117" s="1">
        <f t="shared" si="7"/>
        <v>0</v>
      </c>
      <c r="AG117" s="1">
        <f t="shared" si="8"/>
        <v>0</v>
      </c>
      <c r="AH117" s="1">
        <f t="shared" si="9"/>
        <v>0</v>
      </c>
      <c r="AI117" s="1">
        <f t="shared" si="10"/>
        <v>0</v>
      </c>
      <c r="AJ117" s="1">
        <f t="shared" si="11"/>
        <v>0</v>
      </c>
      <c r="AK117" s="1">
        <f t="shared" si="12"/>
        <v>0</v>
      </c>
      <c r="AL117" s="1">
        <f t="shared" si="13"/>
        <v>0</v>
      </c>
    </row>
    <row r="118" spans="1:38" ht="14.25" customHeight="1">
      <c r="A118" s="14" t="s">
        <v>172</v>
      </c>
      <c r="B118" s="27">
        <v>1</v>
      </c>
      <c r="K118" s="1"/>
      <c r="L118" s="1"/>
      <c r="M118" s="1"/>
      <c r="N118" s="1"/>
      <c r="O118" s="1"/>
      <c r="P118" s="1"/>
      <c r="T118" s="1" t="s">
        <v>518</v>
      </c>
      <c r="U118" s="1">
        <f t="shared" ref="U118:Z118" si="135">(SUMIF($A:$A,$T118,C:C))/(COUNTIFS($A:$A,$T118,C:C,"&gt;0"))</f>
        <v>136.52000000000001</v>
      </c>
      <c r="V118" s="1">
        <f t="shared" si="135"/>
        <v>21.560000000000002</v>
      </c>
      <c r="W118" s="1">
        <f t="shared" si="135"/>
        <v>0.90200000000000014</v>
      </c>
      <c r="X118" s="1">
        <f t="shared" si="135"/>
        <v>7</v>
      </c>
      <c r="Y118" s="1">
        <f t="shared" si="135"/>
        <v>5.1239999999999997</v>
      </c>
      <c r="Z118" s="1">
        <f t="shared" si="135"/>
        <v>149.43199999999999</v>
      </c>
      <c r="AA118" s="1">
        <f t="shared" si="2"/>
        <v>10.243461139439388</v>
      </c>
      <c r="AB118" s="1">
        <f t="shared" si="3"/>
        <v>0</v>
      </c>
      <c r="AC118" s="1">
        <f t="shared" si="4"/>
        <v>0</v>
      </c>
      <c r="AD118" s="1" t="e">
        <f t="shared" si="5"/>
        <v>#DIV/0!</v>
      </c>
      <c r="AE118" s="1">
        <f t="shared" si="6"/>
        <v>0</v>
      </c>
      <c r="AF118" s="1">
        <f t="shared" si="7"/>
        <v>0</v>
      </c>
      <c r="AG118" s="1">
        <f t="shared" si="8"/>
        <v>2</v>
      </c>
      <c r="AH118" s="1">
        <f t="shared" si="9"/>
        <v>3</v>
      </c>
      <c r="AI118" s="1">
        <f t="shared" si="10"/>
        <v>5</v>
      </c>
      <c r="AJ118" s="1">
        <f t="shared" si="11"/>
        <v>0</v>
      </c>
      <c r="AK118" s="1">
        <f t="shared" si="12"/>
        <v>1</v>
      </c>
      <c r="AL118" s="1">
        <f t="shared" si="13"/>
        <v>4</v>
      </c>
    </row>
    <row r="119" spans="1:38" ht="14.25" customHeight="1">
      <c r="A119" s="14" t="s">
        <v>172</v>
      </c>
      <c r="B119" s="27">
        <v>2</v>
      </c>
      <c r="K119" s="1"/>
      <c r="L119" s="1"/>
      <c r="M119" s="1"/>
      <c r="N119" s="1"/>
      <c r="O119" s="1"/>
      <c r="P119" s="1"/>
      <c r="T119" s="1" t="s">
        <v>522</v>
      </c>
      <c r="U119" s="1" t="e">
        <f t="shared" ref="U119:Z119" si="136">(SUMIF($A:$A,$T119,C:C))/(COUNTIFS($A:$A,$T119,C:C,"&gt;0"))</f>
        <v>#DIV/0!</v>
      </c>
      <c r="V119" s="1" t="e">
        <f t="shared" si="136"/>
        <v>#DIV/0!</v>
      </c>
      <c r="W119" s="1" t="e">
        <f t="shared" si="136"/>
        <v>#DIV/0!</v>
      </c>
      <c r="X119" s="1" t="e">
        <f t="shared" si="136"/>
        <v>#DIV/0!</v>
      </c>
      <c r="Y119" s="1" t="e">
        <f t="shared" si="136"/>
        <v>#DIV/0!</v>
      </c>
      <c r="Z119" s="1" t="e">
        <f t="shared" si="136"/>
        <v>#DIV/0!</v>
      </c>
      <c r="AA119" s="1" t="e">
        <f t="shared" si="2"/>
        <v>#DIV/0!</v>
      </c>
      <c r="AB119" s="1">
        <f t="shared" si="3"/>
        <v>0</v>
      </c>
      <c r="AC119" s="1">
        <f t="shared" si="4"/>
        <v>0</v>
      </c>
      <c r="AD119" s="1" t="e">
        <f t="shared" si="5"/>
        <v>#DIV/0!</v>
      </c>
      <c r="AE119" s="1">
        <f t="shared" si="6"/>
        <v>0</v>
      </c>
      <c r="AF119" s="1">
        <f t="shared" si="7"/>
        <v>0</v>
      </c>
      <c r="AG119" s="1">
        <f t="shared" si="8"/>
        <v>0</v>
      </c>
      <c r="AH119" s="1">
        <f t="shared" si="9"/>
        <v>0</v>
      </c>
      <c r="AI119" s="1">
        <f t="shared" si="10"/>
        <v>0</v>
      </c>
      <c r="AJ119" s="1">
        <f t="shared" si="11"/>
        <v>0</v>
      </c>
      <c r="AK119" s="1">
        <f t="shared" si="12"/>
        <v>0</v>
      </c>
      <c r="AL119" s="1">
        <f t="shared" si="13"/>
        <v>0</v>
      </c>
    </row>
    <row r="120" spans="1:38" ht="14.25" customHeight="1">
      <c r="A120" s="14" t="s">
        <v>172</v>
      </c>
      <c r="B120" s="27">
        <v>3</v>
      </c>
      <c r="K120" s="1"/>
      <c r="L120" s="1"/>
      <c r="M120" s="1"/>
      <c r="N120" s="1"/>
      <c r="O120" s="1"/>
      <c r="P120" s="1"/>
      <c r="T120" s="1" t="s">
        <v>526</v>
      </c>
      <c r="U120" s="1">
        <f t="shared" ref="U120:Z120" si="137">(SUMIF($A:$A,$T120,C:C))/(COUNTIFS($A:$A,$T120,C:C,"&gt;0"))</f>
        <v>158.4</v>
      </c>
      <c r="V120" s="1">
        <f t="shared" si="137"/>
        <v>16.399999999999999</v>
      </c>
      <c r="W120" s="1">
        <f t="shared" si="137"/>
        <v>0.91200000000000014</v>
      </c>
      <c r="X120" s="1">
        <f t="shared" si="137"/>
        <v>7.7799999999999994</v>
      </c>
      <c r="Y120" s="1">
        <f t="shared" si="137"/>
        <v>3.6339999999999995</v>
      </c>
      <c r="Z120" s="1">
        <f t="shared" si="137"/>
        <v>129.06</v>
      </c>
      <c r="AA120" s="1">
        <f t="shared" si="2"/>
        <v>11.958937539337702</v>
      </c>
      <c r="AB120" s="1">
        <f t="shared" si="3"/>
        <v>0</v>
      </c>
      <c r="AC120" s="1">
        <f t="shared" si="4"/>
        <v>0</v>
      </c>
      <c r="AD120" s="1" t="e">
        <f t="shared" si="5"/>
        <v>#DIV/0!</v>
      </c>
      <c r="AE120" s="1">
        <f t="shared" si="6"/>
        <v>0</v>
      </c>
      <c r="AF120" s="1">
        <f t="shared" si="7"/>
        <v>0</v>
      </c>
      <c r="AG120" s="1">
        <f t="shared" si="8"/>
        <v>0</v>
      </c>
      <c r="AH120" s="1">
        <f t="shared" si="9"/>
        <v>5</v>
      </c>
      <c r="AI120" s="1">
        <f t="shared" si="10"/>
        <v>5</v>
      </c>
      <c r="AJ120" s="1">
        <f t="shared" si="11"/>
        <v>0</v>
      </c>
      <c r="AK120" s="1">
        <f t="shared" si="12"/>
        <v>3</v>
      </c>
      <c r="AL120" s="1">
        <f t="shared" si="13"/>
        <v>2</v>
      </c>
    </row>
    <row r="121" spans="1:38" ht="14.25" customHeight="1">
      <c r="A121" s="14" t="s">
        <v>172</v>
      </c>
      <c r="B121" s="27">
        <v>4</v>
      </c>
      <c r="K121" s="1"/>
      <c r="L121" s="1"/>
      <c r="M121" s="1"/>
      <c r="N121" s="1"/>
      <c r="O121" s="1"/>
      <c r="P121" s="1"/>
      <c r="T121" s="1" t="s">
        <v>530</v>
      </c>
      <c r="U121" s="1" t="e">
        <f t="shared" ref="U121:Z121" si="138">(SUMIF($A:$A,$T121,C:C))/(COUNTIFS($A:$A,$T121,C:C,"&gt;0"))</f>
        <v>#DIV/0!</v>
      </c>
      <c r="V121" s="1" t="e">
        <f t="shared" si="138"/>
        <v>#DIV/0!</v>
      </c>
      <c r="W121" s="1" t="e">
        <f t="shared" si="138"/>
        <v>#DIV/0!</v>
      </c>
      <c r="X121" s="1" t="e">
        <f t="shared" si="138"/>
        <v>#DIV/0!</v>
      </c>
      <c r="Y121" s="1" t="e">
        <f t="shared" si="138"/>
        <v>#DIV/0!</v>
      </c>
      <c r="Z121" s="1" t="e">
        <f t="shared" si="138"/>
        <v>#DIV/0!</v>
      </c>
      <c r="AA121" s="1" t="e">
        <f t="shared" si="2"/>
        <v>#DIV/0!</v>
      </c>
      <c r="AB121" s="1">
        <f t="shared" si="3"/>
        <v>0</v>
      </c>
      <c r="AC121" s="1">
        <f t="shared" si="4"/>
        <v>0</v>
      </c>
      <c r="AD121" s="1" t="e">
        <f t="shared" si="5"/>
        <v>#DIV/0!</v>
      </c>
      <c r="AE121" s="1">
        <f t="shared" si="6"/>
        <v>0</v>
      </c>
      <c r="AF121" s="1">
        <f t="shared" si="7"/>
        <v>0</v>
      </c>
      <c r="AG121" s="1">
        <f t="shared" si="8"/>
        <v>0</v>
      </c>
      <c r="AH121" s="1">
        <f t="shared" si="9"/>
        <v>0</v>
      </c>
      <c r="AI121" s="1">
        <f t="shared" si="10"/>
        <v>0</v>
      </c>
      <c r="AJ121" s="1">
        <f t="shared" si="11"/>
        <v>0</v>
      </c>
      <c r="AK121" s="1">
        <f t="shared" si="12"/>
        <v>0</v>
      </c>
      <c r="AL121" s="1">
        <f t="shared" si="13"/>
        <v>0</v>
      </c>
    </row>
    <row r="122" spans="1:38" ht="14.25" customHeight="1">
      <c r="A122" s="14" t="s">
        <v>172</v>
      </c>
      <c r="B122" s="27">
        <v>5</v>
      </c>
      <c r="K122" s="1"/>
      <c r="L122" s="1"/>
      <c r="M122" s="1"/>
      <c r="N122" s="1"/>
      <c r="O122" s="1"/>
      <c r="P122" s="1"/>
      <c r="T122" s="1" t="s">
        <v>534</v>
      </c>
      <c r="U122" s="1" t="e">
        <f t="shared" ref="U122:Z122" si="139">(SUMIF($A:$A,$T122,C:C))/(COUNTIFS($A:$A,$T122,C:C,"&gt;0"))</f>
        <v>#DIV/0!</v>
      </c>
      <c r="V122" s="1" t="e">
        <f t="shared" si="139"/>
        <v>#DIV/0!</v>
      </c>
      <c r="W122" s="1" t="e">
        <f t="shared" si="139"/>
        <v>#DIV/0!</v>
      </c>
      <c r="X122" s="1" t="e">
        <f t="shared" si="139"/>
        <v>#DIV/0!</v>
      </c>
      <c r="Y122" s="1" t="e">
        <f t="shared" si="139"/>
        <v>#DIV/0!</v>
      </c>
      <c r="Z122" s="1" t="e">
        <f t="shared" si="139"/>
        <v>#DIV/0!</v>
      </c>
      <c r="AA122" s="1" t="e">
        <f t="shared" si="2"/>
        <v>#DIV/0!</v>
      </c>
      <c r="AB122" s="1">
        <f t="shared" si="3"/>
        <v>0</v>
      </c>
      <c r="AC122" s="1">
        <f t="shared" si="4"/>
        <v>0</v>
      </c>
      <c r="AD122" s="1" t="e">
        <f t="shared" si="5"/>
        <v>#DIV/0!</v>
      </c>
      <c r="AE122" s="1">
        <f t="shared" si="6"/>
        <v>0</v>
      </c>
      <c r="AF122" s="1">
        <f t="shared" si="7"/>
        <v>0</v>
      </c>
      <c r="AG122" s="1">
        <f t="shared" si="8"/>
        <v>0</v>
      </c>
      <c r="AH122" s="1">
        <f t="shared" si="9"/>
        <v>0</v>
      </c>
      <c r="AI122" s="1">
        <f t="shared" si="10"/>
        <v>0</v>
      </c>
      <c r="AJ122" s="1">
        <f t="shared" si="11"/>
        <v>0</v>
      </c>
      <c r="AK122" s="1">
        <f t="shared" si="12"/>
        <v>0</v>
      </c>
      <c r="AL122" s="1">
        <f t="shared" si="13"/>
        <v>0</v>
      </c>
    </row>
    <row r="123" spans="1:38" ht="14.25" customHeight="1">
      <c r="A123" s="14" t="s">
        <v>176</v>
      </c>
      <c r="B123" s="27">
        <v>1</v>
      </c>
      <c r="K123" s="1"/>
      <c r="L123" s="1"/>
      <c r="M123" s="1"/>
      <c r="N123" s="1"/>
      <c r="O123" s="1"/>
      <c r="P123" s="1"/>
      <c r="T123" s="1" t="s">
        <v>536</v>
      </c>
      <c r="U123" s="1" t="e">
        <f t="shared" ref="U123:Z123" si="140">(SUMIF($A:$A,$T123,C:C))/(COUNTIFS($A:$A,$T123,C:C,"&gt;0"))</f>
        <v>#DIV/0!</v>
      </c>
      <c r="V123" s="1" t="e">
        <f t="shared" si="140"/>
        <v>#DIV/0!</v>
      </c>
      <c r="W123" s="1" t="e">
        <f t="shared" si="140"/>
        <v>#DIV/0!</v>
      </c>
      <c r="X123" s="1" t="e">
        <f t="shared" si="140"/>
        <v>#DIV/0!</v>
      </c>
      <c r="Y123" s="1" t="e">
        <f t="shared" si="140"/>
        <v>#DIV/0!</v>
      </c>
      <c r="Z123" s="1" t="e">
        <f t="shared" si="140"/>
        <v>#DIV/0!</v>
      </c>
      <c r="AA123" s="1" t="e">
        <f t="shared" si="2"/>
        <v>#DIV/0!</v>
      </c>
      <c r="AB123" s="1">
        <f t="shared" si="3"/>
        <v>0</v>
      </c>
      <c r="AC123" s="1">
        <f t="shared" si="4"/>
        <v>0</v>
      </c>
      <c r="AD123" s="1" t="e">
        <f t="shared" si="5"/>
        <v>#DIV/0!</v>
      </c>
      <c r="AE123" s="1">
        <f t="shared" si="6"/>
        <v>0</v>
      </c>
      <c r="AF123" s="1">
        <f t="shared" si="7"/>
        <v>0</v>
      </c>
      <c r="AG123" s="1">
        <f t="shared" si="8"/>
        <v>0</v>
      </c>
      <c r="AH123" s="1">
        <f t="shared" si="9"/>
        <v>0</v>
      </c>
      <c r="AI123" s="1">
        <f t="shared" si="10"/>
        <v>0</v>
      </c>
      <c r="AJ123" s="1">
        <f t="shared" si="11"/>
        <v>0</v>
      </c>
      <c r="AK123" s="1">
        <f t="shared" si="12"/>
        <v>0</v>
      </c>
      <c r="AL123" s="1">
        <f t="shared" si="13"/>
        <v>0</v>
      </c>
    </row>
    <row r="124" spans="1:38" ht="14.25" customHeight="1">
      <c r="A124" s="14" t="s">
        <v>176</v>
      </c>
      <c r="B124" s="27">
        <v>2</v>
      </c>
      <c r="K124" s="1"/>
      <c r="L124" s="1"/>
      <c r="M124" s="1"/>
      <c r="N124" s="1"/>
      <c r="O124" s="1"/>
      <c r="P124" s="1"/>
      <c r="T124" s="1" t="s">
        <v>152</v>
      </c>
      <c r="U124" s="1" t="e">
        <f t="shared" ref="U124:Z124" si="141">(SUMIF($A:$A,$T124,C:C))/(COUNTIFS($A:$A,$T124,C:C,"&gt;0"))</f>
        <v>#DIV/0!</v>
      </c>
      <c r="V124" s="1" t="e">
        <f t="shared" si="141"/>
        <v>#DIV/0!</v>
      </c>
      <c r="W124" s="1" t="e">
        <f t="shared" si="141"/>
        <v>#DIV/0!</v>
      </c>
      <c r="X124" s="1" t="e">
        <f t="shared" si="141"/>
        <v>#DIV/0!</v>
      </c>
      <c r="Y124" s="1" t="e">
        <f t="shared" si="141"/>
        <v>#DIV/0!</v>
      </c>
      <c r="Z124" s="1" t="e">
        <f t="shared" si="141"/>
        <v>#DIV/0!</v>
      </c>
      <c r="AA124" s="1" t="e">
        <f t="shared" si="2"/>
        <v>#DIV/0!</v>
      </c>
      <c r="AB124" s="1">
        <f t="shared" si="3"/>
        <v>0</v>
      </c>
      <c r="AC124" s="1">
        <f t="shared" si="4"/>
        <v>0</v>
      </c>
      <c r="AD124" s="1" t="e">
        <f t="shared" si="5"/>
        <v>#DIV/0!</v>
      </c>
      <c r="AE124" s="1">
        <f t="shared" si="6"/>
        <v>0</v>
      </c>
      <c r="AF124" s="1">
        <f t="shared" si="7"/>
        <v>0</v>
      </c>
      <c r="AG124" s="1">
        <f t="shared" si="8"/>
        <v>0</v>
      </c>
      <c r="AH124" s="1">
        <f t="shared" si="9"/>
        <v>0</v>
      </c>
      <c r="AI124" s="1">
        <f t="shared" si="10"/>
        <v>0</v>
      </c>
      <c r="AJ124" s="1">
        <f t="shared" si="11"/>
        <v>0</v>
      </c>
      <c r="AK124" s="1">
        <f t="shared" si="12"/>
        <v>0</v>
      </c>
      <c r="AL124" s="1">
        <f t="shared" si="13"/>
        <v>0</v>
      </c>
    </row>
    <row r="125" spans="1:38" ht="14.25" customHeight="1">
      <c r="A125" s="14" t="s">
        <v>176</v>
      </c>
      <c r="B125" s="27">
        <v>3</v>
      </c>
      <c r="K125" s="1"/>
      <c r="L125" s="1"/>
      <c r="M125" s="1"/>
      <c r="N125" s="1"/>
      <c r="O125" s="1"/>
      <c r="P125" s="1"/>
      <c r="T125" s="1" t="s">
        <v>540</v>
      </c>
      <c r="U125" s="1">
        <f t="shared" ref="U125:Z125" si="142">(SUMIF($A:$A,$T125,C:C))/(COUNTIFS($A:$A,$T125,C:C,"&gt;0"))</f>
        <v>120.25999999999999</v>
      </c>
      <c r="V125" s="1">
        <f t="shared" si="142"/>
        <v>17.18</v>
      </c>
      <c r="W125" s="1">
        <f t="shared" si="142"/>
        <v>0.74399999999999999</v>
      </c>
      <c r="X125" s="1">
        <f t="shared" si="142"/>
        <v>5.1199999999999992</v>
      </c>
      <c r="Y125" s="1">
        <f t="shared" si="142"/>
        <v>3.1439999999999997</v>
      </c>
      <c r="Z125" s="1">
        <f t="shared" si="142"/>
        <v>97.702000000000012</v>
      </c>
      <c r="AA125" s="1">
        <f t="shared" si="2"/>
        <v>12.544262780122764</v>
      </c>
      <c r="AB125" s="1">
        <f t="shared" si="3"/>
        <v>0</v>
      </c>
      <c r="AC125" s="1">
        <f t="shared" si="4"/>
        <v>0</v>
      </c>
      <c r="AD125" s="1" t="e">
        <f t="shared" si="5"/>
        <v>#DIV/0!</v>
      </c>
      <c r="AE125" s="1">
        <f t="shared" si="6"/>
        <v>0</v>
      </c>
      <c r="AF125" s="1">
        <f t="shared" si="7"/>
        <v>0</v>
      </c>
      <c r="AG125" s="1">
        <f t="shared" si="8"/>
        <v>0</v>
      </c>
      <c r="AH125" s="1">
        <f t="shared" si="9"/>
        <v>5</v>
      </c>
      <c r="AI125" s="1">
        <f t="shared" si="10"/>
        <v>5</v>
      </c>
      <c r="AJ125" s="1">
        <f t="shared" si="11"/>
        <v>0</v>
      </c>
      <c r="AK125" s="1">
        <f t="shared" si="12"/>
        <v>3</v>
      </c>
      <c r="AL125" s="1">
        <f t="shared" si="13"/>
        <v>2</v>
      </c>
    </row>
    <row r="126" spans="1:38" ht="14.25" customHeight="1">
      <c r="A126" s="14" t="s">
        <v>176</v>
      </c>
      <c r="B126" s="27">
        <v>4</v>
      </c>
      <c r="K126" s="1"/>
      <c r="L126" s="1"/>
      <c r="M126" s="1"/>
      <c r="N126" s="1"/>
      <c r="O126" s="1"/>
      <c r="P126" s="1"/>
      <c r="T126" s="1" t="s">
        <v>542</v>
      </c>
      <c r="U126" s="1" t="e">
        <f t="shared" ref="U126:Z126" si="143">(SUMIF($A:$A,$T126,C:C))/(COUNTIFS($A:$A,$T126,C:C,"&gt;0"))</f>
        <v>#DIV/0!</v>
      </c>
      <c r="V126" s="1" t="e">
        <f t="shared" si="143"/>
        <v>#DIV/0!</v>
      </c>
      <c r="W126" s="1" t="e">
        <f t="shared" si="143"/>
        <v>#DIV/0!</v>
      </c>
      <c r="X126" s="1" t="e">
        <f t="shared" si="143"/>
        <v>#DIV/0!</v>
      </c>
      <c r="Y126" s="1" t="e">
        <f t="shared" si="143"/>
        <v>#DIV/0!</v>
      </c>
      <c r="Z126" s="1" t="e">
        <f t="shared" si="143"/>
        <v>#DIV/0!</v>
      </c>
      <c r="AA126" s="1" t="e">
        <f t="shared" si="2"/>
        <v>#DIV/0!</v>
      </c>
      <c r="AB126" s="1">
        <f t="shared" si="3"/>
        <v>0</v>
      </c>
      <c r="AC126" s="1">
        <f t="shared" si="4"/>
        <v>0</v>
      </c>
      <c r="AD126" s="1" t="e">
        <f t="shared" si="5"/>
        <v>#DIV/0!</v>
      </c>
      <c r="AE126" s="1">
        <f t="shared" si="6"/>
        <v>0</v>
      </c>
      <c r="AF126" s="1">
        <f t="shared" si="7"/>
        <v>0</v>
      </c>
      <c r="AG126" s="1">
        <f t="shared" si="8"/>
        <v>0</v>
      </c>
      <c r="AH126" s="1">
        <f t="shared" si="9"/>
        <v>0</v>
      </c>
      <c r="AI126" s="1">
        <f t="shared" si="10"/>
        <v>0</v>
      </c>
      <c r="AJ126" s="1">
        <f t="shared" si="11"/>
        <v>0</v>
      </c>
      <c r="AK126" s="1">
        <f t="shared" si="12"/>
        <v>0</v>
      </c>
      <c r="AL126" s="1">
        <f t="shared" si="13"/>
        <v>0</v>
      </c>
    </row>
    <row r="127" spans="1:38" ht="14.25" customHeight="1">
      <c r="A127" s="14" t="s">
        <v>176</v>
      </c>
      <c r="B127" s="27">
        <v>5</v>
      </c>
      <c r="K127" s="1"/>
      <c r="L127" s="1"/>
      <c r="M127" s="1"/>
      <c r="N127" s="1"/>
      <c r="O127" s="1"/>
      <c r="P127" s="1"/>
      <c r="T127" s="1" t="s">
        <v>545</v>
      </c>
      <c r="U127" s="1" t="e">
        <f t="shared" ref="U127:Z127" si="144">(SUMIF($A:$A,$T127,C:C))/(COUNTIFS($A:$A,$T127,C:C,"&gt;0"))</f>
        <v>#DIV/0!</v>
      </c>
      <c r="V127" s="1" t="e">
        <f t="shared" si="144"/>
        <v>#DIV/0!</v>
      </c>
      <c r="W127" s="1" t="e">
        <f t="shared" si="144"/>
        <v>#DIV/0!</v>
      </c>
      <c r="X127" s="1" t="e">
        <f t="shared" si="144"/>
        <v>#DIV/0!</v>
      </c>
      <c r="Y127" s="1" t="e">
        <f t="shared" si="144"/>
        <v>#DIV/0!</v>
      </c>
      <c r="Z127" s="1" t="e">
        <f t="shared" si="144"/>
        <v>#DIV/0!</v>
      </c>
      <c r="AA127" s="1" t="e">
        <f t="shared" si="2"/>
        <v>#DIV/0!</v>
      </c>
      <c r="AB127" s="1">
        <f t="shared" si="3"/>
        <v>0</v>
      </c>
      <c r="AC127" s="1">
        <f t="shared" si="4"/>
        <v>0</v>
      </c>
      <c r="AD127" s="1" t="e">
        <f t="shared" si="5"/>
        <v>#DIV/0!</v>
      </c>
      <c r="AE127" s="1">
        <f t="shared" si="6"/>
        <v>0</v>
      </c>
      <c r="AF127" s="1">
        <f t="shared" si="7"/>
        <v>0</v>
      </c>
      <c r="AG127" s="1">
        <f t="shared" si="8"/>
        <v>0</v>
      </c>
      <c r="AH127" s="1">
        <f t="shared" si="9"/>
        <v>0</v>
      </c>
      <c r="AI127" s="1">
        <f t="shared" si="10"/>
        <v>0</v>
      </c>
      <c r="AJ127" s="1">
        <f t="shared" si="11"/>
        <v>0</v>
      </c>
      <c r="AK127" s="1">
        <f t="shared" si="12"/>
        <v>0</v>
      </c>
      <c r="AL127" s="1">
        <f t="shared" si="13"/>
        <v>0</v>
      </c>
    </row>
    <row r="128" spans="1:38" ht="14.25" customHeight="1">
      <c r="A128" s="14" t="s">
        <v>180</v>
      </c>
      <c r="B128" s="27">
        <v>1</v>
      </c>
      <c r="K128" s="1"/>
      <c r="L128" s="1"/>
      <c r="M128" s="1"/>
      <c r="N128" s="1"/>
      <c r="O128" s="1"/>
      <c r="P128" s="1"/>
      <c r="T128" s="1" t="s">
        <v>548</v>
      </c>
      <c r="U128" s="1" t="e">
        <f t="shared" ref="U128:Z128" si="145">(SUMIF($A:$A,$T128,C:C))/(COUNTIFS($A:$A,$T128,C:C,"&gt;0"))</f>
        <v>#DIV/0!</v>
      </c>
      <c r="V128" s="1" t="e">
        <f t="shared" si="145"/>
        <v>#DIV/0!</v>
      </c>
      <c r="W128" s="1" t="e">
        <f t="shared" si="145"/>
        <v>#DIV/0!</v>
      </c>
      <c r="X128" s="1" t="e">
        <f t="shared" si="145"/>
        <v>#DIV/0!</v>
      </c>
      <c r="Y128" s="1" t="e">
        <f t="shared" si="145"/>
        <v>#DIV/0!</v>
      </c>
      <c r="Z128" s="1" t="e">
        <f t="shared" si="145"/>
        <v>#DIV/0!</v>
      </c>
      <c r="AA128" s="1" t="e">
        <f t="shared" si="2"/>
        <v>#DIV/0!</v>
      </c>
      <c r="AB128" s="1">
        <f t="shared" si="3"/>
        <v>0</v>
      </c>
      <c r="AC128" s="1">
        <f t="shared" si="4"/>
        <v>0</v>
      </c>
      <c r="AD128" s="1" t="e">
        <f t="shared" si="5"/>
        <v>#DIV/0!</v>
      </c>
      <c r="AE128" s="1">
        <f t="shared" si="6"/>
        <v>0</v>
      </c>
      <c r="AF128" s="1">
        <f t="shared" si="7"/>
        <v>0</v>
      </c>
      <c r="AG128" s="1">
        <f t="shared" si="8"/>
        <v>0</v>
      </c>
      <c r="AH128" s="1">
        <f t="shared" si="9"/>
        <v>0</v>
      </c>
      <c r="AI128" s="1">
        <f t="shared" si="10"/>
        <v>0</v>
      </c>
      <c r="AJ128" s="1">
        <f t="shared" si="11"/>
        <v>0</v>
      </c>
      <c r="AK128" s="1">
        <f t="shared" si="12"/>
        <v>0</v>
      </c>
      <c r="AL128" s="1">
        <f t="shared" si="13"/>
        <v>0</v>
      </c>
    </row>
    <row r="129" spans="1:38" ht="14.25" customHeight="1">
      <c r="A129" s="14" t="s">
        <v>180</v>
      </c>
      <c r="B129" s="27">
        <v>2</v>
      </c>
      <c r="K129" s="1"/>
      <c r="L129" s="1"/>
      <c r="M129" s="1"/>
      <c r="N129" s="1"/>
      <c r="O129" s="1"/>
      <c r="P129" s="1"/>
      <c r="T129" s="1" t="s">
        <v>550</v>
      </c>
      <c r="U129" s="1">
        <f t="shared" ref="U129:Z129" si="146">(SUMIF($A:$A,$T129,C:C))/(COUNTIFS($A:$A,$T129,C:C,"&gt;0"))</f>
        <v>100.97999999999999</v>
      </c>
      <c r="V129" s="1">
        <f t="shared" si="146"/>
        <v>14.419999999999998</v>
      </c>
      <c r="W129" s="1">
        <f t="shared" si="146"/>
        <v>0.70000000000000007</v>
      </c>
      <c r="X129" s="1">
        <f t="shared" si="146"/>
        <v>4.9000000000000004</v>
      </c>
      <c r="Y129" s="1">
        <f t="shared" si="146"/>
        <v>3.4900000000000007</v>
      </c>
      <c r="Z129" s="1">
        <f t="shared" si="146"/>
        <v>72.567999999999998</v>
      </c>
      <c r="AA129" s="1">
        <f t="shared" si="2"/>
        <v>10.451852311194124</v>
      </c>
      <c r="AB129" s="1">
        <f t="shared" si="3"/>
        <v>0</v>
      </c>
      <c r="AC129" s="1">
        <f t="shared" si="4"/>
        <v>0</v>
      </c>
      <c r="AD129" s="1" t="e">
        <f t="shared" si="5"/>
        <v>#DIV/0!</v>
      </c>
      <c r="AE129" s="1">
        <f t="shared" si="6"/>
        <v>0</v>
      </c>
      <c r="AF129" s="1">
        <f t="shared" si="7"/>
        <v>0</v>
      </c>
      <c r="AG129" s="1">
        <f t="shared" si="8"/>
        <v>0</v>
      </c>
      <c r="AH129" s="1">
        <f t="shared" si="9"/>
        <v>5</v>
      </c>
      <c r="AI129" s="1">
        <f t="shared" si="10"/>
        <v>5</v>
      </c>
      <c r="AJ129" s="1">
        <f t="shared" si="11"/>
        <v>0</v>
      </c>
      <c r="AK129" s="1">
        <f t="shared" si="12"/>
        <v>1</v>
      </c>
      <c r="AL129" s="1">
        <f t="shared" si="13"/>
        <v>4</v>
      </c>
    </row>
    <row r="130" spans="1:38" ht="14.25" customHeight="1">
      <c r="A130" s="14" t="s">
        <v>180</v>
      </c>
      <c r="B130" s="27">
        <v>3</v>
      </c>
      <c r="K130" s="1"/>
      <c r="L130" s="1"/>
      <c r="M130" s="1"/>
      <c r="N130" s="1"/>
      <c r="O130" s="1"/>
      <c r="P130" s="1"/>
      <c r="T130" s="1" t="s">
        <v>555</v>
      </c>
      <c r="U130" s="1" t="e">
        <f t="shared" ref="U130:Z130" si="147">(SUMIF($A:$A,$T130,C:C))/(COUNTIFS($A:$A,$T130,C:C,"&gt;0"))</f>
        <v>#DIV/0!</v>
      </c>
      <c r="V130" s="1" t="e">
        <f t="shared" si="147"/>
        <v>#DIV/0!</v>
      </c>
      <c r="W130" s="1" t="e">
        <f t="shared" si="147"/>
        <v>#DIV/0!</v>
      </c>
      <c r="X130" s="1" t="e">
        <f t="shared" si="147"/>
        <v>#DIV/0!</v>
      </c>
      <c r="Y130" s="1" t="e">
        <f t="shared" si="147"/>
        <v>#DIV/0!</v>
      </c>
      <c r="Z130" s="1" t="e">
        <f t="shared" si="147"/>
        <v>#DIV/0!</v>
      </c>
      <c r="AA130" s="1" t="e">
        <f t="shared" si="2"/>
        <v>#DIV/0!</v>
      </c>
      <c r="AB130" s="1">
        <f t="shared" si="3"/>
        <v>0</v>
      </c>
      <c r="AC130" s="1">
        <f t="shared" si="4"/>
        <v>0</v>
      </c>
      <c r="AD130" s="1" t="e">
        <f t="shared" si="5"/>
        <v>#DIV/0!</v>
      </c>
      <c r="AE130" s="1">
        <f t="shared" si="6"/>
        <v>0</v>
      </c>
      <c r="AF130" s="1">
        <f t="shared" si="7"/>
        <v>0</v>
      </c>
      <c r="AG130" s="1">
        <f t="shared" si="8"/>
        <v>0</v>
      </c>
      <c r="AH130" s="1">
        <f t="shared" si="9"/>
        <v>0</v>
      </c>
      <c r="AI130" s="1">
        <f t="shared" si="10"/>
        <v>0</v>
      </c>
      <c r="AJ130" s="1">
        <f t="shared" si="11"/>
        <v>0</v>
      </c>
      <c r="AK130" s="1">
        <f t="shared" si="12"/>
        <v>0</v>
      </c>
      <c r="AL130" s="1">
        <f t="shared" si="13"/>
        <v>0</v>
      </c>
    </row>
    <row r="131" spans="1:38" ht="14.25" customHeight="1">
      <c r="A131" s="14" t="s">
        <v>180</v>
      </c>
      <c r="B131" s="27">
        <v>4</v>
      </c>
      <c r="K131" s="1"/>
      <c r="L131" s="1"/>
      <c r="M131" s="1"/>
      <c r="N131" s="1"/>
      <c r="O131" s="1"/>
      <c r="P131" s="1"/>
      <c r="T131" s="1" t="s">
        <v>559</v>
      </c>
      <c r="U131" s="1" t="e">
        <f t="shared" ref="U131:Z131" si="148">(SUMIF($A:$A,$T131,C:C))/(COUNTIFS($A:$A,$T131,C:C,"&gt;0"))</f>
        <v>#DIV/0!</v>
      </c>
      <c r="V131" s="1" t="e">
        <f t="shared" si="148"/>
        <v>#DIV/0!</v>
      </c>
      <c r="W131" s="1" t="e">
        <f t="shared" si="148"/>
        <v>#DIV/0!</v>
      </c>
      <c r="X131" s="1" t="e">
        <f t="shared" si="148"/>
        <v>#DIV/0!</v>
      </c>
      <c r="Y131" s="1" t="e">
        <f t="shared" si="148"/>
        <v>#DIV/0!</v>
      </c>
      <c r="Z131" s="1" t="e">
        <f t="shared" si="148"/>
        <v>#DIV/0!</v>
      </c>
      <c r="AA131" s="1" t="e">
        <f t="shared" si="2"/>
        <v>#DIV/0!</v>
      </c>
      <c r="AB131" s="1">
        <f t="shared" si="3"/>
        <v>0</v>
      </c>
      <c r="AC131" s="1">
        <f t="shared" si="4"/>
        <v>0</v>
      </c>
      <c r="AD131" s="1" t="e">
        <f t="shared" si="5"/>
        <v>#DIV/0!</v>
      </c>
      <c r="AE131" s="1">
        <f t="shared" si="6"/>
        <v>0</v>
      </c>
      <c r="AF131" s="1">
        <f t="shared" si="7"/>
        <v>0</v>
      </c>
      <c r="AG131" s="1">
        <f t="shared" si="8"/>
        <v>0</v>
      </c>
      <c r="AH131" s="1">
        <f t="shared" si="9"/>
        <v>0</v>
      </c>
      <c r="AI131" s="1">
        <f t="shared" si="10"/>
        <v>0</v>
      </c>
      <c r="AJ131" s="1">
        <f t="shared" si="11"/>
        <v>0</v>
      </c>
      <c r="AK131" s="1">
        <f t="shared" si="12"/>
        <v>0</v>
      </c>
      <c r="AL131" s="1">
        <f t="shared" si="13"/>
        <v>0</v>
      </c>
    </row>
    <row r="132" spans="1:38" ht="14.25" customHeight="1">
      <c r="A132" s="14" t="s">
        <v>180</v>
      </c>
      <c r="B132" s="27">
        <v>5</v>
      </c>
      <c r="K132" s="1"/>
      <c r="L132" s="1"/>
      <c r="M132" s="1"/>
      <c r="N132" s="1"/>
      <c r="O132" s="1"/>
      <c r="P132" s="1"/>
      <c r="T132" s="1" t="s">
        <v>561</v>
      </c>
      <c r="U132" s="1" t="e">
        <f t="shared" ref="U132:Z132" si="149">(SUMIF($A:$A,$T132,C:C))/(COUNTIFS($A:$A,$T132,C:C,"&gt;0"))</f>
        <v>#DIV/0!</v>
      </c>
      <c r="V132" s="1" t="e">
        <f t="shared" si="149"/>
        <v>#DIV/0!</v>
      </c>
      <c r="W132" s="1" t="e">
        <f t="shared" si="149"/>
        <v>#DIV/0!</v>
      </c>
      <c r="X132" s="1" t="e">
        <f t="shared" si="149"/>
        <v>#DIV/0!</v>
      </c>
      <c r="Y132" s="1" t="e">
        <f t="shared" si="149"/>
        <v>#DIV/0!</v>
      </c>
      <c r="Z132" s="1" t="e">
        <f t="shared" si="149"/>
        <v>#DIV/0!</v>
      </c>
      <c r="AA132" s="1" t="e">
        <f t="shared" si="2"/>
        <v>#DIV/0!</v>
      </c>
      <c r="AB132" s="1">
        <f t="shared" si="3"/>
        <v>0</v>
      </c>
      <c r="AC132" s="1">
        <f t="shared" si="4"/>
        <v>0</v>
      </c>
      <c r="AD132" s="1" t="e">
        <f t="shared" si="5"/>
        <v>#DIV/0!</v>
      </c>
      <c r="AE132" s="1">
        <f t="shared" si="6"/>
        <v>0</v>
      </c>
      <c r="AF132" s="1">
        <f t="shared" si="7"/>
        <v>0</v>
      </c>
      <c r="AG132" s="1">
        <f t="shared" si="8"/>
        <v>0</v>
      </c>
      <c r="AH132" s="1">
        <f t="shared" si="9"/>
        <v>0</v>
      </c>
      <c r="AI132" s="1">
        <f t="shared" si="10"/>
        <v>0</v>
      </c>
      <c r="AJ132" s="1">
        <f t="shared" si="11"/>
        <v>0</v>
      </c>
      <c r="AK132" s="1">
        <f t="shared" si="12"/>
        <v>0</v>
      </c>
      <c r="AL132" s="1">
        <f t="shared" si="13"/>
        <v>0</v>
      </c>
    </row>
    <row r="133" spans="1:38" ht="14.25" customHeight="1">
      <c r="A133" s="14" t="s">
        <v>185</v>
      </c>
      <c r="B133" s="27">
        <v>1</v>
      </c>
      <c r="C133" s="27">
        <v>113.5</v>
      </c>
      <c r="D133" s="27">
        <v>17.600000000000001</v>
      </c>
      <c r="E133" s="27">
        <v>0.99</v>
      </c>
      <c r="F133" s="27">
        <v>7.5</v>
      </c>
      <c r="G133" s="27">
        <v>4.72</v>
      </c>
      <c r="H133" s="27">
        <v>119.3</v>
      </c>
      <c r="I133" s="27">
        <v>11.91</v>
      </c>
      <c r="J133" s="7">
        <f t="shared" ref="J133:J137" si="150">(I133/H133)*100</f>
        <v>9.9832355406538156</v>
      </c>
      <c r="K133" s="1"/>
      <c r="L133" s="1"/>
      <c r="M133" s="2" t="s">
        <v>1628</v>
      </c>
      <c r="N133" s="2" t="s">
        <v>52</v>
      </c>
      <c r="O133" s="2" t="s">
        <v>1628</v>
      </c>
      <c r="P133" s="2" t="s">
        <v>52</v>
      </c>
      <c r="T133" s="1" t="s">
        <v>565</v>
      </c>
      <c r="U133" s="1">
        <f t="shared" ref="U133:Z133" si="151">(SUMIF($A:$A,$T133,C:C))/(COUNTIFS($A:$A,$T133,C:C,"&gt;0"))</f>
        <v>110.72</v>
      </c>
      <c r="V133" s="1">
        <f t="shared" si="151"/>
        <v>14.319999999999999</v>
      </c>
      <c r="W133" s="1">
        <f t="shared" si="151"/>
        <v>0.79400000000000004</v>
      </c>
      <c r="X133" s="1">
        <f t="shared" si="151"/>
        <v>4.4599999999999991</v>
      </c>
      <c r="Y133" s="1">
        <f t="shared" si="151"/>
        <v>3.6</v>
      </c>
      <c r="Z133" s="1">
        <f t="shared" si="151"/>
        <v>91.804000000000002</v>
      </c>
      <c r="AA133" s="1">
        <f t="shared" si="2"/>
        <v>10.531975832102493</v>
      </c>
      <c r="AB133" s="1">
        <f t="shared" si="3"/>
        <v>0</v>
      </c>
      <c r="AC133" s="1">
        <f t="shared" si="4"/>
        <v>0</v>
      </c>
      <c r="AD133" s="1" t="e">
        <f t="shared" si="5"/>
        <v>#DIV/0!</v>
      </c>
      <c r="AE133" s="1">
        <f t="shared" si="6"/>
        <v>0</v>
      </c>
      <c r="AF133" s="1">
        <f t="shared" si="7"/>
        <v>0</v>
      </c>
      <c r="AG133" s="1">
        <f t="shared" si="8"/>
        <v>0</v>
      </c>
      <c r="AH133" s="1">
        <f t="shared" si="9"/>
        <v>5</v>
      </c>
      <c r="AI133" s="1">
        <f t="shared" si="10"/>
        <v>5</v>
      </c>
      <c r="AJ133" s="1">
        <f t="shared" si="11"/>
        <v>0</v>
      </c>
      <c r="AK133" s="1">
        <f t="shared" si="12"/>
        <v>2</v>
      </c>
      <c r="AL133" s="1">
        <f t="shared" si="13"/>
        <v>3</v>
      </c>
    </row>
    <row r="134" spans="1:38" ht="14.25" customHeight="1">
      <c r="A134" s="14" t="s">
        <v>185</v>
      </c>
      <c r="B134" s="27">
        <v>2</v>
      </c>
      <c r="C134" s="27">
        <v>121.1</v>
      </c>
      <c r="D134" s="27">
        <v>15.8</v>
      </c>
      <c r="E134" s="27">
        <v>0.94</v>
      </c>
      <c r="F134" s="27">
        <v>18.600000000000001</v>
      </c>
      <c r="G134" s="27">
        <v>6.35</v>
      </c>
      <c r="H134" s="27">
        <v>97.8</v>
      </c>
      <c r="I134" s="27">
        <v>8.4700000000000006</v>
      </c>
      <c r="J134" s="7">
        <f t="shared" si="150"/>
        <v>8.660531697341515</v>
      </c>
      <c r="K134" s="1"/>
      <c r="L134" s="1"/>
      <c r="M134" s="2" t="s">
        <v>1628</v>
      </c>
      <c r="N134" s="2" t="s">
        <v>52</v>
      </c>
      <c r="O134" s="2" t="s">
        <v>1628</v>
      </c>
      <c r="P134" s="2" t="s">
        <v>52</v>
      </c>
      <c r="T134" s="1" t="s">
        <v>568</v>
      </c>
      <c r="U134" s="1" t="e">
        <f t="shared" ref="U134:Z134" si="152">(SUMIF($A:$A,$T134,C:C))/(COUNTIFS($A:$A,$T134,C:C,"&gt;0"))</f>
        <v>#DIV/0!</v>
      </c>
      <c r="V134" s="1" t="e">
        <f t="shared" si="152"/>
        <v>#DIV/0!</v>
      </c>
      <c r="W134" s="1" t="e">
        <f t="shared" si="152"/>
        <v>#DIV/0!</v>
      </c>
      <c r="X134" s="1" t="e">
        <f t="shared" si="152"/>
        <v>#DIV/0!</v>
      </c>
      <c r="Y134" s="1" t="e">
        <f t="shared" si="152"/>
        <v>#DIV/0!</v>
      </c>
      <c r="Z134" s="1" t="e">
        <f t="shared" si="152"/>
        <v>#DIV/0!</v>
      </c>
      <c r="AA134" s="1" t="e">
        <f t="shared" si="2"/>
        <v>#DIV/0!</v>
      </c>
      <c r="AB134" s="1">
        <f t="shared" si="3"/>
        <v>0</v>
      </c>
      <c r="AC134" s="1">
        <f t="shared" si="4"/>
        <v>0</v>
      </c>
      <c r="AD134" s="1" t="e">
        <f t="shared" si="5"/>
        <v>#DIV/0!</v>
      </c>
      <c r="AE134" s="1">
        <f t="shared" si="6"/>
        <v>0</v>
      </c>
      <c r="AF134" s="1">
        <f t="shared" si="7"/>
        <v>0</v>
      </c>
      <c r="AG134" s="1">
        <f t="shared" si="8"/>
        <v>0</v>
      </c>
      <c r="AH134" s="1">
        <f t="shared" si="9"/>
        <v>0</v>
      </c>
      <c r="AI134" s="1">
        <f t="shared" si="10"/>
        <v>0</v>
      </c>
      <c r="AJ134" s="1">
        <f t="shared" si="11"/>
        <v>0</v>
      </c>
      <c r="AK134" s="1">
        <f t="shared" si="12"/>
        <v>0</v>
      </c>
      <c r="AL134" s="1">
        <f t="shared" si="13"/>
        <v>0</v>
      </c>
    </row>
    <row r="135" spans="1:38" ht="14.25" customHeight="1">
      <c r="A135" s="14" t="s">
        <v>185</v>
      </c>
      <c r="B135" s="27">
        <v>3</v>
      </c>
      <c r="C135" s="27">
        <v>122.2</v>
      </c>
      <c r="D135" s="27">
        <v>15.7</v>
      </c>
      <c r="E135" s="27">
        <v>0.64</v>
      </c>
      <c r="F135" s="27">
        <v>22.1</v>
      </c>
      <c r="G135" s="27">
        <v>6.82</v>
      </c>
      <c r="H135" s="27">
        <v>117.22</v>
      </c>
      <c r="I135" s="27">
        <v>10.24</v>
      </c>
      <c r="J135" s="7">
        <f t="shared" si="150"/>
        <v>8.7357106295853963</v>
      </c>
      <c r="K135" s="1"/>
      <c r="L135" s="1"/>
      <c r="M135" s="2" t="s">
        <v>1628</v>
      </c>
      <c r="N135" s="2" t="s">
        <v>52</v>
      </c>
      <c r="O135" s="2" t="s">
        <v>1628</v>
      </c>
      <c r="P135" s="2" t="s">
        <v>52</v>
      </c>
      <c r="T135" s="1" t="s">
        <v>570</v>
      </c>
      <c r="U135" s="1" t="e">
        <f t="shared" ref="U135:Z135" si="153">(SUMIF($A:$A,$T135,C:C))/(COUNTIFS($A:$A,$T135,C:C,"&gt;0"))</f>
        <v>#DIV/0!</v>
      </c>
      <c r="V135" s="1" t="e">
        <f t="shared" si="153"/>
        <v>#DIV/0!</v>
      </c>
      <c r="W135" s="1" t="e">
        <f t="shared" si="153"/>
        <v>#DIV/0!</v>
      </c>
      <c r="X135" s="1" t="e">
        <f t="shared" si="153"/>
        <v>#DIV/0!</v>
      </c>
      <c r="Y135" s="1" t="e">
        <f t="shared" si="153"/>
        <v>#DIV/0!</v>
      </c>
      <c r="Z135" s="1" t="e">
        <f t="shared" si="153"/>
        <v>#DIV/0!</v>
      </c>
      <c r="AA135" s="1" t="e">
        <f t="shared" si="2"/>
        <v>#DIV/0!</v>
      </c>
      <c r="AB135" s="1">
        <f t="shared" si="3"/>
        <v>0</v>
      </c>
      <c r="AC135" s="1">
        <f t="shared" si="4"/>
        <v>0</v>
      </c>
      <c r="AD135" s="1" t="e">
        <f t="shared" si="5"/>
        <v>#DIV/0!</v>
      </c>
      <c r="AE135" s="1">
        <f t="shared" si="6"/>
        <v>0</v>
      </c>
      <c r="AF135" s="1">
        <f t="shared" si="7"/>
        <v>0</v>
      </c>
      <c r="AG135" s="1">
        <f t="shared" si="8"/>
        <v>0</v>
      </c>
      <c r="AH135" s="1">
        <f t="shared" si="9"/>
        <v>0</v>
      </c>
      <c r="AI135" s="1">
        <f t="shared" si="10"/>
        <v>0</v>
      </c>
      <c r="AJ135" s="1">
        <f t="shared" si="11"/>
        <v>0</v>
      </c>
      <c r="AK135" s="1">
        <f t="shared" si="12"/>
        <v>0</v>
      </c>
      <c r="AL135" s="1">
        <f t="shared" si="13"/>
        <v>0</v>
      </c>
    </row>
    <row r="136" spans="1:38" ht="14.25" customHeight="1">
      <c r="A136" s="14" t="s">
        <v>185</v>
      </c>
      <c r="B136" s="27">
        <v>4</v>
      </c>
      <c r="C136" s="27">
        <v>146.6</v>
      </c>
      <c r="D136" s="27">
        <v>14.8</v>
      </c>
      <c r="E136" s="27">
        <v>0.92</v>
      </c>
      <c r="F136" s="27">
        <v>11.9</v>
      </c>
      <c r="G136" s="27">
        <v>5.89</v>
      </c>
      <c r="H136" s="27">
        <v>151.08000000000001</v>
      </c>
      <c r="I136" s="27">
        <v>13.66</v>
      </c>
      <c r="J136" s="7">
        <f t="shared" si="150"/>
        <v>9.0415673815197248</v>
      </c>
      <c r="K136" s="1"/>
      <c r="L136" s="1"/>
      <c r="M136" s="2" t="s">
        <v>1628</v>
      </c>
      <c r="N136" s="2" t="s">
        <v>52</v>
      </c>
      <c r="O136" s="2" t="s">
        <v>1628</v>
      </c>
      <c r="P136" s="2" t="s">
        <v>52</v>
      </c>
      <c r="T136" s="1" t="s">
        <v>574</v>
      </c>
      <c r="U136" s="1" t="e">
        <f t="shared" ref="U136:Z136" si="154">(SUMIF($A:$A,$T136,C:C))/(COUNTIFS($A:$A,$T136,C:C,"&gt;0"))</f>
        <v>#DIV/0!</v>
      </c>
      <c r="V136" s="1" t="e">
        <f t="shared" si="154"/>
        <v>#DIV/0!</v>
      </c>
      <c r="W136" s="1" t="e">
        <f t="shared" si="154"/>
        <v>#DIV/0!</v>
      </c>
      <c r="X136" s="1" t="e">
        <f t="shared" si="154"/>
        <v>#DIV/0!</v>
      </c>
      <c r="Y136" s="1" t="e">
        <f t="shared" si="154"/>
        <v>#DIV/0!</v>
      </c>
      <c r="Z136" s="1" t="e">
        <f t="shared" si="154"/>
        <v>#DIV/0!</v>
      </c>
      <c r="AA136" s="1" t="e">
        <f t="shared" si="2"/>
        <v>#DIV/0!</v>
      </c>
      <c r="AB136" s="1">
        <f t="shared" si="3"/>
        <v>0</v>
      </c>
      <c r="AC136" s="1">
        <f t="shared" si="4"/>
        <v>0</v>
      </c>
      <c r="AD136" s="1" t="e">
        <f t="shared" si="5"/>
        <v>#DIV/0!</v>
      </c>
      <c r="AE136" s="1">
        <f t="shared" si="6"/>
        <v>0</v>
      </c>
      <c r="AF136" s="1">
        <f t="shared" si="7"/>
        <v>0</v>
      </c>
      <c r="AG136" s="1">
        <f t="shared" si="8"/>
        <v>0</v>
      </c>
      <c r="AH136" s="1">
        <f t="shared" si="9"/>
        <v>0</v>
      </c>
      <c r="AI136" s="1">
        <f t="shared" si="10"/>
        <v>0</v>
      </c>
      <c r="AJ136" s="1">
        <f t="shared" si="11"/>
        <v>0</v>
      </c>
      <c r="AK136" s="1">
        <f t="shared" si="12"/>
        <v>0</v>
      </c>
      <c r="AL136" s="1">
        <f t="shared" si="13"/>
        <v>0</v>
      </c>
    </row>
    <row r="137" spans="1:38" ht="14.25" customHeight="1">
      <c r="A137" s="14" t="s">
        <v>185</v>
      </c>
      <c r="B137" s="27">
        <v>5</v>
      </c>
      <c r="C137" s="27">
        <v>183.8</v>
      </c>
      <c r="D137" s="27">
        <v>15.4</v>
      </c>
      <c r="E137" s="27">
        <v>1.1200000000000001</v>
      </c>
      <c r="F137" s="27">
        <v>13.2</v>
      </c>
      <c r="G137" s="27">
        <v>5.08</v>
      </c>
      <c r="H137" s="27">
        <v>287.68</v>
      </c>
      <c r="I137" s="27">
        <v>27.01</v>
      </c>
      <c r="J137" s="7">
        <f t="shared" si="150"/>
        <v>9.3889043381535053</v>
      </c>
      <c r="K137" s="1"/>
      <c r="L137" s="1"/>
      <c r="M137" s="2" t="s">
        <v>1628</v>
      </c>
      <c r="N137" s="2" t="s">
        <v>52</v>
      </c>
      <c r="O137" s="2" t="s">
        <v>1628</v>
      </c>
      <c r="P137" s="2" t="s">
        <v>52</v>
      </c>
      <c r="T137" s="1" t="s">
        <v>578</v>
      </c>
      <c r="U137" s="1">
        <f t="shared" ref="U137:Z137" si="155">(SUMIF($A:$A,$T137,C:C))/(COUNTIFS($A:$A,$T137,C:C,"&gt;0"))</f>
        <v>133.69999999999999</v>
      </c>
      <c r="V137" s="1">
        <f t="shared" si="155"/>
        <v>7.2200000000000006</v>
      </c>
      <c r="W137" s="1">
        <f t="shared" si="155"/>
        <v>0.68600000000000005</v>
      </c>
      <c r="X137" s="1">
        <f t="shared" si="155"/>
        <v>9.2200000000000006</v>
      </c>
      <c r="Y137" s="1">
        <f t="shared" si="155"/>
        <v>3.4080000000000004</v>
      </c>
      <c r="Z137" s="1">
        <f t="shared" si="155"/>
        <v>39.097999999999999</v>
      </c>
      <c r="AA137" s="1">
        <f t="shared" si="2"/>
        <v>12.103323220940483</v>
      </c>
      <c r="AB137" s="1">
        <f t="shared" si="3"/>
        <v>0</v>
      </c>
      <c r="AC137" s="1">
        <f t="shared" si="4"/>
        <v>0</v>
      </c>
      <c r="AD137" s="1" t="e">
        <f t="shared" si="5"/>
        <v>#DIV/0!</v>
      </c>
      <c r="AE137" s="1">
        <f t="shared" si="6"/>
        <v>0</v>
      </c>
      <c r="AF137" s="1">
        <f t="shared" si="7"/>
        <v>0</v>
      </c>
      <c r="AG137" s="1">
        <f t="shared" si="8"/>
        <v>0</v>
      </c>
      <c r="AH137" s="1">
        <f t="shared" si="9"/>
        <v>5</v>
      </c>
      <c r="AI137" s="1">
        <f t="shared" si="10"/>
        <v>3</v>
      </c>
      <c r="AJ137" s="1">
        <f t="shared" si="11"/>
        <v>2</v>
      </c>
      <c r="AK137" s="1">
        <f t="shared" si="12"/>
        <v>1</v>
      </c>
      <c r="AL137" s="1">
        <f t="shared" si="13"/>
        <v>4</v>
      </c>
    </row>
    <row r="138" spans="1:38" ht="14.25" customHeight="1">
      <c r="A138" s="14" t="s">
        <v>189</v>
      </c>
      <c r="B138" s="27">
        <v>1</v>
      </c>
      <c r="K138" s="1"/>
      <c r="L138" s="1"/>
      <c r="M138" s="1"/>
      <c r="N138" s="1"/>
      <c r="O138" s="1"/>
      <c r="P138" s="1"/>
      <c r="T138" s="1" t="s">
        <v>583</v>
      </c>
      <c r="U138" s="1" t="e">
        <f t="shared" ref="U138:Z138" si="156">(SUMIF($A:$A,$T138,C:C))/(COUNTIFS($A:$A,$T138,C:C,"&gt;0"))</f>
        <v>#DIV/0!</v>
      </c>
      <c r="V138" s="1" t="e">
        <f t="shared" si="156"/>
        <v>#DIV/0!</v>
      </c>
      <c r="W138" s="1" t="e">
        <f t="shared" si="156"/>
        <v>#DIV/0!</v>
      </c>
      <c r="X138" s="1" t="e">
        <f t="shared" si="156"/>
        <v>#DIV/0!</v>
      </c>
      <c r="Y138" s="1" t="e">
        <f t="shared" si="156"/>
        <v>#DIV/0!</v>
      </c>
      <c r="Z138" s="1" t="e">
        <f t="shared" si="156"/>
        <v>#DIV/0!</v>
      </c>
      <c r="AA138" s="1" t="e">
        <f t="shared" si="2"/>
        <v>#DIV/0!</v>
      </c>
      <c r="AB138" s="1">
        <f t="shared" si="3"/>
        <v>0</v>
      </c>
      <c r="AC138" s="1">
        <f t="shared" si="4"/>
        <v>0</v>
      </c>
      <c r="AD138" s="1" t="e">
        <f t="shared" si="5"/>
        <v>#DIV/0!</v>
      </c>
      <c r="AE138" s="1">
        <f t="shared" si="6"/>
        <v>0</v>
      </c>
      <c r="AF138" s="1">
        <f t="shared" si="7"/>
        <v>0</v>
      </c>
      <c r="AG138" s="1">
        <f t="shared" si="8"/>
        <v>0</v>
      </c>
      <c r="AH138" s="1">
        <f t="shared" si="9"/>
        <v>0</v>
      </c>
      <c r="AI138" s="1">
        <f t="shared" si="10"/>
        <v>0</v>
      </c>
      <c r="AJ138" s="1">
        <f t="shared" si="11"/>
        <v>0</v>
      </c>
      <c r="AK138" s="1">
        <f t="shared" si="12"/>
        <v>0</v>
      </c>
      <c r="AL138" s="1">
        <f t="shared" si="13"/>
        <v>0</v>
      </c>
    </row>
    <row r="139" spans="1:38" ht="14.25" customHeight="1">
      <c r="A139" s="14" t="s">
        <v>189</v>
      </c>
      <c r="B139" s="27">
        <v>2</v>
      </c>
      <c r="K139" s="1"/>
      <c r="L139" s="1"/>
      <c r="M139" s="1"/>
      <c r="N139" s="1"/>
      <c r="O139" s="1"/>
      <c r="P139" s="1"/>
      <c r="T139" s="1" t="s">
        <v>585</v>
      </c>
      <c r="U139" s="1" t="e">
        <f t="shared" ref="U139:Z139" si="157">(SUMIF($A:$A,$T139,C:C))/(COUNTIFS($A:$A,$T139,C:C,"&gt;0"))</f>
        <v>#DIV/0!</v>
      </c>
      <c r="V139" s="1" t="e">
        <f t="shared" si="157"/>
        <v>#DIV/0!</v>
      </c>
      <c r="W139" s="1" t="e">
        <f t="shared" si="157"/>
        <v>#DIV/0!</v>
      </c>
      <c r="X139" s="1" t="e">
        <f t="shared" si="157"/>
        <v>#DIV/0!</v>
      </c>
      <c r="Y139" s="1" t="e">
        <f t="shared" si="157"/>
        <v>#DIV/0!</v>
      </c>
      <c r="Z139" s="1" t="e">
        <f t="shared" si="157"/>
        <v>#DIV/0!</v>
      </c>
      <c r="AA139" s="1" t="e">
        <f t="shared" si="2"/>
        <v>#DIV/0!</v>
      </c>
      <c r="AB139" s="1">
        <f t="shared" si="3"/>
        <v>0</v>
      </c>
      <c r="AC139" s="1">
        <f t="shared" si="4"/>
        <v>0</v>
      </c>
      <c r="AD139" s="1" t="e">
        <f t="shared" si="5"/>
        <v>#DIV/0!</v>
      </c>
      <c r="AE139" s="1">
        <f t="shared" si="6"/>
        <v>0</v>
      </c>
      <c r="AF139" s="1">
        <f t="shared" si="7"/>
        <v>0</v>
      </c>
      <c r="AG139" s="1">
        <f t="shared" si="8"/>
        <v>0</v>
      </c>
      <c r="AH139" s="1">
        <f t="shared" si="9"/>
        <v>0</v>
      </c>
      <c r="AI139" s="1">
        <f t="shared" si="10"/>
        <v>0</v>
      </c>
      <c r="AJ139" s="1">
        <f t="shared" si="11"/>
        <v>0</v>
      </c>
      <c r="AK139" s="1">
        <f t="shared" si="12"/>
        <v>0</v>
      </c>
      <c r="AL139" s="1">
        <f t="shared" si="13"/>
        <v>0</v>
      </c>
    </row>
    <row r="140" spans="1:38" ht="14.25" customHeight="1">
      <c r="A140" s="14" t="s">
        <v>189</v>
      </c>
      <c r="B140" s="27">
        <v>3</v>
      </c>
      <c r="K140" s="1"/>
      <c r="L140" s="1"/>
      <c r="M140" s="1"/>
      <c r="N140" s="1"/>
      <c r="O140" s="1"/>
      <c r="P140" s="1"/>
      <c r="T140" s="1" t="s">
        <v>588</v>
      </c>
      <c r="U140" s="1">
        <f t="shared" ref="U140:Z140" si="158">(SUMIF($A:$A,$T140,C:C))/(COUNTIFS($A:$A,$T140,C:C,"&gt;0"))</f>
        <v>160</v>
      </c>
      <c r="V140" s="1">
        <f t="shared" si="158"/>
        <v>21.880000000000003</v>
      </c>
      <c r="W140" s="1">
        <f t="shared" si="158"/>
        <v>0.79799999999999993</v>
      </c>
      <c r="X140" s="1">
        <f t="shared" si="158"/>
        <v>6.3400000000000007</v>
      </c>
      <c r="Y140" s="1">
        <f t="shared" si="158"/>
        <v>3.7920000000000003</v>
      </c>
      <c r="Z140" s="1">
        <f t="shared" si="158"/>
        <v>183.18199999999999</v>
      </c>
      <c r="AA140" s="1">
        <f t="shared" si="2"/>
        <v>11.408268428714081</v>
      </c>
      <c r="AB140" s="1">
        <f t="shared" si="3"/>
        <v>0</v>
      </c>
      <c r="AC140" s="1">
        <f t="shared" si="4"/>
        <v>0</v>
      </c>
      <c r="AD140" s="1" t="e">
        <f t="shared" si="5"/>
        <v>#DIV/0!</v>
      </c>
      <c r="AE140" s="1">
        <f t="shared" si="6"/>
        <v>0</v>
      </c>
      <c r="AF140" s="1">
        <f t="shared" si="7"/>
        <v>0</v>
      </c>
      <c r="AG140" s="1">
        <f t="shared" si="8"/>
        <v>5</v>
      </c>
      <c r="AH140" s="1">
        <f t="shared" si="9"/>
        <v>0</v>
      </c>
      <c r="AI140" s="1">
        <f t="shared" si="10"/>
        <v>5</v>
      </c>
      <c r="AJ140" s="1">
        <f t="shared" si="11"/>
        <v>0</v>
      </c>
      <c r="AK140" s="1">
        <f t="shared" si="12"/>
        <v>2</v>
      </c>
      <c r="AL140" s="1">
        <f t="shared" si="13"/>
        <v>3</v>
      </c>
    </row>
    <row r="141" spans="1:38" ht="14.25" customHeight="1">
      <c r="A141" s="14" t="s">
        <v>189</v>
      </c>
      <c r="B141" s="27">
        <v>4</v>
      </c>
      <c r="K141" s="1"/>
      <c r="L141" s="1"/>
      <c r="M141" s="1"/>
      <c r="N141" s="1"/>
      <c r="O141" s="1"/>
      <c r="P141" s="1"/>
      <c r="T141" s="1" t="s">
        <v>590</v>
      </c>
      <c r="U141" s="1" t="e">
        <f t="shared" ref="U141:Z141" si="159">(SUMIF($A:$A,$T141,C:C))/(COUNTIFS($A:$A,$T141,C:C,"&gt;0"))</f>
        <v>#DIV/0!</v>
      </c>
      <c r="V141" s="1" t="e">
        <f t="shared" si="159"/>
        <v>#DIV/0!</v>
      </c>
      <c r="W141" s="1" t="e">
        <f t="shared" si="159"/>
        <v>#DIV/0!</v>
      </c>
      <c r="X141" s="1" t="e">
        <f t="shared" si="159"/>
        <v>#DIV/0!</v>
      </c>
      <c r="Y141" s="1" t="e">
        <f t="shared" si="159"/>
        <v>#DIV/0!</v>
      </c>
      <c r="Z141" s="1" t="e">
        <f t="shared" si="159"/>
        <v>#DIV/0!</v>
      </c>
      <c r="AA141" s="1" t="e">
        <f t="shared" si="2"/>
        <v>#DIV/0!</v>
      </c>
      <c r="AB141" s="1">
        <f t="shared" si="3"/>
        <v>0</v>
      </c>
      <c r="AC141" s="1">
        <f t="shared" si="4"/>
        <v>0</v>
      </c>
      <c r="AD141" s="1" t="e">
        <f t="shared" si="5"/>
        <v>#DIV/0!</v>
      </c>
      <c r="AE141" s="1">
        <f t="shared" si="6"/>
        <v>0</v>
      </c>
      <c r="AF141" s="1">
        <f t="shared" si="7"/>
        <v>0</v>
      </c>
      <c r="AG141" s="1">
        <f t="shared" si="8"/>
        <v>0</v>
      </c>
      <c r="AH141" s="1">
        <f t="shared" si="9"/>
        <v>0</v>
      </c>
      <c r="AI141" s="1">
        <f t="shared" si="10"/>
        <v>0</v>
      </c>
      <c r="AJ141" s="1">
        <f t="shared" si="11"/>
        <v>0</v>
      </c>
      <c r="AK141" s="1">
        <f t="shared" si="12"/>
        <v>0</v>
      </c>
      <c r="AL141" s="1">
        <f t="shared" si="13"/>
        <v>0</v>
      </c>
    </row>
    <row r="142" spans="1:38" ht="14.25" customHeight="1">
      <c r="A142" s="14" t="s">
        <v>189</v>
      </c>
      <c r="B142" s="27">
        <v>5</v>
      </c>
      <c r="K142" s="1"/>
      <c r="L142" s="1"/>
      <c r="M142" s="1"/>
      <c r="N142" s="1"/>
      <c r="O142" s="1"/>
      <c r="P142" s="1"/>
      <c r="T142" s="1" t="s">
        <v>594</v>
      </c>
      <c r="U142" s="1" t="e">
        <f t="shared" ref="U142:Z142" si="160">(SUMIF($A:$A,$T142,C:C))/(COUNTIFS($A:$A,$T142,C:C,"&gt;0"))</f>
        <v>#DIV/0!</v>
      </c>
      <c r="V142" s="1" t="e">
        <f t="shared" si="160"/>
        <v>#DIV/0!</v>
      </c>
      <c r="W142" s="1" t="e">
        <f t="shared" si="160"/>
        <v>#DIV/0!</v>
      </c>
      <c r="X142" s="1" t="e">
        <f t="shared" si="160"/>
        <v>#DIV/0!</v>
      </c>
      <c r="Y142" s="1" t="e">
        <f t="shared" si="160"/>
        <v>#DIV/0!</v>
      </c>
      <c r="Z142" s="1" t="e">
        <f t="shared" si="160"/>
        <v>#DIV/0!</v>
      </c>
      <c r="AA142" s="1" t="e">
        <f t="shared" si="2"/>
        <v>#DIV/0!</v>
      </c>
      <c r="AB142" s="1">
        <f t="shared" si="3"/>
        <v>0</v>
      </c>
      <c r="AC142" s="1">
        <f t="shared" si="4"/>
        <v>0</v>
      </c>
      <c r="AD142" s="1" t="e">
        <f t="shared" si="5"/>
        <v>#DIV/0!</v>
      </c>
      <c r="AE142" s="1">
        <f t="shared" si="6"/>
        <v>0</v>
      </c>
      <c r="AF142" s="1">
        <f t="shared" si="7"/>
        <v>0</v>
      </c>
      <c r="AG142" s="1">
        <f t="shared" si="8"/>
        <v>0</v>
      </c>
      <c r="AH142" s="1">
        <f t="shared" si="9"/>
        <v>0</v>
      </c>
      <c r="AI142" s="1">
        <f t="shared" si="10"/>
        <v>0</v>
      </c>
      <c r="AJ142" s="1">
        <f t="shared" si="11"/>
        <v>0</v>
      </c>
      <c r="AK142" s="1">
        <f t="shared" si="12"/>
        <v>0</v>
      </c>
      <c r="AL142" s="1">
        <f t="shared" si="13"/>
        <v>0</v>
      </c>
    </row>
    <row r="143" spans="1:38" ht="14.25" customHeight="1">
      <c r="A143" s="14" t="s">
        <v>193</v>
      </c>
      <c r="B143" s="27">
        <v>1</v>
      </c>
      <c r="C143" s="27">
        <v>186</v>
      </c>
      <c r="D143" s="27">
        <v>24</v>
      </c>
      <c r="E143" s="27">
        <v>1.3</v>
      </c>
      <c r="F143" s="27">
        <v>11.5</v>
      </c>
      <c r="G143" s="27">
        <v>5.08</v>
      </c>
      <c r="H143" s="27">
        <v>334.7</v>
      </c>
      <c r="I143" s="27">
        <v>32.76</v>
      </c>
      <c r="J143" s="7">
        <f t="shared" ref="J143:J147" si="161">(I143/H143)*100</f>
        <v>9.7878697340902292</v>
      </c>
      <c r="K143" s="1"/>
      <c r="L143" s="1"/>
      <c r="M143" s="2" t="s">
        <v>1628</v>
      </c>
      <c r="N143" s="2" t="s">
        <v>52</v>
      </c>
      <c r="O143" s="2" t="s">
        <v>1628</v>
      </c>
      <c r="P143" s="2" t="s">
        <v>52</v>
      </c>
      <c r="T143" s="1" t="s">
        <v>597</v>
      </c>
      <c r="U143" s="1">
        <f t="shared" ref="U143:Z143" si="162">(SUMIF($A:$A,$T143,C:C))/(COUNTIFS($A:$A,$T143,C:C,"&gt;0"))</f>
        <v>155.07999999999998</v>
      </c>
      <c r="V143" s="1">
        <f t="shared" si="162"/>
        <v>13.219999999999999</v>
      </c>
      <c r="W143" s="1">
        <f t="shared" si="162"/>
        <v>0.90399999999999991</v>
      </c>
      <c r="X143" s="1">
        <f t="shared" si="162"/>
        <v>19.059999999999999</v>
      </c>
      <c r="Y143" s="1">
        <f t="shared" si="162"/>
        <v>4.8920000000000003</v>
      </c>
      <c r="Z143" s="1">
        <f t="shared" si="162"/>
        <v>99.254000000000005</v>
      </c>
      <c r="AA143" s="1">
        <f t="shared" si="2"/>
        <v>10.178883353436072</v>
      </c>
      <c r="AB143" s="1">
        <f t="shared" si="3"/>
        <v>0</v>
      </c>
      <c r="AC143" s="1">
        <f t="shared" si="4"/>
        <v>0</v>
      </c>
      <c r="AD143" s="1" t="e">
        <f t="shared" si="5"/>
        <v>#DIV/0!</v>
      </c>
      <c r="AE143" s="1">
        <f t="shared" si="6"/>
        <v>0</v>
      </c>
      <c r="AF143" s="1">
        <f t="shared" si="7"/>
        <v>0</v>
      </c>
      <c r="AG143" s="1">
        <f t="shared" si="8"/>
        <v>0</v>
      </c>
      <c r="AH143" s="1">
        <f t="shared" si="9"/>
        <v>5</v>
      </c>
      <c r="AI143" s="1">
        <f t="shared" si="10"/>
        <v>5</v>
      </c>
      <c r="AJ143" s="1">
        <f t="shared" si="11"/>
        <v>0</v>
      </c>
      <c r="AK143" s="1">
        <f t="shared" si="12"/>
        <v>1</v>
      </c>
      <c r="AL143" s="1">
        <f t="shared" si="13"/>
        <v>4</v>
      </c>
    </row>
    <row r="144" spans="1:38" ht="14.25" customHeight="1">
      <c r="A144" s="14" t="s">
        <v>193</v>
      </c>
      <c r="B144" s="27">
        <v>2</v>
      </c>
      <c r="C144" s="27">
        <v>120</v>
      </c>
      <c r="D144" s="27">
        <v>16.5</v>
      </c>
      <c r="E144" s="27">
        <v>1.3</v>
      </c>
      <c r="F144" s="27">
        <v>4.5</v>
      </c>
      <c r="G144" s="27">
        <v>4.25</v>
      </c>
      <c r="H144" s="27">
        <v>148.5</v>
      </c>
      <c r="I144" s="27">
        <v>13.95</v>
      </c>
      <c r="J144" s="7">
        <f t="shared" si="161"/>
        <v>9.3939393939393927</v>
      </c>
      <c r="K144" s="1"/>
      <c r="L144" s="1"/>
      <c r="M144" s="2" t="s">
        <v>1628</v>
      </c>
      <c r="N144" s="2" t="s">
        <v>52</v>
      </c>
      <c r="O144" s="2" t="s">
        <v>1628</v>
      </c>
      <c r="P144" s="2" t="s">
        <v>52</v>
      </c>
      <c r="T144" s="1" t="s">
        <v>217</v>
      </c>
      <c r="U144" s="1" t="e">
        <f t="shared" ref="U144:Z144" si="163">(SUMIF($A:$A,$T144,C:C))/(COUNTIFS($A:$A,$T144,C:C,"&gt;0"))</f>
        <v>#DIV/0!</v>
      </c>
      <c r="V144" s="1" t="e">
        <f t="shared" si="163"/>
        <v>#DIV/0!</v>
      </c>
      <c r="W144" s="1" t="e">
        <f t="shared" si="163"/>
        <v>#DIV/0!</v>
      </c>
      <c r="X144" s="1" t="e">
        <f t="shared" si="163"/>
        <v>#DIV/0!</v>
      </c>
      <c r="Y144" s="1" t="e">
        <f t="shared" si="163"/>
        <v>#DIV/0!</v>
      </c>
      <c r="Z144" s="1" t="e">
        <f t="shared" si="163"/>
        <v>#DIV/0!</v>
      </c>
      <c r="AA144" s="1" t="e">
        <f t="shared" si="2"/>
        <v>#DIV/0!</v>
      </c>
      <c r="AB144" s="1">
        <f t="shared" si="3"/>
        <v>0</v>
      </c>
      <c r="AC144" s="1">
        <f t="shared" si="4"/>
        <v>0</v>
      </c>
      <c r="AD144" s="1" t="e">
        <f t="shared" si="5"/>
        <v>#DIV/0!</v>
      </c>
      <c r="AE144" s="1">
        <f t="shared" si="6"/>
        <v>0</v>
      </c>
      <c r="AF144" s="1">
        <f t="shared" si="7"/>
        <v>0</v>
      </c>
      <c r="AG144" s="1">
        <f t="shared" si="8"/>
        <v>0</v>
      </c>
      <c r="AH144" s="1">
        <f t="shared" si="9"/>
        <v>0</v>
      </c>
      <c r="AI144" s="1">
        <f t="shared" si="10"/>
        <v>0</v>
      </c>
      <c r="AJ144" s="1">
        <f t="shared" si="11"/>
        <v>0</v>
      </c>
      <c r="AK144" s="1">
        <f t="shared" si="12"/>
        <v>0</v>
      </c>
      <c r="AL144" s="1">
        <f t="shared" si="13"/>
        <v>0</v>
      </c>
    </row>
    <row r="145" spans="1:38" ht="14.25" customHeight="1">
      <c r="A145" s="14" t="s">
        <v>193</v>
      </c>
      <c r="B145" s="27">
        <v>3</v>
      </c>
      <c r="C145" s="27">
        <v>140</v>
      </c>
      <c r="D145" s="27">
        <v>20.2</v>
      </c>
      <c r="E145" s="27">
        <v>1.25</v>
      </c>
      <c r="F145" s="27">
        <v>11.5</v>
      </c>
      <c r="G145" s="27">
        <v>5.0999999999999996</v>
      </c>
      <c r="H145" s="27">
        <v>221.91</v>
      </c>
      <c r="I145" s="27">
        <v>21.69</v>
      </c>
      <c r="J145" s="7">
        <f t="shared" si="161"/>
        <v>9.7742327970798986</v>
      </c>
      <c r="K145" s="1"/>
      <c r="L145" s="1"/>
      <c r="M145" s="2" t="s">
        <v>1628</v>
      </c>
      <c r="N145" s="2" t="s">
        <v>52</v>
      </c>
      <c r="O145" s="2" t="s">
        <v>1628</v>
      </c>
      <c r="P145" s="2" t="s">
        <v>52</v>
      </c>
      <c r="T145" s="1" t="s">
        <v>602</v>
      </c>
      <c r="U145" s="1">
        <f t="shared" ref="U145:Z145" si="164">(SUMIF($A:$A,$T145,C:C))/(COUNTIFS($A:$A,$T145,C:C,"&gt;0"))</f>
        <v>165.2</v>
      </c>
      <c r="V145" s="1">
        <f t="shared" si="164"/>
        <v>16.399999999999999</v>
      </c>
      <c r="W145" s="1">
        <f t="shared" si="164"/>
        <v>1.02</v>
      </c>
      <c r="X145" s="1">
        <f t="shared" si="164"/>
        <v>13.419999999999998</v>
      </c>
      <c r="Y145" s="1">
        <f t="shared" si="164"/>
        <v>5.2119999999999997</v>
      </c>
      <c r="Z145" s="1">
        <f t="shared" si="164"/>
        <v>157.09600000000003</v>
      </c>
      <c r="AA145" s="1">
        <f t="shared" si="2"/>
        <v>8.7889395976505096</v>
      </c>
      <c r="AB145" s="1">
        <f t="shared" si="3"/>
        <v>0</v>
      </c>
      <c r="AC145" s="1">
        <f t="shared" si="4"/>
        <v>0</v>
      </c>
      <c r="AD145" s="1" t="e">
        <f t="shared" si="5"/>
        <v>#DIV/0!</v>
      </c>
      <c r="AE145" s="1">
        <f t="shared" si="6"/>
        <v>0</v>
      </c>
      <c r="AF145" s="1">
        <f t="shared" si="7"/>
        <v>0</v>
      </c>
      <c r="AG145" s="1">
        <f t="shared" si="8"/>
        <v>0</v>
      </c>
      <c r="AH145" s="1">
        <f t="shared" si="9"/>
        <v>5</v>
      </c>
      <c r="AI145" s="1">
        <f t="shared" si="10"/>
        <v>5</v>
      </c>
      <c r="AJ145" s="1">
        <f t="shared" si="11"/>
        <v>0</v>
      </c>
      <c r="AK145" s="1">
        <f t="shared" si="12"/>
        <v>2</v>
      </c>
      <c r="AL145" s="1">
        <f t="shared" si="13"/>
        <v>3</v>
      </c>
    </row>
    <row r="146" spans="1:38" ht="14.25" customHeight="1">
      <c r="A146" s="14" t="s">
        <v>193</v>
      </c>
      <c r="B146" s="27">
        <v>4</v>
      </c>
      <c r="C146" s="27">
        <v>172</v>
      </c>
      <c r="D146" s="27">
        <v>21</v>
      </c>
      <c r="E146" s="27">
        <v>1.22</v>
      </c>
      <c r="F146" s="27">
        <v>14</v>
      </c>
      <c r="G146" s="27">
        <v>5.4</v>
      </c>
      <c r="H146" s="27">
        <v>263.23</v>
      </c>
      <c r="I146" s="27">
        <v>25.63</v>
      </c>
      <c r="J146" s="7">
        <f t="shared" si="161"/>
        <v>9.7367321353949006</v>
      </c>
      <c r="K146" s="1"/>
      <c r="L146" s="1"/>
      <c r="M146" s="2" t="s">
        <v>1628</v>
      </c>
      <c r="N146" s="2" t="s">
        <v>52</v>
      </c>
      <c r="O146" s="2" t="s">
        <v>1628</v>
      </c>
      <c r="P146" s="2" t="s">
        <v>52</v>
      </c>
      <c r="T146" s="1" t="s">
        <v>604</v>
      </c>
      <c r="U146" s="1">
        <f t="shared" ref="U146:Z146" si="165">(SUMIF($A:$A,$T146,C:C))/(COUNTIFS($A:$A,$T146,C:C,"&gt;0"))</f>
        <v>138.39999999999998</v>
      </c>
      <c r="V146" s="1">
        <f t="shared" si="165"/>
        <v>19.240000000000002</v>
      </c>
      <c r="W146" s="1">
        <f t="shared" si="165"/>
        <v>0.87800000000000011</v>
      </c>
      <c r="X146" s="1">
        <f t="shared" si="165"/>
        <v>32.839999999999996</v>
      </c>
      <c r="Y146" s="1">
        <f t="shared" si="165"/>
        <v>6.29</v>
      </c>
      <c r="Z146" s="1">
        <f t="shared" si="165"/>
        <v>145.416</v>
      </c>
      <c r="AA146" s="1">
        <f t="shared" si="2"/>
        <v>9.4891524976150681</v>
      </c>
      <c r="AB146" s="1">
        <f t="shared" si="3"/>
        <v>0</v>
      </c>
      <c r="AC146" s="1">
        <f t="shared" si="4"/>
        <v>0</v>
      </c>
      <c r="AD146" s="1" t="e">
        <f t="shared" si="5"/>
        <v>#DIV/0!</v>
      </c>
      <c r="AE146" s="1">
        <f t="shared" si="6"/>
        <v>0</v>
      </c>
      <c r="AF146" s="1">
        <f t="shared" si="7"/>
        <v>0</v>
      </c>
      <c r="AG146" s="1">
        <f t="shared" si="8"/>
        <v>0</v>
      </c>
      <c r="AH146" s="1">
        <f t="shared" si="9"/>
        <v>5</v>
      </c>
      <c r="AI146" s="1">
        <f t="shared" si="10"/>
        <v>4</v>
      </c>
      <c r="AJ146" s="1">
        <f t="shared" si="11"/>
        <v>1</v>
      </c>
      <c r="AK146" s="1">
        <f t="shared" si="12"/>
        <v>4</v>
      </c>
      <c r="AL146" s="1">
        <f t="shared" si="13"/>
        <v>1</v>
      </c>
    </row>
    <row r="147" spans="1:38" ht="14.25" customHeight="1">
      <c r="A147" s="14" t="s">
        <v>193</v>
      </c>
      <c r="B147" s="27">
        <v>5</v>
      </c>
      <c r="C147" s="27">
        <v>129</v>
      </c>
      <c r="D147" s="27">
        <v>18</v>
      </c>
      <c r="E147" s="27">
        <v>1.3</v>
      </c>
      <c r="F147" s="27">
        <v>12</v>
      </c>
      <c r="G147" s="27">
        <v>5.7</v>
      </c>
      <c r="H147" s="27">
        <v>157.1</v>
      </c>
      <c r="I147" s="27">
        <v>15.23</v>
      </c>
      <c r="J147" s="7">
        <f t="shared" si="161"/>
        <v>9.6944621260343737</v>
      </c>
      <c r="K147" s="1"/>
      <c r="L147" s="1"/>
      <c r="M147" s="2" t="s">
        <v>1628</v>
      </c>
      <c r="N147" s="2" t="s">
        <v>52</v>
      </c>
      <c r="O147" s="2" t="s">
        <v>1628</v>
      </c>
      <c r="P147" s="2" t="s">
        <v>52</v>
      </c>
      <c r="T147" s="1" t="s">
        <v>608</v>
      </c>
      <c r="U147" s="1">
        <f t="shared" ref="U147:Z147" si="166">(SUMIF($A:$A,$T147,C:C))/(COUNTIFS($A:$A,$T147,C:C,"&gt;0"))</f>
        <v>30.160000000000004</v>
      </c>
      <c r="V147" s="1">
        <f t="shared" si="166"/>
        <v>8.14</v>
      </c>
      <c r="W147" s="1">
        <f t="shared" si="166"/>
        <v>0.4</v>
      </c>
      <c r="X147" s="1">
        <f t="shared" si="166"/>
        <v>2.8600000000000003</v>
      </c>
      <c r="Y147" s="1">
        <f t="shared" si="166"/>
        <v>1.7719999999999998</v>
      </c>
      <c r="Z147" s="1">
        <f t="shared" si="166"/>
        <v>17.494</v>
      </c>
      <c r="AA147" s="1">
        <f t="shared" si="2"/>
        <v>9.9412040679718316</v>
      </c>
      <c r="AB147" s="1">
        <f t="shared" si="3"/>
        <v>0</v>
      </c>
      <c r="AC147" s="1">
        <f t="shared" si="4"/>
        <v>0</v>
      </c>
      <c r="AD147" s="1" t="e">
        <f t="shared" si="5"/>
        <v>#DIV/0!</v>
      </c>
      <c r="AE147" s="1">
        <f t="shared" si="6"/>
        <v>0</v>
      </c>
      <c r="AF147" s="1">
        <f t="shared" si="7"/>
        <v>0</v>
      </c>
      <c r="AG147" s="1">
        <f t="shared" si="8"/>
        <v>0</v>
      </c>
      <c r="AH147" s="1">
        <f t="shared" si="9"/>
        <v>5</v>
      </c>
      <c r="AI147" s="1">
        <f t="shared" si="10"/>
        <v>3</v>
      </c>
      <c r="AJ147" s="1">
        <f t="shared" si="11"/>
        <v>2</v>
      </c>
      <c r="AK147" s="1">
        <f t="shared" si="12"/>
        <v>0</v>
      </c>
      <c r="AL147" s="1">
        <f t="shared" si="13"/>
        <v>5</v>
      </c>
    </row>
    <row r="148" spans="1:38" ht="14.25" customHeight="1">
      <c r="A148" s="14" t="s">
        <v>198</v>
      </c>
      <c r="B148" s="27">
        <v>1</v>
      </c>
      <c r="K148" s="1"/>
      <c r="L148" s="1"/>
      <c r="M148" s="1"/>
      <c r="N148" s="1"/>
      <c r="O148" s="1"/>
      <c r="P148" s="1"/>
      <c r="T148" s="1" t="s">
        <v>613</v>
      </c>
      <c r="U148" s="1" t="e">
        <f t="shared" ref="U148:Z148" si="167">(SUMIF($A:$A,$T148,C:C))/(COUNTIFS($A:$A,$T148,C:C,"&gt;0"))</f>
        <v>#DIV/0!</v>
      </c>
      <c r="V148" s="1" t="e">
        <f t="shared" si="167"/>
        <v>#DIV/0!</v>
      </c>
      <c r="W148" s="1" t="e">
        <f t="shared" si="167"/>
        <v>#DIV/0!</v>
      </c>
      <c r="X148" s="1" t="e">
        <f t="shared" si="167"/>
        <v>#DIV/0!</v>
      </c>
      <c r="Y148" s="1" t="e">
        <f t="shared" si="167"/>
        <v>#DIV/0!</v>
      </c>
      <c r="Z148" s="1" t="e">
        <f t="shared" si="167"/>
        <v>#DIV/0!</v>
      </c>
      <c r="AA148" s="1" t="e">
        <f t="shared" si="2"/>
        <v>#DIV/0!</v>
      </c>
      <c r="AB148" s="1">
        <f t="shared" si="3"/>
        <v>0</v>
      </c>
      <c r="AC148" s="1">
        <f t="shared" si="4"/>
        <v>0</v>
      </c>
      <c r="AD148" s="1" t="e">
        <f t="shared" si="5"/>
        <v>#DIV/0!</v>
      </c>
      <c r="AE148" s="1">
        <f t="shared" si="6"/>
        <v>0</v>
      </c>
      <c r="AF148" s="1">
        <f t="shared" si="7"/>
        <v>0</v>
      </c>
      <c r="AG148" s="1">
        <f t="shared" si="8"/>
        <v>0</v>
      </c>
      <c r="AH148" s="1">
        <f t="shared" si="9"/>
        <v>0</v>
      </c>
      <c r="AI148" s="1">
        <f t="shared" si="10"/>
        <v>0</v>
      </c>
      <c r="AJ148" s="1">
        <f t="shared" si="11"/>
        <v>0</v>
      </c>
      <c r="AK148" s="1">
        <f t="shared" si="12"/>
        <v>0</v>
      </c>
      <c r="AL148" s="1">
        <f t="shared" si="13"/>
        <v>0</v>
      </c>
    </row>
    <row r="149" spans="1:38" ht="14.25" customHeight="1">
      <c r="A149" s="14" t="s">
        <v>198</v>
      </c>
      <c r="B149" s="27">
        <v>2</v>
      </c>
      <c r="K149" s="1"/>
      <c r="L149" s="1"/>
      <c r="M149" s="1"/>
      <c r="N149" s="1"/>
      <c r="O149" s="1"/>
      <c r="P149" s="1"/>
      <c r="T149" s="1" t="s">
        <v>616</v>
      </c>
      <c r="U149" s="1" t="e">
        <f t="shared" ref="U149:Z149" si="168">(SUMIF($A:$A,$T149,C:C))/(COUNTIFS($A:$A,$T149,C:C,"&gt;0"))</f>
        <v>#DIV/0!</v>
      </c>
      <c r="V149" s="1" t="e">
        <f t="shared" si="168"/>
        <v>#DIV/0!</v>
      </c>
      <c r="W149" s="1" t="e">
        <f t="shared" si="168"/>
        <v>#DIV/0!</v>
      </c>
      <c r="X149" s="1" t="e">
        <f t="shared" si="168"/>
        <v>#DIV/0!</v>
      </c>
      <c r="Y149" s="1" t="e">
        <f t="shared" si="168"/>
        <v>#DIV/0!</v>
      </c>
      <c r="Z149" s="1" t="e">
        <f t="shared" si="168"/>
        <v>#DIV/0!</v>
      </c>
      <c r="AA149" s="1" t="e">
        <f t="shared" si="2"/>
        <v>#DIV/0!</v>
      </c>
      <c r="AB149" s="1">
        <f t="shared" si="3"/>
        <v>0</v>
      </c>
      <c r="AC149" s="1">
        <f t="shared" si="4"/>
        <v>0</v>
      </c>
      <c r="AD149" s="1" t="e">
        <f t="shared" si="5"/>
        <v>#DIV/0!</v>
      </c>
      <c r="AE149" s="1">
        <f t="shared" si="6"/>
        <v>0</v>
      </c>
      <c r="AF149" s="1">
        <f t="shared" si="7"/>
        <v>0</v>
      </c>
      <c r="AG149" s="1">
        <f t="shared" si="8"/>
        <v>0</v>
      </c>
      <c r="AH149" s="1">
        <f t="shared" si="9"/>
        <v>0</v>
      </c>
      <c r="AI149" s="1">
        <f t="shared" si="10"/>
        <v>0</v>
      </c>
      <c r="AJ149" s="1">
        <f t="shared" si="11"/>
        <v>0</v>
      </c>
      <c r="AK149" s="1">
        <f t="shared" si="12"/>
        <v>0</v>
      </c>
      <c r="AL149" s="1">
        <f t="shared" si="13"/>
        <v>0</v>
      </c>
    </row>
    <row r="150" spans="1:38" ht="14.25" customHeight="1">
      <c r="A150" s="14" t="s">
        <v>198</v>
      </c>
      <c r="B150" s="27">
        <v>3</v>
      </c>
      <c r="K150" s="1"/>
      <c r="L150" s="1"/>
      <c r="M150" s="1"/>
      <c r="N150" s="1"/>
      <c r="O150" s="1"/>
      <c r="P150" s="1"/>
      <c r="T150" s="1" t="s">
        <v>619</v>
      </c>
      <c r="U150" s="1" t="e">
        <f t="shared" ref="U150:Z150" si="169">(SUMIF($A:$A,$T150,C:C))/(COUNTIFS($A:$A,$T150,C:C,"&gt;0"))</f>
        <v>#DIV/0!</v>
      </c>
      <c r="V150" s="1" t="e">
        <f t="shared" si="169"/>
        <v>#DIV/0!</v>
      </c>
      <c r="W150" s="1" t="e">
        <f t="shared" si="169"/>
        <v>#DIV/0!</v>
      </c>
      <c r="X150" s="1" t="e">
        <f t="shared" si="169"/>
        <v>#DIV/0!</v>
      </c>
      <c r="Y150" s="1" t="e">
        <f t="shared" si="169"/>
        <v>#DIV/0!</v>
      </c>
      <c r="Z150" s="1" t="e">
        <f t="shared" si="169"/>
        <v>#DIV/0!</v>
      </c>
      <c r="AA150" s="1" t="e">
        <f t="shared" si="2"/>
        <v>#DIV/0!</v>
      </c>
      <c r="AB150" s="1">
        <f t="shared" si="3"/>
        <v>0</v>
      </c>
      <c r="AC150" s="1">
        <f t="shared" si="4"/>
        <v>0</v>
      </c>
      <c r="AD150" s="1" t="e">
        <f t="shared" si="5"/>
        <v>#DIV/0!</v>
      </c>
      <c r="AE150" s="1">
        <f t="shared" si="6"/>
        <v>0</v>
      </c>
      <c r="AF150" s="1">
        <f t="shared" si="7"/>
        <v>0</v>
      </c>
      <c r="AG150" s="1">
        <f t="shared" si="8"/>
        <v>0</v>
      </c>
      <c r="AH150" s="1">
        <f t="shared" si="9"/>
        <v>0</v>
      </c>
      <c r="AI150" s="1">
        <f t="shared" si="10"/>
        <v>0</v>
      </c>
      <c r="AJ150" s="1">
        <f t="shared" si="11"/>
        <v>0</v>
      </c>
      <c r="AK150" s="1">
        <f t="shared" si="12"/>
        <v>0</v>
      </c>
      <c r="AL150" s="1">
        <f t="shared" si="13"/>
        <v>0</v>
      </c>
    </row>
    <row r="151" spans="1:38" ht="14.25" customHeight="1">
      <c r="A151" s="14" t="s">
        <v>198</v>
      </c>
      <c r="B151" s="27">
        <v>4</v>
      </c>
      <c r="K151" s="1"/>
      <c r="L151" s="1"/>
      <c r="M151" s="1"/>
      <c r="N151" s="1"/>
      <c r="O151" s="1"/>
      <c r="P151" s="1"/>
      <c r="T151" s="1" t="s">
        <v>622</v>
      </c>
      <c r="U151" s="1">
        <f t="shared" ref="U151:Z151" si="170">(SUMIF($A:$A,$T151,C:C))/(COUNTIFS($A:$A,$T151,C:C,"&gt;0"))</f>
        <v>211.16</v>
      </c>
      <c r="V151" s="1">
        <f t="shared" si="170"/>
        <v>23.940000000000005</v>
      </c>
      <c r="W151" s="1">
        <f t="shared" si="170"/>
        <v>0.58799999999999997</v>
      </c>
      <c r="X151" s="1">
        <f t="shared" si="170"/>
        <v>14.180000000000001</v>
      </c>
      <c r="Y151" s="1">
        <f t="shared" si="170"/>
        <v>5.3460000000000001</v>
      </c>
      <c r="Z151" s="1">
        <f t="shared" si="170"/>
        <v>230.32</v>
      </c>
      <c r="AA151" s="1">
        <f t="shared" si="2"/>
        <v>10.652403297423081</v>
      </c>
      <c r="AB151" s="1">
        <f t="shared" si="3"/>
        <v>0</v>
      </c>
      <c r="AC151" s="1">
        <f t="shared" si="4"/>
        <v>0</v>
      </c>
      <c r="AD151" s="1" t="e">
        <f t="shared" si="5"/>
        <v>#DIV/0!</v>
      </c>
      <c r="AE151" s="1">
        <f t="shared" si="6"/>
        <v>0</v>
      </c>
      <c r="AF151" s="1">
        <f t="shared" si="7"/>
        <v>0</v>
      </c>
      <c r="AG151" s="1">
        <f t="shared" si="8"/>
        <v>0</v>
      </c>
      <c r="AH151" s="1">
        <f t="shared" si="9"/>
        <v>5</v>
      </c>
      <c r="AI151" s="1">
        <f t="shared" si="10"/>
        <v>5</v>
      </c>
      <c r="AJ151" s="1">
        <f t="shared" si="11"/>
        <v>0</v>
      </c>
      <c r="AK151" s="1">
        <f t="shared" si="12"/>
        <v>3</v>
      </c>
      <c r="AL151" s="1">
        <f t="shared" si="13"/>
        <v>2</v>
      </c>
    </row>
    <row r="152" spans="1:38" ht="14.25" customHeight="1">
      <c r="A152" s="14" t="s">
        <v>198</v>
      </c>
      <c r="B152" s="27">
        <v>5</v>
      </c>
      <c r="K152" s="1"/>
      <c r="L152" s="1"/>
      <c r="M152" s="1"/>
      <c r="N152" s="1"/>
      <c r="O152" s="1"/>
      <c r="P152" s="1"/>
      <c r="T152" s="1" t="s">
        <v>625</v>
      </c>
      <c r="U152" s="1">
        <f t="shared" ref="U152:Z152" si="171">(SUMIF($A:$A,$T152,C:C))/(COUNTIFS($A:$A,$T152,C:C,"&gt;0"))</f>
        <v>157.73999999999998</v>
      </c>
      <c r="V152" s="1">
        <f t="shared" si="171"/>
        <v>16.059999999999999</v>
      </c>
      <c r="W152" s="1">
        <f t="shared" si="171"/>
        <v>0.58200000000000007</v>
      </c>
      <c r="X152" s="1">
        <f t="shared" si="171"/>
        <v>7.92</v>
      </c>
      <c r="Y152" s="1">
        <f t="shared" si="171"/>
        <v>4.37</v>
      </c>
      <c r="Z152" s="1">
        <f t="shared" si="171"/>
        <v>175.57999999999998</v>
      </c>
      <c r="AA152" s="1">
        <f t="shared" si="2"/>
        <v>9.6831975860986468</v>
      </c>
      <c r="AB152" s="1">
        <f t="shared" si="3"/>
        <v>0</v>
      </c>
      <c r="AC152" s="1">
        <f t="shared" si="4"/>
        <v>0</v>
      </c>
      <c r="AD152" s="1" t="e">
        <f t="shared" si="5"/>
        <v>#DIV/0!</v>
      </c>
      <c r="AE152" s="1">
        <f t="shared" si="6"/>
        <v>0</v>
      </c>
      <c r="AF152" s="1">
        <f t="shared" si="7"/>
        <v>0</v>
      </c>
      <c r="AG152" s="1">
        <f t="shared" si="8"/>
        <v>3</v>
      </c>
      <c r="AH152" s="1">
        <f t="shared" si="9"/>
        <v>2</v>
      </c>
      <c r="AI152" s="1">
        <f t="shared" si="10"/>
        <v>5</v>
      </c>
      <c r="AJ152" s="1">
        <f t="shared" si="11"/>
        <v>0</v>
      </c>
      <c r="AK152" s="1">
        <f t="shared" si="12"/>
        <v>2</v>
      </c>
      <c r="AL152" s="1">
        <f t="shared" si="13"/>
        <v>3</v>
      </c>
    </row>
    <row r="153" spans="1:38" ht="14.25" customHeight="1">
      <c r="A153" s="14" t="s">
        <v>200</v>
      </c>
      <c r="B153" s="27">
        <v>1</v>
      </c>
      <c r="K153" s="1"/>
      <c r="L153" s="1"/>
      <c r="M153" s="1"/>
      <c r="N153" s="1"/>
      <c r="O153" s="1"/>
      <c r="P153" s="1"/>
      <c r="T153" s="1" t="s">
        <v>628</v>
      </c>
      <c r="U153" s="1">
        <f t="shared" ref="U153:Z153" si="172">(SUMIF($A:$A,$T153,C:C))/(COUNTIFS($A:$A,$T153,C:C,"&gt;0"))</f>
        <v>141.30000000000001</v>
      </c>
      <c r="V153" s="1">
        <f t="shared" si="172"/>
        <v>26.5</v>
      </c>
      <c r="W153" s="1">
        <f t="shared" si="172"/>
        <v>1.18</v>
      </c>
      <c r="X153" s="1">
        <f t="shared" si="172"/>
        <v>60.1</v>
      </c>
      <c r="Y153" s="1">
        <f t="shared" si="172"/>
        <v>8.14</v>
      </c>
      <c r="Z153" s="1">
        <f t="shared" si="172"/>
        <v>226.06</v>
      </c>
      <c r="AA153" s="1">
        <f t="shared" si="2"/>
        <v>9.7644760104538246</v>
      </c>
      <c r="AB153" s="1">
        <f t="shared" si="3"/>
        <v>0</v>
      </c>
      <c r="AC153" s="1">
        <f t="shared" si="4"/>
        <v>0</v>
      </c>
      <c r="AD153" s="1" t="e">
        <f t="shared" si="5"/>
        <v>#DIV/0!</v>
      </c>
      <c r="AE153" s="1">
        <f t="shared" si="6"/>
        <v>0</v>
      </c>
      <c r="AF153" s="1">
        <f t="shared" si="7"/>
        <v>0</v>
      </c>
      <c r="AG153" s="1">
        <f t="shared" si="8"/>
        <v>0</v>
      </c>
      <c r="AH153" s="1">
        <f t="shared" si="9"/>
        <v>5</v>
      </c>
      <c r="AI153" s="1">
        <f t="shared" si="10"/>
        <v>5</v>
      </c>
      <c r="AJ153" s="1">
        <f t="shared" si="11"/>
        <v>0</v>
      </c>
      <c r="AK153" s="1">
        <f t="shared" si="12"/>
        <v>0</v>
      </c>
      <c r="AL153" s="1">
        <f t="shared" si="13"/>
        <v>5</v>
      </c>
    </row>
    <row r="154" spans="1:38" ht="14.25" customHeight="1">
      <c r="A154" s="14" t="s">
        <v>200</v>
      </c>
      <c r="B154" s="27">
        <v>2</v>
      </c>
      <c r="K154" s="1"/>
      <c r="L154" s="1"/>
      <c r="M154" s="1"/>
      <c r="N154" s="1"/>
      <c r="O154" s="1"/>
      <c r="P154" s="1"/>
      <c r="T154" s="1" t="s">
        <v>633</v>
      </c>
      <c r="U154" s="1">
        <f t="shared" ref="U154:Z154" si="173">(SUMIF($A:$A,$T154,C:C))/(COUNTIFS($A:$A,$T154,C:C,"&gt;0"))</f>
        <v>155.5</v>
      </c>
      <c r="V154" s="1">
        <f t="shared" si="173"/>
        <v>17.7</v>
      </c>
      <c r="W154" s="1">
        <f t="shared" si="173"/>
        <v>0.92400000000000004</v>
      </c>
      <c r="X154" s="1">
        <f t="shared" si="173"/>
        <v>29.9</v>
      </c>
      <c r="Y154" s="1">
        <f t="shared" si="173"/>
        <v>6.5939999999999994</v>
      </c>
      <c r="Z154" s="1">
        <f t="shared" si="173"/>
        <v>137.82</v>
      </c>
      <c r="AA154" s="1">
        <f t="shared" si="2"/>
        <v>9.8886607591717333</v>
      </c>
      <c r="AB154" s="1">
        <f t="shared" si="3"/>
        <v>0</v>
      </c>
      <c r="AC154" s="1">
        <f t="shared" si="4"/>
        <v>0</v>
      </c>
      <c r="AD154" s="1" t="e">
        <f t="shared" si="5"/>
        <v>#DIV/0!</v>
      </c>
      <c r="AE154" s="1">
        <f t="shared" si="6"/>
        <v>0</v>
      </c>
      <c r="AF154" s="1">
        <f t="shared" si="7"/>
        <v>0</v>
      </c>
      <c r="AG154" s="1">
        <f t="shared" si="8"/>
        <v>0</v>
      </c>
      <c r="AH154" s="1">
        <f t="shared" si="9"/>
        <v>5</v>
      </c>
      <c r="AI154" s="1">
        <f t="shared" si="10"/>
        <v>5</v>
      </c>
      <c r="AJ154" s="1">
        <f t="shared" si="11"/>
        <v>0</v>
      </c>
      <c r="AK154" s="1">
        <f t="shared" si="12"/>
        <v>0</v>
      </c>
      <c r="AL154" s="1">
        <f t="shared" si="13"/>
        <v>5</v>
      </c>
    </row>
    <row r="155" spans="1:38" ht="14.25" customHeight="1">
      <c r="A155" s="14" t="s">
        <v>200</v>
      </c>
      <c r="B155" s="27">
        <v>3</v>
      </c>
      <c r="K155" s="1"/>
      <c r="L155" s="1"/>
      <c r="M155" s="1"/>
      <c r="N155" s="1"/>
      <c r="O155" s="1"/>
      <c r="P155" s="1"/>
      <c r="T155" s="1" t="s">
        <v>635</v>
      </c>
      <c r="U155" s="1">
        <f t="shared" ref="U155:Z155" si="174">(SUMIF($A:$A,$T155,C:C))/(COUNTIFS($A:$A,$T155,C:C,"&gt;0"))</f>
        <v>217.06</v>
      </c>
      <c r="V155" s="1">
        <f t="shared" si="174"/>
        <v>23.18</v>
      </c>
      <c r="W155" s="1">
        <f t="shared" si="174"/>
        <v>0.70799999999999996</v>
      </c>
      <c r="X155" s="1">
        <f t="shared" si="174"/>
        <v>103.8</v>
      </c>
      <c r="Y155" s="1">
        <f t="shared" si="174"/>
        <v>11.425999999999998</v>
      </c>
      <c r="Z155" s="1">
        <f t="shared" si="174"/>
        <v>324.85799999999995</v>
      </c>
      <c r="AA155" s="1">
        <f t="shared" si="2"/>
        <v>11.397872117259693</v>
      </c>
      <c r="AB155" s="1">
        <f t="shared" si="3"/>
        <v>0</v>
      </c>
      <c r="AC155" s="1">
        <f t="shared" si="4"/>
        <v>0</v>
      </c>
      <c r="AD155" s="1" t="e">
        <f t="shared" si="5"/>
        <v>#DIV/0!</v>
      </c>
      <c r="AE155" s="1">
        <f t="shared" si="6"/>
        <v>0</v>
      </c>
      <c r="AF155" s="1">
        <f t="shared" si="7"/>
        <v>0</v>
      </c>
      <c r="AG155" s="1">
        <f t="shared" si="8"/>
        <v>0</v>
      </c>
      <c r="AH155" s="1">
        <f t="shared" si="9"/>
        <v>5</v>
      </c>
      <c r="AI155" s="1">
        <f t="shared" si="10"/>
        <v>5</v>
      </c>
      <c r="AJ155" s="1">
        <f t="shared" si="11"/>
        <v>0</v>
      </c>
      <c r="AK155" s="1">
        <f t="shared" si="12"/>
        <v>2</v>
      </c>
      <c r="AL155" s="1">
        <f t="shared" si="13"/>
        <v>3</v>
      </c>
    </row>
    <row r="156" spans="1:38" ht="14.25" customHeight="1">
      <c r="A156" s="14" t="s">
        <v>200</v>
      </c>
      <c r="B156" s="27">
        <v>4</v>
      </c>
      <c r="K156" s="1"/>
      <c r="L156" s="1"/>
      <c r="M156" s="1"/>
      <c r="N156" s="1"/>
      <c r="O156" s="1"/>
      <c r="P156" s="1"/>
      <c r="T156" s="1" t="s">
        <v>639</v>
      </c>
      <c r="U156" s="1" t="e">
        <f t="shared" ref="U156:Z156" si="175">(SUMIF($A:$A,$T156,C:C))/(COUNTIFS($A:$A,$T156,C:C,"&gt;0"))</f>
        <v>#DIV/0!</v>
      </c>
      <c r="V156" s="1" t="e">
        <f t="shared" si="175"/>
        <v>#DIV/0!</v>
      </c>
      <c r="W156" s="1" t="e">
        <f t="shared" si="175"/>
        <v>#DIV/0!</v>
      </c>
      <c r="X156" s="1" t="e">
        <f t="shared" si="175"/>
        <v>#DIV/0!</v>
      </c>
      <c r="Y156" s="1" t="e">
        <f t="shared" si="175"/>
        <v>#DIV/0!</v>
      </c>
      <c r="Z156" s="1" t="e">
        <f t="shared" si="175"/>
        <v>#DIV/0!</v>
      </c>
      <c r="AA156" s="1" t="e">
        <f t="shared" si="2"/>
        <v>#DIV/0!</v>
      </c>
      <c r="AB156" s="1">
        <f t="shared" si="3"/>
        <v>0</v>
      </c>
      <c r="AC156" s="1">
        <f t="shared" si="4"/>
        <v>0</v>
      </c>
      <c r="AD156" s="1" t="e">
        <f t="shared" si="5"/>
        <v>#DIV/0!</v>
      </c>
      <c r="AE156" s="1">
        <f t="shared" si="6"/>
        <v>0</v>
      </c>
      <c r="AF156" s="1">
        <f t="shared" si="7"/>
        <v>0</v>
      </c>
      <c r="AG156" s="1">
        <f t="shared" si="8"/>
        <v>0</v>
      </c>
      <c r="AH156" s="1">
        <f t="shared" si="9"/>
        <v>0</v>
      </c>
      <c r="AI156" s="1">
        <f t="shared" si="10"/>
        <v>0</v>
      </c>
      <c r="AJ156" s="1">
        <f t="shared" si="11"/>
        <v>0</v>
      </c>
      <c r="AK156" s="1">
        <f t="shared" si="12"/>
        <v>0</v>
      </c>
      <c r="AL156" s="1">
        <f t="shared" si="13"/>
        <v>0</v>
      </c>
    </row>
    <row r="157" spans="1:38" ht="14.25" customHeight="1">
      <c r="A157" s="14" t="s">
        <v>200</v>
      </c>
      <c r="B157" s="27">
        <v>5</v>
      </c>
      <c r="K157" s="1"/>
      <c r="L157" s="1"/>
      <c r="M157" s="1"/>
      <c r="N157" s="1"/>
      <c r="O157" s="1"/>
      <c r="P157" s="1"/>
      <c r="T157" s="1" t="s">
        <v>641</v>
      </c>
      <c r="U157" s="1" t="e">
        <f t="shared" ref="U157:Z157" si="176">(SUMIF($A:$A,$T157,C:C))/(COUNTIFS($A:$A,$T157,C:C,"&gt;0"))</f>
        <v>#DIV/0!</v>
      </c>
      <c r="V157" s="1" t="e">
        <f t="shared" si="176"/>
        <v>#DIV/0!</v>
      </c>
      <c r="W157" s="1" t="e">
        <f t="shared" si="176"/>
        <v>#DIV/0!</v>
      </c>
      <c r="X157" s="1" t="e">
        <f t="shared" si="176"/>
        <v>#DIV/0!</v>
      </c>
      <c r="Y157" s="1" t="e">
        <f t="shared" si="176"/>
        <v>#DIV/0!</v>
      </c>
      <c r="Z157" s="1" t="e">
        <f t="shared" si="176"/>
        <v>#DIV/0!</v>
      </c>
      <c r="AA157" s="1" t="e">
        <f t="shared" si="2"/>
        <v>#DIV/0!</v>
      </c>
      <c r="AB157" s="1">
        <f t="shared" si="3"/>
        <v>0</v>
      </c>
      <c r="AC157" s="1">
        <f t="shared" si="4"/>
        <v>0</v>
      </c>
      <c r="AD157" s="1" t="e">
        <f t="shared" si="5"/>
        <v>#DIV/0!</v>
      </c>
      <c r="AE157" s="1">
        <f t="shared" si="6"/>
        <v>0</v>
      </c>
      <c r="AF157" s="1">
        <f t="shared" si="7"/>
        <v>0</v>
      </c>
      <c r="AG157" s="1">
        <f t="shared" si="8"/>
        <v>0</v>
      </c>
      <c r="AH157" s="1">
        <f t="shared" si="9"/>
        <v>0</v>
      </c>
      <c r="AI157" s="1">
        <f t="shared" si="10"/>
        <v>0</v>
      </c>
      <c r="AJ157" s="1">
        <f t="shared" si="11"/>
        <v>0</v>
      </c>
      <c r="AK157" s="1">
        <f t="shared" si="12"/>
        <v>0</v>
      </c>
      <c r="AL157" s="1">
        <f t="shared" si="13"/>
        <v>0</v>
      </c>
    </row>
    <row r="158" spans="1:38" ht="14.25" customHeight="1">
      <c r="A158" s="14" t="s">
        <v>205</v>
      </c>
      <c r="B158" s="27">
        <v>1</v>
      </c>
      <c r="K158" s="1"/>
      <c r="L158" s="1"/>
      <c r="M158" s="1"/>
      <c r="N158" s="1"/>
      <c r="O158" s="1"/>
      <c r="P158" s="1"/>
      <c r="T158" s="1" t="s">
        <v>643</v>
      </c>
      <c r="U158" s="1" t="e">
        <f t="shared" ref="U158:Z158" si="177">(SUMIF($A:$A,$T158,C:C))/(COUNTIFS($A:$A,$T158,C:C,"&gt;0"))</f>
        <v>#DIV/0!</v>
      </c>
      <c r="V158" s="1" t="e">
        <f t="shared" si="177"/>
        <v>#DIV/0!</v>
      </c>
      <c r="W158" s="1" t="e">
        <f t="shared" si="177"/>
        <v>#DIV/0!</v>
      </c>
      <c r="X158" s="1" t="e">
        <f t="shared" si="177"/>
        <v>#DIV/0!</v>
      </c>
      <c r="Y158" s="1" t="e">
        <f t="shared" si="177"/>
        <v>#DIV/0!</v>
      </c>
      <c r="Z158" s="1" t="e">
        <f t="shared" si="177"/>
        <v>#DIV/0!</v>
      </c>
      <c r="AA158" s="1" t="e">
        <f t="shared" si="2"/>
        <v>#DIV/0!</v>
      </c>
      <c r="AB158" s="1">
        <f t="shared" si="3"/>
        <v>0</v>
      </c>
      <c r="AC158" s="1">
        <f t="shared" si="4"/>
        <v>0</v>
      </c>
      <c r="AD158" s="1" t="e">
        <f t="shared" si="5"/>
        <v>#DIV/0!</v>
      </c>
      <c r="AE158" s="1">
        <f t="shared" si="6"/>
        <v>0</v>
      </c>
      <c r="AF158" s="1">
        <f t="shared" si="7"/>
        <v>0</v>
      </c>
      <c r="AG158" s="1">
        <f t="shared" si="8"/>
        <v>0</v>
      </c>
      <c r="AH158" s="1">
        <f t="shared" si="9"/>
        <v>0</v>
      </c>
      <c r="AI158" s="1">
        <f t="shared" si="10"/>
        <v>0</v>
      </c>
      <c r="AJ158" s="1">
        <f t="shared" si="11"/>
        <v>0</v>
      </c>
      <c r="AK158" s="1">
        <f t="shared" si="12"/>
        <v>0</v>
      </c>
      <c r="AL158" s="1">
        <f t="shared" si="13"/>
        <v>0</v>
      </c>
    </row>
    <row r="159" spans="1:38" ht="14.25" customHeight="1">
      <c r="A159" s="14" t="s">
        <v>205</v>
      </c>
      <c r="B159" s="27">
        <v>2</v>
      </c>
      <c r="K159" s="1"/>
      <c r="L159" s="1"/>
      <c r="M159" s="1"/>
      <c r="N159" s="1"/>
      <c r="O159" s="1"/>
      <c r="P159" s="1"/>
      <c r="T159" s="1" t="s">
        <v>646</v>
      </c>
      <c r="U159" s="1" t="e">
        <f t="shared" ref="U159:Z159" si="178">(SUMIF($A:$A,$T159,C:C))/(COUNTIFS($A:$A,$T159,C:C,"&gt;0"))</f>
        <v>#DIV/0!</v>
      </c>
      <c r="V159" s="1" t="e">
        <f t="shared" si="178"/>
        <v>#DIV/0!</v>
      </c>
      <c r="W159" s="1" t="e">
        <f t="shared" si="178"/>
        <v>#DIV/0!</v>
      </c>
      <c r="X159" s="1" t="e">
        <f t="shared" si="178"/>
        <v>#DIV/0!</v>
      </c>
      <c r="Y159" s="1" t="e">
        <f t="shared" si="178"/>
        <v>#DIV/0!</v>
      </c>
      <c r="Z159" s="1" t="e">
        <f t="shared" si="178"/>
        <v>#DIV/0!</v>
      </c>
      <c r="AA159" s="1" t="e">
        <f t="shared" si="2"/>
        <v>#DIV/0!</v>
      </c>
      <c r="AB159" s="1">
        <f t="shared" si="3"/>
        <v>0</v>
      </c>
      <c r="AC159" s="1">
        <f t="shared" si="4"/>
        <v>0</v>
      </c>
      <c r="AD159" s="1" t="e">
        <f t="shared" si="5"/>
        <v>#DIV/0!</v>
      </c>
      <c r="AE159" s="1">
        <f t="shared" si="6"/>
        <v>0</v>
      </c>
      <c r="AF159" s="1">
        <f t="shared" si="7"/>
        <v>0</v>
      </c>
      <c r="AG159" s="1">
        <f t="shared" si="8"/>
        <v>0</v>
      </c>
      <c r="AH159" s="1">
        <f t="shared" si="9"/>
        <v>0</v>
      </c>
      <c r="AI159" s="1">
        <f t="shared" si="10"/>
        <v>0</v>
      </c>
      <c r="AJ159" s="1">
        <f t="shared" si="11"/>
        <v>0</v>
      </c>
      <c r="AK159" s="1">
        <f t="shared" si="12"/>
        <v>0</v>
      </c>
      <c r="AL159" s="1">
        <f t="shared" si="13"/>
        <v>0</v>
      </c>
    </row>
    <row r="160" spans="1:38" ht="14.25" customHeight="1">
      <c r="A160" s="14" t="s">
        <v>205</v>
      </c>
      <c r="B160" s="27">
        <v>3</v>
      </c>
      <c r="K160" s="1"/>
      <c r="L160" s="1"/>
      <c r="M160" s="1"/>
      <c r="N160" s="1"/>
      <c r="O160" s="1"/>
      <c r="P160" s="1"/>
      <c r="T160" s="1" t="s">
        <v>217</v>
      </c>
      <c r="U160" s="1" t="e">
        <f t="shared" ref="U160:Z160" si="179">(SUMIF($A:$A,$T160,C:C))/(COUNTIFS($A:$A,$T160,C:C,"&gt;0"))</f>
        <v>#DIV/0!</v>
      </c>
      <c r="V160" s="1" t="e">
        <f t="shared" si="179"/>
        <v>#DIV/0!</v>
      </c>
      <c r="W160" s="1" t="e">
        <f t="shared" si="179"/>
        <v>#DIV/0!</v>
      </c>
      <c r="X160" s="1" t="e">
        <f t="shared" si="179"/>
        <v>#DIV/0!</v>
      </c>
      <c r="Y160" s="1" t="e">
        <f t="shared" si="179"/>
        <v>#DIV/0!</v>
      </c>
      <c r="Z160" s="1" t="e">
        <f t="shared" si="179"/>
        <v>#DIV/0!</v>
      </c>
      <c r="AA160" s="1" t="e">
        <f t="shared" si="2"/>
        <v>#DIV/0!</v>
      </c>
      <c r="AB160" s="1">
        <f t="shared" si="3"/>
        <v>0</v>
      </c>
      <c r="AC160" s="1">
        <f t="shared" si="4"/>
        <v>0</v>
      </c>
      <c r="AD160" s="1" t="e">
        <f t="shared" si="5"/>
        <v>#DIV/0!</v>
      </c>
      <c r="AE160" s="1">
        <f t="shared" si="6"/>
        <v>0</v>
      </c>
      <c r="AF160" s="1">
        <f t="shared" si="7"/>
        <v>0</v>
      </c>
      <c r="AG160" s="1">
        <f t="shared" si="8"/>
        <v>0</v>
      </c>
      <c r="AH160" s="1">
        <f t="shared" si="9"/>
        <v>0</v>
      </c>
      <c r="AI160" s="1">
        <f t="shared" si="10"/>
        <v>0</v>
      </c>
      <c r="AJ160" s="1">
        <f t="shared" si="11"/>
        <v>0</v>
      </c>
      <c r="AK160" s="1">
        <f t="shared" si="12"/>
        <v>0</v>
      </c>
      <c r="AL160" s="1">
        <f t="shared" si="13"/>
        <v>0</v>
      </c>
    </row>
    <row r="161" spans="1:38" ht="14.25" customHeight="1">
      <c r="A161" s="14" t="s">
        <v>205</v>
      </c>
      <c r="B161" s="27">
        <v>4</v>
      </c>
      <c r="K161" s="1"/>
      <c r="L161" s="1"/>
      <c r="M161" s="1"/>
      <c r="N161" s="1"/>
      <c r="O161" s="1"/>
      <c r="P161" s="1"/>
      <c r="T161" s="1" t="s">
        <v>651</v>
      </c>
      <c r="U161" s="1" t="e">
        <f t="shared" ref="U161:Z161" si="180">(SUMIF($A:$A,$T161,C:C))/(COUNTIFS($A:$A,$T161,C:C,"&gt;0"))</f>
        <v>#DIV/0!</v>
      </c>
      <c r="V161" s="1" t="e">
        <f t="shared" si="180"/>
        <v>#DIV/0!</v>
      </c>
      <c r="W161" s="1" t="e">
        <f t="shared" si="180"/>
        <v>#DIV/0!</v>
      </c>
      <c r="X161" s="1" t="e">
        <f t="shared" si="180"/>
        <v>#DIV/0!</v>
      </c>
      <c r="Y161" s="1" t="e">
        <f t="shared" si="180"/>
        <v>#DIV/0!</v>
      </c>
      <c r="Z161" s="1" t="e">
        <f t="shared" si="180"/>
        <v>#DIV/0!</v>
      </c>
      <c r="AA161" s="1" t="e">
        <f t="shared" si="2"/>
        <v>#DIV/0!</v>
      </c>
      <c r="AB161" s="1">
        <f t="shared" si="3"/>
        <v>0</v>
      </c>
      <c r="AC161" s="1">
        <f t="shared" si="4"/>
        <v>0</v>
      </c>
      <c r="AD161" s="1" t="e">
        <f t="shared" si="5"/>
        <v>#DIV/0!</v>
      </c>
      <c r="AE161" s="1">
        <f t="shared" si="6"/>
        <v>0</v>
      </c>
      <c r="AF161" s="1">
        <f t="shared" si="7"/>
        <v>0</v>
      </c>
      <c r="AG161" s="1">
        <f t="shared" si="8"/>
        <v>0</v>
      </c>
      <c r="AH161" s="1">
        <f t="shared" si="9"/>
        <v>0</v>
      </c>
      <c r="AI161" s="1">
        <f t="shared" si="10"/>
        <v>0</v>
      </c>
      <c r="AJ161" s="1">
        <f t="shared" si="11"/>
        <v>0</v>
      </c>
      <c r="AK161" s="1">
        <f t="shared" si="12"/>
        <v>0</v>
      </c>
      <c r="AL161" s="1">
        <f t="shared" si="13"/>
        <v>0</v>
      </c>
    </row>
    <row r="162" spans="1:38" ht="14.25" customHeight="1">
      <c r="A162" s="14" t="s">
        <v>205</v>
      </c>
      <c r="B162" s="27">
        <v>5</v>
      </c>
      <c r="K162" s="1"/>
      <c r="L162" s="1"/>
      <c r="M162" s="1"/>
      <c r="N162" s="1"/>
      <c r="O162" s="1"/>
      <c r="P162" s="1"/>
      <c r="T162" s="1" t="s">
        <v>653</v>
      </c>
      <c r="U162" s="1" t="e">
        <f t="shared" ref="U162:Z162" si="181">(SUMIF($A:$A,$T162,C:C))/(COUNTIFS($A:$A,$T162,C:C,"&gt;0"))</f>
        <v>#DIV/0!</v>
      </c>
      <c r="V162" s="1" t="e">
        <f t="shared" si="181"/>
        <v>#DIV/0!</v>
      </c>
      <c r="W162" s="1" t="e">
        <f t="shared" si="181"/>
        <v>#DIV/0!</v>
      </c>
      <c r="X162" s="1" t="e">
        <f t="shared" si="181"/>
        <v>#DIV/0!</v>
      </c>
      <c r="Y162" s="1" t="e">
        <f t="shared" si="181"/>
        <v>#DIV/0!</v>
      </c>
      <c r="Z162" s="1" t="e">
        <f t="shared" si="181"/>
        <v>#DIV/0!</v>
      </c>
      <c r="AA162" s="1" t="e">
        <f t="shared" si="2"/>
        <v>#DIV/0!</v>
      </c>
      <c r="AB162" s="1">
        <f t="shared" si="3"/>
        <v>0</v>
      </c>
      <c r="AC162" s="1">
        <f t="shared" si="4"/>
        <v>0</v>
      </c>
      <c r="AD162" s="1" t="e">
        <f t="shared" si="5"/>
        <v>#DIV/0!</v>
      </c>
      <c r="AE162" s="1">
        <f t="shared" si="6"/>
        <v>0</v>
      </c>
      <c r="AF162" s="1">
        <f t="shared" si="7"/>
        <v>0</v>
      </c>
      <c r="AG162" s="1">
        <f t="shared" si="8"/>
        <v>0</v>
      </c>
      <c r="AH162" s="1">
        <f t="shared" si="9"/>
        <v>0</v>
      </c>
      <c r="AI162" s="1">
        <f t="shared" si="10"/>
        <v>0</v>
      </c>
      <c r="AJ162" s="1">
        <f t="shared" si="11"/>
        <v>0</v>
      </c>
      <c r="AK162" s="1">
        <f t="shared" si="12"/>
        <v>0</v>
      </c>
      <c r="AL162" s="1">
        <f t="shared" si="13"/>
        <v>0</v>
      </c>
    </row>
    <row r="163" spans="1:38" ht="14.25" customHeight="1">
      <c r="A163" s="14" t="s">
        <v>209</v>
      </c>
      <c r="B163" s="27">
        <v>1</v>
      </c>
      <c r="K163" s="1"/>
      <c r="L163" s="1"/>
      <c r="M163" s="1"/>
      <c r="N163" s="1"/>
      <c r="O163" s="1"/>
      <c r="P163" s="1"/>
      <c r="T163" s="1" t="s">
        <v>657</v>
      </c>
      <c r="U163" s="1" t="e">
        <f t="shared" ref="U163:Z163" si="182">(SUMIF($A:$A,$T163,C:C))/(COUNTIFS($A:$A,$T163,C:C,"&gt;0"))</f>
        <v>#DIV/0!</v>
      </c>
      <c r="V163" s="1" t="e">
        <f t="shared" si="182"/>
        <v>#DIV/0!</v>
      </c>
      <c r="W163" s="1" t="e">
        <f t="shared" si="182"/>
        <v>#DIV/0!</v>
      </c>
      <c r="X163" s="1" t="e">
        <f t="shared" si="182"/>
        <v>#DIV/0!</v>
      </c>
      <c r="Y163" s="1" t="e">
        <f t="shared" si="182"/>
        <v>#DIV/0!</v>
      </c>
      <c r="Z163" s="1" t="e">
        <f t="shared" si="182"/>
        <v>#DIV/0!</v>
      </c>
      <c r="AA163" s="1" t="e">
        <f t="shared" si="2"/>
        <v>#DIV/0!</v>
      </c>
      <c r="AB163" s="1">
        <f t="shared" si="3"/>
        <v>0</v>
      </c>
      <c r="AC163" s="1">
        <f t="shared" si="4"/>
        <v>0</v>
      </c>
      <c r="AD163" s="1" t="e">
        <f t="shared" si="5"/>
        <v>#DIV/0!</v>
      </c>
      <c r="AE163" s="1">
        <f t="shared" si="6"/>
        <v>0</v>
      </c>
      <c r="AF163" s="1">
        <f t="shared" si="7"/>
        <v>0</v>
      </c>
      <c r="AG163" s="1">
        <f t="shared" si="8"/>
        <v>0</v>
      </c>
      <c r="AH163" s="1">
        <f t="shared" si="9"/>
        <v>0</v>
      </c>
      <c r="AI163" s="1">
        <f t="shared" si="10"/>
        <v>0</v>
      </c>
      <c r="AJ163" s="1">
        <f t="shared" si="11"/>
        <v>0</v>
      </c>
      <c r="AK163" s="1">
        <f t="shared" si="12"/>
        <v>0</v>
      </c>
      <c r="AL163" s="1">
        <f t="shared" si="13"/>
        <v>0</v>
      </c>
    </row>
    <row r="164" spans="1:38" ht="14.25" customHeight="1">
      <c r="A164" s="14" t="s">
        <v>209</v>
      </c>
      <c r="B164" s="27">
        <v>2</v>
      </c>
      <c r="K164" s="1"/>
      <c r="L164" s="1"/>
      <c r="M164" s="1"/>
      <c r="N164" s="1"/>
      <c r="O164" s="1"/>
      <c r="P164" s="1"/>
      <c r="T164" s="1" t="s">
        <v>660</v>
      </c>
      <c r="U164" s="1" t="e">
        <f t="shared" ref="U164:Z164" si="183">(SUMIF($A:$A,$T164,C:C))/(COUNTIFS($A:$A,$T164,C:C,"&gt;0"))</f>
        <v>#DIV/0!</v>
      </c>
      <c r="V164" s="1" t="e">
        <f t="shared" si="183"/>
        <v>#DIV/0!</v>
      </c>
      <c r="W164" s="1" t="e">
        <f t="shared" si="183"/>
        <v>#DIV/0!</v>
      </c>
      <c r="X164" s="1" t="e">
        <f t="shared" si="183"/>
        <v>#DIV/0!</v>
      </c>
      <c r="Y164" s="1" t="e">
        <f t="shared" si="183"/>
        <v>#DIV/0!</v>
      </c>
      <c r="Z164" s="1" t="e">
        <f t="shared" si="183"/>
        <v>#DIV/0!</v>
      </c>
      <c r="AA164" s="1" t="e">
        <f t="shared" si="2"/>
        <v>#DIV/0!</v>
      </c>
      <c r="AB164" s="1">
        <f t="shared" si="3"/>
        <v>0</v>
      </c>
      <c r="AC164" s="1">
        <f t="shared" si="4"/>
        <v>0</v>
      </c>
      <c r="AD164" s="1" t="e">
        <f t="shared" si="5"/>
        <v>#DIV/0!</v>
      </c>
      <c r="AE164" s="1">
        <f t="shared" si="6"/>
        <v>0</v>
      </c>
      <c r="AF164" s="1">
        <f t="shared" si="7"/>
        <v>0</v>
      </c>
      <c r="AG164" s="1">
        <f t="shared" si="8"/>
        <v>0</v>
      </c>
      <c r="AH164" s="1">
        <f t="shared" si="9"/>
        <v>0</v>
      </c>
      <c r="AI164" s="1">
        <f t="shared" si="10"/>
        <v>0</v>
      </c>
      <c r="AJ164" s="1">
        <f t="shared" si="11"/>
        <v>0</v>
      </c>
      <c r="AK164" s="1">
        <f t="shared" si="12"/>
        <v>0</v>
      </c>
      <c r="AL164" s="1">
        <f t="shared" si="13"/>
        <v>0</v>
      </c>
    </row>
    <row r="165" spans="1:38" ht="14.25" customHeight="1">
      <c r="A165" s="14" t="s">
        <v>209</v>
      </c>
      <c r="B165" s="27">
        <v>3</v>
      </c>
      <c r="K165" s="1"/>
      <c r="L165" s="1"/>
      <c r="M165" s="1"/>
      <c r="N165" s="1"/>
      <c r="O165" s="1"/>
      <c r="P165" s="1"/>
      <c r="T165" s="1" t="s">
        <v>665</v>
      </c>
      <c r="U165" s="1">
        <f t="shared" ref="U165:Z165" si="184">(SUMIF($A:$A,$T165,C:C))/(COUNTIFS($A:$A,$T165,C:C,"&gt;0"))</f>
        <v>111.38</v>
      </c>
      <c r="V165" s="1">
        <f t="shared" si="184"/>
        <v>18.96</v>
      </c>
      <c r="W165" s="1">
        <f t="shared" si="184"/>
        <v>0.51200000000000001</v>
      </c>
      <c r="X165" s="1">
        <f t="shared" si="184"/>
        <v>6.34</v>
      </c>
      <c r="Y165" s="1">
        <f t="shared" si="184"/>
        <v>2.9040000000000004</v>
      </c>
      <c r="Z165" s="1">
        <f t="shared" si="184"/>
        <v>88.45</v>
      </c>
      <c r="AA165" s="1">
        <f t="shared" si="2"/>
        <v>11.788123888167757</v>
      </c>
      <c r="AB165" s="1">
        <f t="shared" si="3"/>
        <v>0</v>
      </c>
      <c r="AC165" s="1">
        <f t="shared" si="4"/>
        <v>0</v>
      </c>
      <c r="AD165" s="1" t="e">
        <f t="shared" si="5"/>
        <v>#DIV/0!</v>
      </c>
      <c r="AE165" s="1">
        <f t="shared" si="6"/>
        <v>0</v>
      </c>
      <c r="AF165" s="1">
        <f t="shared" si="7"/>
        <v>0</v>
      </c>
      <c r="AG165" s="1">
        <f t="shared" si="8"/>
        <v>0</v>
      </c>
      <c r="AH165" s="1">
        <f t="shared" si="9"/>
        <v>5</v>
      </c>
      <c r="AI165" s="1">
        <f t="shared" si="10"/>
        <v>4</v>
      </c>
      <c r="AJ165" s="1">
        <f t="shared" si="11"/>
        <v>1</v>
      </c>
      <c r="AK165" s="1">
        <f t="shared" si="12"/>
        <v>2</v>
      </c>
      <c r="AL165" s="1">
        <f t="shared" si="13"/>
        <v>3</v>
      </c>
    </row>
    <row r="166" spans="1:38" ht="14.25" customHeight="1">
      <c r="A166" s="14" t="s">
        <v>209</v>
      </c>
      <c r="B166" s="27">
        <v>4</v>
      </c>
      <c r="K166" s="1"/>
      <c r="L166" s="1"/>
      <c r="M166" s="1"/>
      <c r="N166" s="1"/>
      <c r="O166" s="1"/>
      <c r="P166" s="1"/>
      <c r="T166" s="1" t="s">
        <v>667</v>
      </c>
      <c r="U166" s="1" t="e">
        <f t="shared" ref="U166:Z166" si="185">(SUMIF($A:$A,$T166,C:C))/(COUNTIFS($A:$A,$T166,C:C,"&gt;0"))</f>
        <v>#DIV/0!</v>
      </c>
      <c r="V166" s="1" t="e">
        <f t="shared" si="185"/>
        <v>#DIV/0!</v>
      </c>
      <c r="W166" s="1" t="e">
        <f t="shared" si="185"/>
        <v>#DIV/0!</v>
      </c>
      <c r="X166" s="1" t="e">
        <f t="shared" si="185"/>
        <v>#DIV/0!</v>
      </c>
      <c r="Y166" s="1" t="e">
        <f t="shared" si="185"/>
        <v>#DIV/0!</v>
      </c>
      <c r="Z166" s="1" t="e">
        <f t="shared" si="185"/>
        <v>#DIV/0!</v>
      </c>
      <c r="AA166" s="1" t="e">
        <f t="shared" si="2"/>
        <v>#DIV/0!</v>
      </c>
      <c r="AB166" s="1">
        <f t="shared" si="3"/>
        <v>0</v>
      </c>
      <c r="AC166" s="1">
        <f t="shared" si="4"/>
        <v>0</v>
      </c>
      <c r="AD166" s="1" t="e">
        <f t="shared" si="5"/>
        <v>#DIV/0!</v>
      </c>
      <c r="AE166" s="1">
        <f t="shared" si="6"/>
        <v>0</v>
      </c>
      <c r="AF166" s="1">
        <f t="shared" si="7"/>
        <v>0</v>
      </c>
      <c r="AG166" s="1">
        <f t="shared" si="8"/>
        <v>0</v>
      </c>
      <c r="AH166" s="1">
        <f t="shared" si="9"/>
        <v>0</v>
      </c>
      <c r="AI166" s="1">
        <f t="shared" si="10"/>
        <v>0</v>
      </c>
      <c r="AJ166" s="1">
        <f t="shared" si="11"/>
        <v>0</v>
      </c>
      <c r="AK166" s="1">
        <f t="shared" si="12"/>
        <v>0</v>
      </c>
      <c r="AL166" s="1">
        <f t="shared" si="13"/>
        <v>0</v>
      </c>
    </row>
    <row r="167" spans="1:38" ht="14.25" customHeight="1">
      <c r="A167" s="14" t="s">
        <v>209</v>
      </c>
      <c r="B167" s="27">
        <v>5</v>
      </c>
      <c r="K167" s="1"/>
      <c r="L167" s="1"/>
      <c r="M167" s="1"/>
      <c r="N167" s="1"/>
      <c r="O167" s="1"/>
      <c r="P167" s="1"/>
      <c r="T167" s="1" t="s">
        <v>669</v>
      </c>
      <c r="U167" s="1" t="e">
        <f t="shared" ref="U167:Z167" si="186">(SUMIF($A:$A,$T167,C:C))/(COUNTIFS($A:$A,$T167,C:C,"&gt;0"))</f>
        <v>#DIV/0!</v>
      </c>
      <c r="V167" s="1" t="e">
        <f t="shared" si="186"/>
        <v>#DIV/0!</v>
      </c>
      <c r="W167" s="1" t="e">
        <f t="shared" si="186"/>
        <v>#DIV/0!</v>
      </c>
      <c r="X167" s="1" t="e">
        <f t="shared" si="186"/>
        <v>#DIV/0!</v>
      </c>
      <c r="Y167" s="1" t="e">
        <f t="shared" si="186"/>
        <v>#DIV/0!</v>
      </c>
      <c r="Z167" s="1" t="e">
        <f t="shared" si="186"/>
        <v>#DIV/0!</v>
      </c>
      <c r="AA167" s="1" t="e">
        <f t="shared" si="2"/>
        <v>#DIV/0!</v>
      </c>
      <c r="AB167" s="1">
        <f t="shared" si="3"/>
        <v>0</v>
      </c>
      <c r="AC167" s="1">
        <f t="shared" si="4"/>
        <v>0</v>
      </c>
      <c r="AD167" s="1" t="e">
        <f t="shared" si="5"/>
        <v>#DIV/0!</v>
      </c>
      <c r="AE167" s="1">
        <f t="shared" si="6"/>
        <v>0</v>
      </c>
      <c r="AF167" s="1">
        <f t="shared" si="7"/>
        <v>0</v>
      </c>
      <c r="AG167" s="1">
        <f t="shared" si="8"/>
        <v>0</v>
      </c>
      <c r="AH167" s="1">
        <f t="shared" si="9"/>
        <v>0</v>
      </c>
      <c r="AI167" s="1">
        <f t="shared" si="10"/>
        <v>0</v>
      </c>
      <c r="AJ167" s="1">
        <f t="shared" si="11"/>
        <v>0</v>
      </c>
      <c r="AK167" s="1">
        <f t="shared" si="12"/>
        <v>0</v>
      </c>
      <c r="AL167" s="1">
        <f t="shared" si="13"/>
        <v>0</v>
      </c>
    </row>
    <row r="168" spans="1:38" ht="14.25" customHeight="1">
      <c r="A168" s="14" t="s">
        <v>213</v>
      </c>
      <c r="B168" s="27">
        <v>1</v>
      </c>
      <c r="K168" s="1"/>
      <c r="L168" s="1"/>
      <c r="M168" s="1"/>
      <c r="N168" s="1"/>
      <c r="O168" s="1"/>
      <c r="P168" s="1"/>
      <c r="T168" s="1" t="s">
        <v>672</v>
      </c>
      <c r="U168" s="1">
        <f t="shared" ref="U168:Z168" si="187">(SUMIF($A:$A,$T168,C:C))/(COUNTIFS($A:$A,$T168,C:C,"&gt;0"))</f>
        <v>160.94</v>
      </c>
      <c r="V168" s="1">
        <f t="shared" si="187"/>
        <v>14.040000000000001</v>
      </c>
      <c r="W168" s="1">
        <f t="shared" si="187"/>
        <v>1.496</v>
      </c>
      <c r="X168" s="1">
        <f t="shared" si="187"/>
        <v>12</v>
      </c>
      <c r="Y168" s="1">
        <f t="shared" si="187"/>
        <v>5.7619999999999996</v>
      </c>
      <c r="Z168" s="1">
        <f t="shared" si="187"/>
        <v>194.08999999999997</v>
      </c>
      <c r="AA168" s="1">
        <f t="shared" si="2"/>
        <v>9.7529990923808167</v>
      </c>
      <c r="AB168" s="1">
        <f t="shared" si="3"/>
        <v>0</v>
      </c>
      <c r="AC168" s="1">
        <f t="shared" si="4"/>
        <v>0</v>
      </c>
      <c r="AD168" s="1" t="e">
        <f t="shared" si="5"/>
        <v>#DIV/0!</v>
      </c>
      <c r="AE168" s="1">
        <f t="shared" si="6"/>
        <v>0</v>
      </c>
      <c r="AF168" s="1">
        <f t="shared" si="7"/>
        <v>0</v>
      </c>
      <c r="AG168" s="1">
        <f t="shared" si="8"/>
        <v>0</v>
      </c>
      <c r="AH168" s="1">
        <f t="shared" si="9"/>
        <v>5</v>
      </c>
      <c r="AI168" s="1">
        <f t="shared" si="10"/>
        <v>5</v>
      </c>
      <c r="AJ168" s="1">
        <f t="shared" si="11"/>
        <v>0</v>
      </c>
      <c r="AK168" s="1">
        <f t="shared" si="12"/>
        <v>5</v>
      </c>
      <c r="AL168" s="1">
        <f t="shared" si="13"/>
        <v>0</v>
      </c>
    </row>
    <row r="169" spans="1:38" ht="14.25" customHeight="1">
      <c r="A169" s="14" t="s">
        <v>213</v>
      </c>
      <c r="B169" s="27">
        <v>2</v>
      </c>
      <c r="K169" s="1"/>
      <c r="L169" s="1"/>
      <c r="M169" s="1"/>
      <c r="N169" s="1"/>
      <c r="O169" s="1"/>
      <c r="P169" s="1"/>
      <c r="T169" s="1" t="s">
        <v>676</v>
      </c>
      <c r="U169" s="1" t="e">
        <f t="shared" ref="U169:Z169" si="188">(SUMIF($A:$A,$T169,C:C))/(COUNTIFS($A:$A,$T169,C:C,"&gt;0"))</f>
        <v>#DIV/0!</v>
      </c>
      <c r="V169" s="1" t="e">
        <f t="shared" si="188"/>
        <v>#DIV/0!</v>
      </c>
      <c r="W169" s="1" t="e">
        <f t="shared" si="188"/>
        <v>#DIV/0!</v>
      </c>
      <c r="X169" s="1" t="e">
        <f t="shared" si="188"/>
        <v>#DIV/0!</v>
      </c>
      <c r="Y169" s="1" t="e">
        <f t="shared" si="188"/>
        <v>#DIV/0!</v>
      </c>
      <c r="Z169" s="1" t="e">
        <f t="shared" si="188"/>
        <v>#DIV/0!</v>
      </c>
      <c r="AA169" s="1" t="e">
        <f t="shared" si="2"/>
        <v>#DIV/0!</v>
      </c>
      <c r="AB169" s="1">
        <f t="shared" si="3"/>
        <v>0</v>
      </c>
      <c r="AC169" s="1">
        <f t="shared" si="4"/>
        <v>0</v>
      </c>
      <c r="AD169" s="1" t="e">
        <f t="shared" si="5"/>
        <v>#DIV/0!</v>
      </c>
      <c r="AE169" s="1">
        <f t="shared" si="6"/>
        <v>0</v>
      </c>
      <c r="AF169" s="1">
        <f t="shared" si="7"/>
        <v>0</v>
      </c>
      <c r="AG169" s="1">
        <f t="shared" si="8"/>
        <v>0</v>
      </c>
      <c r="AH169" s="1">
        <f t="shared" si="9"/>
        <v>0</v>
      </c>
      <c r="AI169" s="1">
        <f t="shared" si="10"/>
        <v>0</v>
      </c>
      <c r="AJ169" s="1">
        <f t="shared" si="11"/>
        <v>0</v>
      </c>
      <c r="AK169" s="1">
        <f t="shared" si="12"/>
        <v>0</v>
      </c>
      <c r="AL169" s="1">
        <f t="shared" si="13"/>
        <v>0</v>
      </c>
    </row>
    <row r="170" spans="1:38" ht="14.25" customHeight="1">
      <c r="A170" s="14" t="s">
        <v>213</v>
      </c>
      <c r="B170" s="27">
        <v>3</v>
      </c>
      <c r="K170" s="1"/>
      <c r="L170" s="1"/>
      <c r="M170" s="1"/>
      <c r="N170" s="1"/>
      <c r="O170" s="1"/>
      <c r="P170" s="1"/>
      <c r="T170" s="1" t="s">
        <v>680</v>
      </c>
      <c r="U170" s="1">
        <f t="shared" ref="U170:Z170" si="189">(SUMIF($A:$A,$T170,C:C))/(COUNTIFS($A:$A,$T170,C:C,"&gt;0"))</f>
        <v>101.12</v>
      </c>
      <c r="V170" s="1">
        <f t="shared" si="189"/>
        <v>20.36</v>
      </c>
      <c r="W170" s="1">
        <f t="shared" si="189"/>
        <v>0.67200000000000004</v>
      </c>
      <c r="X170" s="1">
        <f t="shared" si="189"/>
        <v>6.1999999999999993</v>
      </c>
      <c r="Y170" s="1">
        <f t="shared" si="189"/>
        <v>3.7660000000000005</v>
      </c>
      <c r="Z170" s="1">
        <f t="shared" si="189"/>
        <v>108.426</v>
      </c>
      <c r="AA170" s="1">
        <f t="shared" si="2"/>
        <v>11.140883527346096</v>
      </c>
      <c r="AB170" s="1">
        <f t="shared" si="3"/>
        <v>0</v>
      </c>
      <c r="AC170" s="1">
        <f t="shared" si="4"/>
        <v>0</v>
      </c>
      <c r="AD170" s="1" t="e">
        <f t="shared" si="5"/>
        <v>#DIV/0!</v>
      </c>
      <c r="AE170" s="1">
        <f t="shared" si="6"/>
        <v>0</v>
      </c>
      <c r="AF170" s="1">
        <f t="shared" si="7"/>
        <v>0</v>
      </c>
      <c r="AG170" s="1">
        <f t="shared" si="8"/>
        <v>2</v>
      </c>
      <c r="AH170" s="1">
        <f t="shared" si="9"/>
        <v>3</v>
      </c>
      <c r="AI170" s="1">
        <f t="shared" si="10"/>
        <v>5</v>
      </c>
      <c r="AJ170" s="1">
        <f t="shared" si="11"/>
        <v>0</v>
      </c>
      <c r="AK170" s="1">
        <f t="shared" si="12"/>
        <v>1</v>
      </c>
      <c r="AL170" s="1">
        <f t="shared" si="13"/>
        <v>4</v>
      </c>
    </row>
    <row r="171" spans="1:38" ht="14.25" customHeight="1">
      <c r="A171" s="14" t="s">
        <v>213</v>
      </c>
      <c r="B171" s="27">
        <v>4</v>
      </c>
      <c r="K171" s="1"/>
      <c r="L171" s="1"/>
      <c r="M171" s="1"/>
      <c r="N171" s="1"/>
      <c r="O171" s="1"/>
      <c r="P171" s="1"/>
      <c r="T171" s="1" t="s">
        <v>683</v>
      </c>
      <c r="U171" s="1" t="e">
        <f t="shared" ref="U171:Z171" si="190">(SUMIF($A:$A,$T171,C:C))/(COUNTIFS($A:$A,$T171,C:C,"&gt;0"))</f>
        <v>#DIV/0!</v>
      </c>
      <c r="V171" s="1" t="e">
        <f t="shared" si="190"/>
        <v>#DIV/0!</v>
      </c>
      <c r="W171" s="1" t="e">
        <f t="shared" si="190"/>
        <v>#DIV/0!</v>
      </c>
      <c r="X171" s="1" t="e">
        <f t="shared" si="190"/>
        <v>#DIV/0!</v>
      </c>
      <c r="Y171" s="1" t="e">
        <f t="shared" si="190"/>
        <v>#DIV/0!</v>
      </c>
      <c r="Z171" s="1" t="e">
        <f t="shared" si="190"/>
        <v>#DIV/0!</v>
      </c>
      <c r="AA171" s="1" t="e">
        <f t="shared" si="2"/>
        <v>#DIV/0!</v>
      </c>
      <c r="AB171" s="1">
        <f t="shared" si="3"/>
        <v>0</v>
      </c>
      <c r="AC171" s="1">
        <f t="shared" si="4"/>
        <v>0</v>
      </c>
      <c r="AD171" s="1" t="e">
        <f t="shared" si="5"/>
        <v>#DIV/0!</v>
      </c>
      <c r="AE171" s="1">
        <f t="shared" si="6"/>
        <v>0</v>
      </c>
      <c r="AF171" s="1">
        <f t="shared" si="7"/>
        <v>0</v>
      </c>
      <c r="AG171" s="1">
        <f t="shared" si="8"/>
        <v>0</v>
      </c>
      <c r="AH171" s="1">
        <f t="shared" si="9"/>
        <v>0</v>
      </c>
      <c r="AI171" s="1">
        <f t="shared" si="10"/>
        <v>0</v>
      </c>
      <c r="AJ171" s="1">
        <f t="shared" si="11"/>
        <v>0</v>
      </c>
      <c r="AK171" s="1">
        <f t="shared" si="12"/>
        <v>0</v>
      </c>
      <c r="AL171" s="1">
        <f t="shared" si="13"/>
        <v>0</v>
      </c>
    </row>
    <row r="172" spans="1:38" ht="14.25" customHeight="1">
      <c r="A172" s="14" t="s">
        <v>213</v>
      </c>
      <c r="B172" s="27">
        <v>5</v>
      </c>
      <c r="K172" s="1"/>
      <c r="L172" s="1"/>
      <c r="M172" s="1"/>
      <c r="N172" s="1"/>
      <c r="O172" s="1"/>
      <c r="P172" s="1"/>
      <c r="T172" s="1" t="s">
        <v>686</v>
      </c>
      <c r="U172" s="1">
        <f t="shared" ref="U172:Z172" si="191">(SUMIF($A:$A,$T172,C:C))/(COUNTIFS($A:$A,$T172,C:C,"&gt;0"))</f>
        <v>186.84</v>
      </c>
      <c r="V172" s="1">
        <f t="shared" si="191"/>
        <v>12.5</v>
      </c>
      <c r="W172" s="1">
        <f t="shared" si="191"/>
        <v>0.70799999999999996</v>
      </c>
      <c r="X172" s="1">
        <f t="shared" si="191"/>
        <v>13.439999999999998</v>
      </c>
      <c r="Y172" s="1">
        <f t="shared" si="191"/>
        <v>4.4020000000000001</v>
      </c>
      <c r="Z172" s="1">
        <f t="shared" si="191"/>
        <v>132.97800000000001</v>
      </c>
      <c r="AA172" s="1">
        <f t="shared" si="2"/>
        <v>10.864028573979008</v>
      </c>
      <c r="AB172" s="1">
        <f t="shared" si="3"/>
        <v>0</v>
      </c>
      <c r="AC172" s="1">
        <f t="shared" si="4"/>
        <v>0</v>
      </c>
      <c r="AD172" s="1" t="e">
        <f t="shared" si="5"/>
        <v>#DIV/0!</v>
      </c>
      <c r="AE172" s="1">
        <f t="shared" si="6"/>
        <v>0</v>
      </c>
      <c r="AF172" s="1">
        <f t="shared" si="7"/>
        <v>0</v>
      </c>
      <c r="AG172" s="1">
        <f t="shared" si="8"/>
        <v>0</v>
      </c>
      <c r="AH172" s="1">
        <f t="shared" si="9"/>
        <v>5</v>
      </c>
      <c r="AI172" s="1">
        <f t="shared" si="10"/>
        <v>5</v>
      </c>
      <c r="AJ172" s="1">
        <f t="shared" si="11"/>
        <v>0</v>
      </c>
      <c r="AK172" s="1">
        <f t="shared" si="12"/>
        <v>1</v>
      </c>
      <c r="AL172" s="1">
        <f t="shared" si="13"/>
        <v>4</v>
      </c>
    </row>
    <row r="173" spans="1:38" ht="14.25" customHeight="1">
      <c r="A173" s="14" t="s">
        <v>217</v>
      </c>
      <c r="B173" s="27">
        <v>1</v>
      </c>
      <c r="K173" s="1"/>
      <c r="L173" s="1"/>
      <c r="M173" s="1"/>
      <c r="N173" s="1"/>
      <c r="O173" s="1"/>
      <c r="P173" s="1"/>
      <c r="T173" s="1" t="s">
        <v>689</v>
      </c>
      <c r="U173" s="1" t="e">
        <f t="shared" ref="U173:Z173" si="192">(SUMIF($A:$A,$T173,C:C))/(COUNTIFS($A:$A,$T173,C:C,"&gt;0"))</f>
        <v>#DIV/0!</v>
      </c>
      <c r="V173" s="1" t="e">
        <f t="shared" si="192"/>
        <v>#DIV/0!</v>
      </c>
      <c r="W173" s="1" t="e">
        <f t="shared" si="192"/>
        <v>#DIV/0!</v>
      </c>
      <c r="X173" s="1" t="e">
        <f t="shared" si="192"/>
        <v>#DIV/0!</v>
      </c>
      <c r="Y173" s="1" t="e">
        <f t="shared" si="192"/>
        <v>#DIV/0!</v>
      </c>
      <c r="Z173" s="1" t="e">
        <f t="shared" si="192"/>
        <v>#DIV/0!</v>
      </c>
      <c r="AA173" s="1" t="e">
        <f t="shared" si="2"/>
        <v>#DIV/0!</v>
      </c>
      <c r="AB173" s="1">
        <f t="shared" si="3"/>
        <v>0</v>
      </c>
      <c r="AC173" s="1">
        <f t="shared" si="4"/>
        <v>0</v>
      </c>
      <c r="AD173" s="1" t="e">
        <f t="shared" si="5"/>
        <v>#DIV/0!</v>
      </c>
      <c r="AE173" s="1">
        <f t="shared" si="6"/>
        <v>0</v>
      </c>
      <c r="AF173" s="1">
        <f t="shared" si="7"/>
        <v>0</v>
      </c>
      <c r="AG173" s="1">
        <f t="shared" si="8"/>
        <v>0</v>
      </c>
      <c r="AH173" s="1">
        <f t="shared" si="9"/>
        <v>0</v>
      </c>
      <c r="AI173" s="1">
        <f t="shared" si="10"/>
        <v>0</v>
      </c>
      <c r="AJ173" s="1">
        <f t="shared" si="11"/>
        <v>0</v>
      </c>
      <c r="AK173" s="1">
        <f t="shared" si="12"/>
        <v>0</v>
      </c>
      <c r="AL173" s="1">
        <f t="shared" si="13"/>
        <v>0</v>
      </c>
    </row>
    <row r="174" spans="1:38" ht="14.25" customHeight="1">
      <c r="A174" s="14" t="s">
        <v>217</v>
      </c>
      <c r="B174" s="27">
        <v>2</v>
      </c>
      <c r="K174" s="1"/>
      <c r="L174" s="1"/>
      <c r="M174" s="1"/>
      <c r="N174" s="1"/>
      <c r="O174" s="1"/>
      <c r="P174" s="1"/>
      <c r="T174" s="1" t="s">
        <v>693</v>
      </c>
      <c r="U174" s="1" t="e">
        <f t="shared" ref="U174:Z174" si="193">(SUMIF($A:$A,$T174,C:C))/(COUNTIFS($A:$A,$T174,C:C,"&gt;0"))</f>
        <v>#DIV/0!</v>
      </c>
      <c r="V174" s="1" t="e">
        <f t="shared" si="193"/>
        <v>#DIV/0!</v>
      </c>
      <c r="W174" s="1" t="e">
        <f t="shared" si="193"/>
        <v>#DIV/0!</v>
      </c>
      <c r="X174" s="1" t="e">
        <f t="shared" si="193"/>
        <v>#DIV/0!</v>
      </c>
      <c r="Y174" s="1" t="e">
        <f t="shared" si="193"/>
        <v>#DIV/0!</v>
      </c>
      <c r="Z174" s="1" t="e">
        <f t="shared" si="193"/>
        <v>#DIV/0!</v>
      </c>
      <c r="AA174" s="1" t="e">
        <f t="shared" si="2"/>
        <v>#DIV/0!</v>
      </c>
      <c r="AB174" s="1">
        <f t="shared" si="3"/>
        <v>0</v>
      </c>
      <c r="AC174" s="1">
        <f t="shared" si="4"/>
        <v>0</v>
      </c>
      <c r="AD174" s="1" t="e">
        <f t="shared" si="5"/>
        <v>#DIV/0!</v>
      </c>
      <c r="AE174" s="1">
        <f t="shared" si="6"/>
        <v>0</v>
      </c>
      <c r="AF174" s="1">
        <f t="shared" si="7"/>
        <v>0</v>
      </c>
      <c r="AG174" s="1">
        <f t="shared" si="8"/>
        <v>0</v>
      </c>
      <c r="AH174" s="1">
        <f t="shared" si="9"/>
        <v>0</v>
      </c>
      <c r="AI174" s="1">
        <f t="shared" si="10"/>
        <v>0</v>
      </c>
      <c r="AJ174" s="1">
        <f t="shared" si="11"/>
        <v>0</v>
      </c>
      <c r="AK174" s="1">
        <f t="shared" si="12"/>
        <v>0</v>
      </c>
      <c r="AL174" s="1">
        <f t="shared" si="13"/>
        <v>0</v>
      </c>
    </row>
    <row r="175" spans="1:38" ht="14.25" customHeight="1">
      <c r="A175" s="14" t="s">
        <v>217</v>
      </c>
      <c r="B175" s="27">
        <v>3</v>
      </c>
      <c r="K175" s="1"/>
      <c r="L175" s="1"/>
      <c r="M175" s="1"/>
      <c r="N175" s="1"/>
      <c r="O175" s="1"/>
      <c r="P175" s="1"/>
      <c r="T175" s="1" t="s">
        <v>696</v>
      </c>
      <c r="U175" s="1">
        <f t="shared" ref="U175:Z175" si="194">(SUMIF($A:$A,$T175,C:C))/(COUNTIFS($A:$A,$T175,C:C,"&gt;0"))</f>
        <v>83.62</v>
      </c>
      <c r="V175" s="1">
        <f t="shared" si="194"/>
        <v>11.52</v>
      </c>
      <c r="W175" s="1">
        <f t="shared" si="194"/>
        <v>0.7340000000000001</v>
      </c>
      <c r="X175" s="1">
        <f t="shared" si="194"/>
        <v>7.08</v>
      </c>
      <c r="Y175" s="1">
        <f t="shared" si="194"/>
        <v>3.17</v>
      </c>
      <c r="Z175" s="1">
        <f t="shared" si="194"/>
        <v>47.53</v>
      </c>
      <c r="AA175" s="1">
        <f t="shared" si="2"/>
        <v>10.676026296425556</v>
      </c>
      <c r="AB175" s="1">
        <f t="shared" si="3"/>
        <v>0</v>
      </c>
      <c r="AC175" s="1">
        <f t="shared" si="4"/>
        <v>0</v>
      </c>
      <c r="AD175" s="1" t="e">
        <f t="shared" si="5"/>
        <v>#DIV/0!</v>
      </c>
      <c r="AE175" s="1">
        <f t="shared" si="6"/>
        <v>0</v>
      </c>
      <c r="AF175" s="1">
        <f t="shared" si="7"/>
        <v>0</v>
      </c>
      <c r="AG175" s="1">
        <f t="shared" si="8"/>
        <v>0</v>
      </c>
      <c r="AH175" s="1">
        <f t="shared" si="9"/>
        <v>5</v>
      </c>
      <c r="AI175" s="1">
        <f t="shared" si="10"/>
        <v>4</v>
      </c>
      <c r="AJ175" s="1">
        <f t="shared" si="11"/>
        <v>1</v>
      </c>
      <c r="AK175" s="1">
        <f t="shared" si="12"/>
        <v>1</v>
      </c>
      <c r="AL175" s="1">
        <f t="shared" si="13"/>
        <v>4</v>
      </c>
    </row>
    <row r="176" spans="1:38" ht="14.25" customHeight="1">
      <c r="A176" s="14" t="s">
        <v>217</v>
      </c>
      <c r="B176" s="27">
        <v>4</v>
      </c>
      <c r="K176" s="1"/>
      <c r="L176" s="1"/>
      <c r="M176" s="1"/>
      <c r="N176" s="1"/>
      <c r="O176" s="1"/>
      <c r="P176" s="1"/>
      <c r="T176" s="1" t="s">
        <v>700</v>
      </c>
      <c r="U176" s="1" t="e">
        <f t="shared" ref="U176:Z176" si="195">(SUMIF($A:$A,$T176,C:C))/(COUNTIFS($A:$A,$T176,C:C,"&gt;0"))</f>
        <v>#DIV/0!</v>
      </c>
      <c r="V176" s="1" t="e">
        <f t="shared" si="195"/>
        <v>#DIV/0!</v>
      </c>
      <c r="W176" s="1" t="e">
        <f t="shared" si="195"/>
        <v>#DIV/0!</v>
      </c>
      <c r="X176" s="1" t="e">
        <f t="shared" si="195"/>
        <v>#DIV/0!</v>
      </c>
      <c r="Y176" s="1" t="e">
        <f t="shared" si="195"/>
        <v>#DIV/0!</v>
      </c>
      <c r="Z176" s="1" t="e">
        <f t="shared" si="195"/>
        <v>#DIV/0!</v>
      </c>
      <c r="AA176" s="1" t="e">
        <f t="shared" si="2"/>
        <v>#DIV/0!</v>
      </c>
      <c r="AB176" s="1">
        <f t="shared" si="3"/>
        <v>0</v>
      </c>
      <c r="AC176" s="1">
        <f t="shared" si="4"/>
        <v>0</v>
      </c>
      <c r="AD176" s="1" t="e">
        <f t="shared" si="5"/>
        <v>#DIV/0!</v>
      </c>
      <c r="AE176" s="1">
        <f t="shared" si="6"/>
        <v>0</v>
      </c>
      <c r="AF176" s="1">
        <f t="shared" si="7"/>
        <v>0</v>
      </c>
      <c r="AG176" s="1">
        <f t="shared" si="8"/>
        <v>0</v>
      </c>
      <c r="AH176" s="1">
        <f t="shared" si="9"/>
        <v>0</v>
      </c>
      <c r="AI176" s="1">
        <f t="shared" si="10"/>
        <v>0</v>
      </c>
      <c r="AJ176" s="1">
        <f t="shared" si="11"/>
        <v>0</v>
      </c>
      <c r="AK176" s="1">
        <f t="shared" si="12"/>
        <v>0</v>
      </c>
      <c r="AL176" s="1">
        <f t="shared" si="13"/>
        <v>0</v>
      </c>
    </row>
    <row r="177" spans="1:38" ht="14.25" customHeight="1">
      <c r="A177" s="14" t="s">
        <v>217</v>
      </c>
      <c r="B177" s="27">
        <v>5</v>
      </c>
      <c r="K177" s="1"/>
      <c r="L177" s="1"/>
      <c r="M177" s="1"/>
      <c r="N177" s="1"/>
      <c r="O177" s="1"/>
      <c r="P177" s="1"/>
      <c r="T177" s="1" t="s">
        <v>703</v>
      </c>
      <c r="U177" s="1">
        <f t="shared" ref="U177:Z177" si="196">(SUMIF($A:$A,$T177,C:C))/(COUNTIFS($A:$A,$T177,C:C,"&gt;0"))</f>
        <v>115.22</v>
      </c>
      <c r="V177" s="1">
        <f t="shared" si="196"/>
        <v>20.04</v>
      </c>
      <c r="W177" s="1">
        <f t="shared" si="196"/>
        <v>0.75</v>
      </c>
      <c r="X177" s="1">
        <f t="shared" si="196"/>
        <v>27.879999999999995</v>
      </c>
      <c r="Y177" s="1">
        <f t="shared" si="196"/>
        <v>6.9319999999999995</v>
      </c>
      <c r="Z177" s="1">
        <f t="shared" si="196"/>
        <v>147.59799999999998</v>
      </c>
      <c r="AA177" s="1">
        <f t="shared" si="2"/>
        <v>10.097043271512153</v>
      </c>
      <c r="AB177" s="1">
        <f t="shared" si="3"/>
        <v>0</v>
      </c>
      <c r="AC177" s="1">
        <f t="shared" si="4"/>
        <v>0</v>
      </c>
      <c r="AD177" s="1" t="e">
        <f t="shared" si="5"/>
        <v>#DIV/0!</v>
      </c>
      <c r="AE177" s="1">
        <f t="shared" si="6"/>
        <v>0</v>
      </c>
      <c r="AF177" s="1">
        <f t="shared" si="7"/>
        <v>0</v>
      </c>
      <c r="AG177" s="1">
        <f t="shared" si="8"/>
        <v>0</v>
      </c>
      <c r="AH177" s="1">
        <f t="shared" si="9"/>
        <v>5</v>
      </c>
      <c r="AI177" s="1">
        <f t="shared" si="10"/>
        <v>5</v>
      </c>
      <c r="AJ177" s="1">
        <f t="shared" si="11"/>
        <v>0</v>
      </c>
      <c r="AK177" s="1">
        <f t="shared" si="12"/>
        <v>1</v>
      </c>
      <c r="AL177" s="1">
        <f t="shared" si="13"/>
        <v>4</v>
      </c>
    </row>
    <row r="178" spans="1:38" ht="14.25" customHeight="1">
      <c r="A178" s="14" t="s">
        <v>223</v>
      </c>
      <c r="B178" s="27">
        <v>1</v>
      </c>
      <c r="K178" s="1"/>
      <c r="L178" s="1"/>
      <c r="M178" s="1"/>
      <c r="N178" s="1"/>
      <c r="O178" s="1"/>
      <c r="P178" s="1"/>
      <c r="T178" s="1" t="s">
        <v>706</v>
      </c>
      <c r="U178" s="1" t="e">
        <f t="shared" ref="U178:Z178" si="197">(SUMIF($A:$A,$T178,C:C))/(COUNTIFS($A:$A,$T178,C:C,"&gt;0"))</f>
        <v>#DIV/0!</v>
      </c>
      <c r="V178" s="1" t="e">
        <f t="shared" si="197"/>
        <v>#DIV/0!</v>
      </c>
      <c r="W178" s="1" t="e">
        <f t="shared" si="197"/>
        <v>#DIV/0!</v>
      </c>
      <c r="X178" s="1" t="e">
        <f t="shared" si="197"/>
        <v>#DIV/0!</v>
      </c>
      <c r="Y178" s="1" t="e">
        <f t="shared" si="197"/>
        <v>#DIV/0!</v>
      </c>
      <c r="Z178" s="1" t="e">
        <f t="shared" si="197"/>
        <v>#DIV/0!</v>
      </c>
      <c r="AA178" s="1" t="e">
        <f t="shared" si="2"/>
        <v>#DIV/0!</v>
      </c>
      <c r="AB178" s="1">
        <f t="shared" si="3"/>
        <v>0</v>
      </c>
      <c r="AC178" s="1">
        <f t="shared" si="4"/>
        <v>0</v>
      </c>
      <c r="AD178" s="1" t="e">
        <f t="shared" si="5"/>
        <v>#DIV/0!</v>
      </c>
      <c r="AE178" s="1">
        <f t="shared" si="6"/>
        <v>0</v>
      </c>
      <c r="AF178" s="1">
        <f t="shared" si="7"/>
        <v>0</v>
      </c>
      <c r="AG178" s="1">
        <f t="shared" si="8"/>
        <v>0</v>
      </c>
      <c r="AH178" s="1">
        <f t="shared" si="9"/>
        <v>0</v>
      </c>
      <c r="AI178" s="1">
        <f t="shared" si="10"/>
        <v>0</v>
      </c>
      <c r="AJ178" s="1">
        <f t="shared" si="11"/>
        <v>0</v>
      </c>
      <c r="AK178" s="1">
        <f t="shared" si="12"/>
        <v>0</v>
      </c>
      <c r="AL178" s="1">
        <f t="shared" si="13"/>
        <v>0</v>
      </c>
    </row>
    <row r="179" spans="1:38" ht="14.25" customHeight="1">
      <c r="A179" s="14" t="s">
        <v>223</v>
      </c>
      <c r="B179" s="27">
        <v>2</v>
      </c>
      <c r="K179" s="1"/>
      <c r="L179" s="1"/>
      <c r="M179" s="1"/>
      <c r="N179" s="1"/>
      <c r="O179" s="1"/>
      <c r="P179" s="1"/>
      <c r="T179" s="1" t="s">
        <v>709</v>
      </c>
      <c r="U179" s="1" t="e">
        <f t="shared" ref="U179:Z179" si="198">(SUMIF($A:$A,$T179,C:C))/(COUNTIFS($A:$A,$T179,C:C,"&gt;0"))</f>
        <v>#DIV/0!</v>
      </c>
      <c r="V179" s="1" t="e">
        <f t="shared" si="198"/>
        <v>#DIV/0!</v>
      </c>
      <c r="W179" s="1" t="e">
        <f t="shared" si="198"/>
        <v>#DIV/0!</v>
      </c>
      <c r="X179" s="1" t="e">
        <f t="shared" si="198"/>
        <v>#DIV/0!</v>
      </c>
      <c r="Y179" s="1" t="e">
        <f t="shared" si="198"/>
        <v>#DIV/0!</v>
      </c>
      <c r="Z179" s="1" t="e">
        <f t="shared" si="198"/>
        <v>#DIV/0!</v>
      </c>
      <c r="AA179" s="1" t="e">
        <f t="shared" si="2"/>
        <v>#DIV/0!</v>
      </c>
      <c r="AB179" s="1">
        <f t="shared" si="3"/>
        <v>0</v>
      </c>
      <c r="AC179" s="1">
        <f t="shared" si="4"/>
        <v>0</v>
      </c>
      <c r="AD179" s="1" t="e">
        <f t="shared" si="5"/>
        <v>#DIV/0!</v>
      </c>
      <c r="AE179" s="1">
        <f t="shared" si="6"/>
        <v>0</v>
      </c>
      <c r="AF179" s="1">
        <f t="shared" si="7"/>
        <v>0</v>
      </c>
      <c r="AG179" s="1">
        <f t="shared" si="8"/>
        <v>0</v>
      </c>
      <c r="AH179" s="1">
        <f t="shared" si="9"/>
        <v>0</v>
      </c>
      <c r="AI179" s="1">
        <f t="shared" si="10"/>
        <v>0</v>
      </c>
      <c r="AJ179" s="1">
        <f t="shared" si="11"/>
        <v>0</v>
      </c>
      <c r="AK179" s="1">
        <f t="shared" si="12"/>
        <v>0</v>
      </c>
      <c r="AL179" s="1">
        <f t="shared" si="13"/>
        <v>0</v>
      </c>
    </row>
    <row r="180" spans="1:38" ht="14.25" customHeight="1">
      <c r="A180" s="14" t="s">
        <v>223</v>
      </c>
      <c r="B180" s="27">
        <v>3</v>
      </c>
      <c r="K180" s="1"/>
      <c r="L180" s="1"/>
      <c r="M180" s="1"/>
      <c r="N180" s="1"/>
      <c r="O180" s="1"/>
      <c r="P180" s="1"/>
      <c r="T180" s="1" t="s">
        <v>712</v>
      </c>
      <c r="U180" s="1" t="e">
        <f t="shared" ref="U180:Z180" si="199">(SUMIF($A:$A,$T180,C:C))/(COUNTIFS($A:$A,$T180,C:C,"&gt;0"))</f>
        <v>#DIV/0!</v>
      </c>
      <c r="V180" s="1" t="e">
        <f t="shared" si="199"/>
        <v>#DIV/0!</v>
      </c>
      <c r="W180" s="1" t="e">
        <f t="shared" si="199"/>
        <v>#DIV/0!</v>
      </c>
      <c r="X180" s="1" t="e">
        <f t="shared" si="199"/>
        <v>#DIV/0!</v>
      </c>
      <c r="Y180" s="1" t="e">
        <f t="shared" si="199"/>
        <v>#DIV/0!</v>
      </c>
      <c r="Z180" s="1" t="e">
        <f t="shared" si="199"/>
        <v>#DIV/0!</v>
      </c>
      <c r="AA180" s="1" t="e">
        <f t="shared" si="2"/>
        <v>#DIV/0!</v>
      </c>
      <c r="AB180" s="1">
        <f t="shared" si="3"/>
        <v>0</v>
      </c>
      <c r="AC180" s="1">
        <f t="shared" si="4"/>
        <v>0</v>
      </c>
      <c r="AD180" s="1" t="e">
        <f t="shared" si="5"/>
        <v>#DIV/0!</v>
      </c>
      <c r="AE180" s="1">
        <f t="shared" si="6"/>
        <v>0</v>
      </c>
      <c r="AF180" s="1">
        <f t="shared" si="7"/>
        <v>0</v>
      </c>
      <c r="AG180" s="1">
        <f t="shared" si="8"/>
        <v>0</v>
      </c>
      <c r="AH180" s="1">
        <f t="shared" si="9"/>
        <v>0</v>
      </c>
      <c r="AI180" s="1">
        <f t="shared" si="10"/>
        <v>0</v>
      </c>
      <c r="AJ180" s="1">
        <f t="shared" si="11"/>
        <v>0</v>
      </c>
      <c r="AK180" s="1">
        <f t="shared" si="12"/>
        <v>0</v>
      </c>
      <c r="AL180" s="1">
        <f t="shared" si="13"/>
        <v>0</v>
      </c>
    </row>
    <row r="181" spans="1:38" ht="14.25" customHeight="1">
      <c r="A181" s="14" t="s">
        <v>223</v>
      </c>
      <c r="B181" s="27">
        <v>4</v>
      </c>
      <c r="K181" s="1"/>
      <c r="L181" s="1"/>
      <c r="M181" s="1"/>
      <c r="N181" s="1"/>
      <c r="O181" s="1"/>
      <c r="P181" s="1"/>
      <c r="T181" s="1" t="s">
        <v>714</v>
      </c>
      <c r="U181" s="1" t="e">
        <f t="shared" ref="U181:Z181" si="200">(SUMIF($A:$A,$T181,C:C))/(COUNTIFS($A:$A,$T181,C:C,"&gt;0"))</f>
        <v>#DIV/0!</v>
      </c>
      <c r="V181" s="1" t="e">
        <f t="shared" si="200"/>
        <v>#DIV/0!</v>
      </c>
      <c r="W181" s="1" t="e">
        <f t="shared" si="200"/>
        <v>#DIV/0!</v>
      </c>
      <c r="X181" s="1" t="e">
        <f t="shared" si="200"/>
        <v>#DIV/0!</v>
      </c>
      <c r="Y181" s="1" t="e">
        <f t="shared" si="200"/>
        <v>#DIV/0!</v>
      </c>
      <c r="Z181" s="1" t="e">
        <f t="shared" si="200"/>
        <v>#DIV/0!</v>
      </c>
      <c r="AA181" s="1" t="e">
        <f t="shared" si="2"/>
        <v>#DIV/0!</v>
      </c>
      <c r="AB181" s="1">
        <f t="shared" si="3"/>
        <v>0</v>
      </c>
      <c r="AC181" s="1">
        <f t="shared" si="4"/>
        <v>0</v>
      </c>
      <c r="AD181" s="1" t="e">
        <f t="shared" si="5"/>
        <v>#DIV/0!</v>
      </c>
      <c r="AE181" s="1">
        <f t="shared" si="6"/>
        <v>0</v>
      </c>
      <c r="AF181" s="1">
        <f t="shared" si="7"/>
        <v>0</v>
      </c>
      <c r="AG181" s="1">
        <f t="shared" si="8"/>
        <v>0</v>
      </c>
      <c r="AH181" s="1">
        <f t="shared" si="9"/>
        <v>0</v>
      </c>
      <c r="AI181" s="1">
        <f t="shared" si="10"/>
        <v>0</v>
      </c>
      <c r="AJ181" s="1">
        <f t="shared" si="11"/>
        <v>0</v>
      </c>
      <c r="AK181" s="1">
        <f t="shared" si="12"/>
        <v>0</v>
      </c>
      <c r="AL181" s="1">
        <f t="shared" si="13"/>
        <v>0</v>
      </c>
    </row>
    <row r="182" spans="1:38" ht="14.25" customHeight="1">
      <c r="A182" s="14" t="s">
        <v>223</v>
      </c>
      <c r="B182" s="27">
        <v>5</v>
      </c>
      <c r="K182" s="1"/>
      <c r="L182" s="1"/>
      <c r="M182" s="1"/>
      <c r="N182" s="1"/>
      <c r="O182" s="1"/>
      <c r="P182" s="1"/>
      <c r="T182" s="1" t="s">
        <v>719</v>
      </c>
      <c r="U182" s="1" t="e">
        <f t="shared" ref="U182:Z182" si="201">(SUMIF($A:$A,$T182,C:C))/(COUNTIFS($A:$A,$T182,C:C,"&gt;0"))</f>
        <v>#DIV/0!</v>
      </c>
      <c r="V182" s="1" t="e">
        <f t="shared" si="201"/>
        <v>#DIV/0!</v>
      </c>
      <c r="W182" s="1" t="e">
        <f t="shared" si="201"/>
        <v>#DIV/0!</v>
      </c>
      <c r="X182" s="1" t="e">
        <f t="shared" si="201"/>
        <v>#DIV/0!</v>
      </c>
      <c r="Y182" s="1" t="e">
        <f t="shared" si="201"/>
        <v>#DIV/0!</v>
      </c>
      <c r="Z182" s="1" t="e">
        <f t="shared" si="201"/>
        <v>#DIV/0!</v>
      </c>
      <c r="AA182" s="1" t="e">
        <f t="shared" si="2"/>
        <v>#DIV/0!</v>
      </c>
      <c r="AB182" s="1">
        <f t="shared" si="3"/>
        <v>0</v>
      </c>
      <c r="AC182" s="1">
        <f t="shared" si="4"/>
        <v>0</v>
      </c>
      <c r="AD182" s="1" t="e">
        <f t="shared" si="5"/>
        <v>#DIV/0!</v>
      </c>
      <c r="AE182" s="1">
        <f t="shared" si="6"/>
        <v>0</v>
      </c>
      <c r="AF182" s="1">
        <f t="shared" si="7"/>
        <v>0</v>
      </c>
      <c r="AG182" s="1">
        <f t="shared" si="8"/>
        <v>0</v>
      </c>
      <c r="AH182" s="1">
        <f t="shared" si="9"/>
        <v>0</v>
      </c>
      <c r="AI182" s="1">
        <f t="shared" si="10"/>
        <v>0</v>
      </c>
      <c r="AJ182" s="1">
        <f t="shared" si="11"/>
        <v>0</v>
      </c>
      <c r="AK182" s="1">
        <f t="shared" si="12"/>
        <v>0</v>
      </c>
      <c r="AL182" s="1">
        <f t="shared" si="13"/>
        <v>0</v>
      </c>
    </row>
    <row r="183" spans="1:38" ht="14.25" customHeight="1">
      <c r="A183" s="14" t="s">
        <v>225</v>
      </c>
      <c r="B183" s="27">
        <v>1</v>
      </c>
      <c r="K183" s="1"/>
      <c r="L183" s="1"/>
      <c r="M183" s="1"/>
      <c r="N183" s="1"/>
      <c r="O183" s="1"/>
      <c r="P183" s="1"/>
      <c r="T183" s="1" t="s">
        <v>217</v>
      </c>
      <c r="U183" s="1" t="e">
        <f t="shared" ref="U183:Z183" si="202">(SUMIF($A:$A,$T183,C:C))/(COUNTIFS($A:$A,$T183,C:C,"&gt;0"))</f>
        <v>#DIV/0!</v>
      </c>
      <c r="V183" s="1" t="e">
        <f t="shared" si="202"/>
        <v>#DIV/0!</v>
      </c>
      <c r="W183" s="1" t="e">
        <f t="shared" si="202"/>
        <v>#DIV/0!</v>
      </c>
      <c r="X183" s="1" t="e">
        <f t="shared" si="202"/>
        <v>#DIV/0!</v>
      </c>
      <c r="Y183" s="1" t="e">
        <f t="shared" si="202"/>
        <v>#DIV/0!</v>
      </c>
      <c r="Z183" s="1" t="e">
        <f t="shared" si="202"/>
        <v>#DIV/0!</v>
      </c>
      <c r="AA183" s="1" t="e">
        <f t="shared" si="2"/>
        <v>#DIV/0!</v>
      </c>
      <c r="AB183" s="1">
        <f t="shared" si="3"/>
        <v>0</v>
      </c>
      <c r="AC183" s="1">
        <f t="shared" si="4"/>
        <v>0</v>
      </c>
      <c r="AD183" s="1" t="e">
        <f t="shared" si="5"/>
        <v>#DIV/0!</v>
      </c>
      <c r="AE183" s="1">
        <f t="shared" si="6"/>
        <v>0</v>
      </c>
      <c r="AF183" s="1">
        <f t="shared" si="7"/>
        <v>0</v>
      </c>
      <c r="AG183" s="1">
        <f t="shared" si="8"/>
        <v>0</v>
      </c>
      <c r="AH183" s="1">
        <f t="shared" si="9"/>
        <v>0</v>
      </c>
      <c r="AI183" s="1">
        <f t="shared" si="10"/>
        <v>0</v>
      </c>
      <c r="AJ183" s="1">
        <f t="shared" si="11"/>
        <v>0</v>
      </c>
      <c r="AK183" s="1">
        <f t="shared" si="12"/>
        <v>0</v>
      </c>
      <c r="AL183" s="1">
        <f t="shared" si="13"/>
        <v>0</v>
      </c>
    </row>
    <row r="184" spans="1:38" ht="14.25" customHeight="1">
      <c r="A184" s="14" t="s">
        <v>225</v>
      </c>
      <c r="B184" s="27">
        <v>2</v>
      </c>
      <c r="K184" s="1"/>
      <c r="L184" s="1"/>
      <c r="M184" s="1"/>
      <c r="N184" s="1"/>
      <c r="O184" s="1"/>
      <c r="P184" s="1"/>
      <c r="T184" s="1" t="s">
        <v>724</v>
      </c>
      <c r="U184" s="1" t="e">
        <f t="shared" ref="U184:Z184" si="203">(SUMIF($A:$A,$T184,C:C))/(COUNTIFS($A:$A,$T184,C:C,"&gt;0"))</f>
        <v>#DIV/0!</v>
      </c>
      <c r="V184" s="1" t="e">
        <f t="shared" si="203"/>
        <v>#DIV/0!</v>
      </c>
      <c r="W184" s="1" t="e">
        <f t="shared" si="203"/>
        <v>#DIV/0!</v>
      </c>
      <c r="X184" s="1" t="e">
        <f t="shared" si="203"/>
        <v>#DIV/0!</v>
      </c>
      <c r="Y184" s="1" t="e">
        <f t="shared" si="203"/>
        <v>#DIV/0!</v>
      </c>
      <c r="Z184" s="1" t="e">
        <f t="shared" si="203"/>
        <v>#DIV/0!</v>
      </c>
      <c r="AA184" s="1" t="e">
        <f t="shared" si="2"/>
        <v>#DIV/0!</v>
      </c>
      <c r="AB184" s="1">
        <f t="shared" si="3"/>
        <v>0</v>
      </c>
      <c r="AC184" s="1">
        <f t="shared" si="4"/>
        <v>0</v>
      </c>
      <c r="AD184" s="1" t="e">
        <f t="shared" si="5"/>
        <v>#DIV/0!</v>
      </c>
      <c r="AE184" s="1">
        <f t="shared" si="6"/>
        <v>0</v>
      </c>
      <c r="AF184" s="1">
        <f t="shared" si="7"/>
        <v>0</v>
      </c>
      <c r="AG184" s="1">
        <f t="shared" si="8"/>
        <v>0</v>
      </c>
      <c r="AH184" s="1">
        <f t="shared" si="9"/>
        <v>0</v>
      </c>
      <c r="AI184" s="1">
        <f t="shared" si="10"/>
        <v>0</v>
      </c>
      <c r="AJ184" s="1">
        <f t="shared" si="11"/>
        <v>0</v>
      </c>
      <c r="AK184" s="1">
        <f t="shared" si="12"/>
        <v>0</v>
      </c>
      <c r="AL184" s="1">
        <f t="shared" si="13"/>
        <v>0</v>
      </c>
    </row>
    <row r="185" spans="1:38" ht="14.25" customHeight="1">
      <c r="A185" s="14" t="s">
        <v>225</v>
      </c>
      <c r="B185" s="27">
        <v>3</v>
      </c>
      <c r="K185" s="1"/>
      <c r="L185" s="1"/>
      <c r="M185" s="1"/>
      <c r="N185" s="1"/>
      <c r="O185" s="1"/>
      <c r="P185" s="1"/>
      <c r="T185" s="1" t="s">
        <v>727</v>
      </c>
      <c r="U185" s="1" t="e">
        <f t="shared" ref="U185:Z185" si="204">(SUMIF($A:$A,$T185,C:C))/(COUNTIFS($A:$A,$T185,C:C,"&gt;0"))</f>
        <v>#DIV/0!</v>
      </c>
      <c r="V185" s="1" t="e">
        <f t="shared" si="204"/>
        <v>#DIV/0!</v>
      </c>
      <c r="W185" s="1" t="e">
        <f t="shared" si="204"/>
        <v>#DIV/0!</v>
      </c>
      <c r="X185" s="1" t="e">
        <f t="shared" si="204"/>
        <v>#DIV/0!</v>
      </c>
      <c r="Y185" s="1" t="e">
        <f t="shared" si="204"/>
        <v>#DIV/0!</v>
      </c>
      <c r="Z185" s="1" t="e">
        <f t="shared" si="204"/>
        <v>#DIV/0!</v>
      </c>
      <c r="AA185" s="1" t="e">
        <f t="shared" si="2"/>
        <v>#DIV/0!</v>
      </c>
      <c r="AB185" s="1">
        <f t="shared" si="3"/>
        <v>0</v>
      </c>
      <c r="AC185" s="1">
        <f t="shared" si="4"/>
        <v>0</v>
      </c>
      <c r="AD185" s="1" t="e">
        <f t="shared" si="5"/>
        <v>#DIV/0!</v>
      </c>
      <c r="AE185" s="1">
        <f t="shared" si="6"/>
        <v>0</v>
      </c>
      <c r="AF185" s="1">
        <f t="shared" si="7"/>
        <v>0</v>
      </c>
      <c r="AG185" s="1">
        <f t="shared" si="8"/>
        <v>0</v>
      </c>
      <c r="AH185" s="1">
        <f t="shared" si="9"/>
        <v>0</v>
      </c>
      <c r="AI185" s="1">
        <f t="shared" si="10"/>
        <v>0</v>
      </c>
      <c r="AJ185" s="1">
        <f t="shared" si="11"/>
        <v>0</v>
      </c>
      <c r="AK185" s="1">
        <f t="shared" si="12"/>
        <v>0</v>
      </c>
      <c r="AL185" s="1">
        <f t="shared" si="13"/>
        <v>0</v>
      </c>
    </row>
    <row r="186" spans="1:38" ht="14.25" customHeight="1">
      <c r="A186" s="14" t="s">
        <v>225</v>
      </c>
      <c r="B186" s="27">
        <v>4</v>
      </c>
      <c r="K186" s="1"/>
      <c r="L186" s="1"/>
      <c r="M186" s="1"/>
      <c r="N186" s="1"/>
      <c r="O186" s="1"/>
      <c r="P186" s="1"/>
      <c r="T186" s="1" t="s">
        <v>731</v>
      </c>
      <c r="U186" s="1" t="e">
        <f t="shared" ref="U186:Z186" si="205">(SUMIF($A:$A,$T186,C:C))/(COUNTIFS($A:$A,$T186,C:C,"&gt;0"))</f>
        <v>#DIV/0!</v>
      </c>
      <c r="V186" s="1" t="e">
        <f t="shared" si="205"/>
        <v>#DIV/0!</v>
      </c>
      <c r="W186" s="1" t="e">
        <f t="shared" si="205"/>
        <v>#DIV/0!</v>
      </c>
      <c r="X186" s="1" t="e">
        <f t="shared" si="205"/>
        <v>#DIV/0!</v>
      </c>
      <c r="Y186" s="1" t="e">
        <f t="shared" si="205"/>
        <v>#DIV/0!</v>
      </c>
      <c r="Z186" s="1" t="e">
        <f t="shared" si="205"/>
        <v>#DIV/0!</v>
      </c>
      <c r="AA186" s="1" t="e">
        <f t="shared" si="2"/>
        <v>#DIV/0!</v>
      </c>
      <c r="AB186" s="1">
        <f t="shared" si="3"/>
        <v>0</v>
      </c>
      <c r="AC186" s="1">
        <f t="shared" si="4"/>
        <v>0</v>
      </c>
      <c r="AD186" s="1" t="e">
        <f t="shared" si="5"/>
        <v>#DIV/0!</v>
      </c>
      <c r="AE186" s="1">
        <f t="shared" si="6"/>
        <v>0</v>
      </c>
      <c r="AF186" s="1">
        <f t="shared" si="7"/>
        <v>0</v>
      </c>
      <c r="AG186" s="1">
        <f t="shared" si="8"/>
        <v>0</v>
      </c>
      <c r="AH186" s="1">
        <f t="shared" si="9"/>
        <v>0</v>
      </c>
      <c r="AI186" s="1">
        <f t="shared" si="10"/>
        <v>0</v>
      </c>
      <c r="AJ186" s="1">
        <f t="shared" si="11"/>
        <v>0</v>
      </c>
      <c r="AK186" s="1">
        <f t="shared" si="12"/>
        <v>0</v>
      </c>
      <c r="AL186" s="1">
        <f t="shared" si="13"/>
        <v>0</v>
      </c>
    </row>
    <row r="187" spans="1:38" ht="14.25" customHeight="1">
      <c r="A187" s="14" t="s">
        <v>225</v>
      </c>
      <c r="B187" s="27">
        <v>5</v>
      </c>
      <c r="K187" s="1"/>
      <c r="L187" s="1"/>
      <c r="M187" s="1"/>
      <c r="N187" s="1"/>
      <c r="O187" s="1"/>
      <c r="P187" s="1"/>
      <c r="T187" s="1" t="s">
        <v>734</v>
      </c>
      <c r="U187" s="1" t="e">
        <f t="shared" ref="U187:Z187" si="206">(SUMIF($A:$A,$T187,C:C))/(COUNTIFS($A:$A,$T187,C:C,"&gt;0"))</f>
        <v>#DIV/0!</v>
      </c>
      <c r="V187" s="1" t="e">
        <f t="shared" si="206"/>
        <v>#DIV/0!</v>
      </c>
      <c r="W187" s="1" t="e">
        <f t="shared" si="206"/>
        <v>#DIV/0!</v>
      </c>
      <c r="X187" s="1" t="e">
        <f t="shared" si="206"/>
        <v>#DIV/0!</v>
      </c>
      <c r="Y187" s="1" t="e">
        <f t="shared" si="206"/>
        <v>#DIV/0!</v>
      </c>
      <c r="Z187" s="1" t="e">
        <f t="shared" si="206"/>
        <v>#DIV/0!</v>
      </c>
      <c r="AA187" s="1" t="e">
        <f t="shared" si="2"/>
        <v>#DIV/0!</v>
      </c>
      <c r="AB187" s="1">
        <f t="shared" si="3"/>
        <v>0</v>
      </c>
      <c r="AC187" s="1">
        <f t="shared" si="4"/>
        <v>0</v>
      </c>
      <c r="AD187" s="1" t="e">
        <f t="shared" si="5"/>
        <v>#DIV/0!</v>
      </c>
      <c r="AE187" s="1">
        <f t="shared" si="6"/>
        <v>0</v>
      </c>
      <c r="AF187" s="1">
        <f t="shared" si="7"/>
        <v>0</v>
      </c>
      <c r="AG187" s="1">
        <f t="shared" si="8"/>
        <v>0</v>
      </c>
      <c r="AH187" s="1">
        <f t="shared" si="9"/>
        <v>0</v>
      </c>
      <c r="AI187" s="1">
        <f t="shared" si="10"/>
        <v>0</v>
      </c>
      <c r="AJ187" s="1">
        <f t="shared" si="11"/>
        <v>0</v>
      </c>
      <c r="AK187" s="1">
        <f t="shared" si="12"/>
        <v>0</v>
      </c>
      <c r="AL187" s="1">
        <f t="shared" si="13"/>
        <v>0</v>
      </c>
    </row>
    <row r="188" spans="1:38" ht="14.25" customHeight="1">
      <c r="A188" s="14" t="s">
        <v>229</v>
      </c>
      <c r="B188" s="27">
        <v>1</v>
      </c>
      <c r="K188" s="1"/>
      <c r="L188" s="1"/>
      <c r="M188" s="1"/>
      <c r="N188" s="1"/>
      <c r="O188" s="1"/>
      <c r="P188" s="1"/>
      <c r="T188" s="1" t="s">
        <v>736</v>
      </c>
      <c r="U188" s="1">
        <f t="shared" ref="U188:Z188" si="207">(SUMIF($A:$A,$T188,C:C))/(COUNTIFS($A:$A,$T188,C:C,"&gt;0"))</f>
        <v>97.02</v>
      </c>
      <c r="V188" s="1">
        <f t="shared" si="207"/>
        <v>16.279999999999998</v>
      </c>
      <c r="W188" s="1">
        <f t="shared" si="207"/>
        <v>0.80999999999999994</v>
      </c>
      <c r="X188" s="1">
        <f t="shared" si="207"/>
        <v>8.4599999999999991</v>
      </c>
      <c r="Y188" s="1">
        <f t="shared" si="207"/>
        <v>4.1219999999999999</v>
      </c>
      <c r="Z188" s="1">
        <f t="shared" si="207"/>
        <v>118.91400000000002</v>
      </c>
      <c r="AA188" s="1">
        <f t="shared" si="2"/>
        <v>11.741200926330155</v>
      </c>
      <c r="AB188" s="1">
        <f t="shared" si="3"/>
        <v>0</v>
      </c>
      <c r="AC188" s="1">
        <f t="shared" si="4"/>
        <v>0</v>
      </c>
      <c r="AD188" s="1" t="e">
        <f t="shared" si="5"/>
        <v>#DIV/0!</v>
      </c>
      <c r="AE188" s="1">
        <f t="shared" si="6"/>
        <v>0</v>
      </c>
      <c r="AF188" s="1">
        <f t="shared" si="7"/>
        <v>0</v>
      </c>
      <c r="AG188" s="1">
        <f t="shared" si="8"/>
        <v>0</v>
      </c>
      <c r="AH188" s="1">
        <f t="shared" si="9"/>
        <v>5</v>
      </c>
      <c r="AI188" s="1">
        <f t="shared" si="10"/>
        <v>5</v>
      </c>
      <c r="AJ188" s="1">
        <f t="shared" si="11"/>
        <v>0</v>
      </c>
      <c r="AK188" s="1">
        <f t="shared" si="12"/>
        <v>3</v>
      </c>
      <c r="AL188" s="1">
        <f t="shared" si="13"/>
        <v>2</v>
      </c>
    </row>
    <row r="189" spans="1:38" ht="14.25" customHeight="1">
      <c r="A189" s="14" t="s">
        <v>229</v>
      </c>
      <c r="B189" s="27">
        <v>2</v>
      </c>
      <c r="K189" s="1"/>
      <c r="L189" s="1"/>
      <c r="M189" s="1"/>
      <c r="N189" s="1"/>
      <c r="O189" s="1"/>
      <c r="P189" s="1"/>
      <c r="T189" s="1" t="s">
        <v>152</v>
      </c>
      <c r="U189" s="1" t="e">
        <f t="shared" ref="U189:Z189" si="208">(SUMIF($A:$A,$T189,C:C))/(COUNTIFS($A:$A,$T189,C:C,"&gt;0"))</f>
        <v>#DIV/0!</v>
      </c>
      <c r="V189" s="1" t="e">
        <f t="shared" si="208"/>
        <v>#DIV/0!</v>
      </c>
      <c r="W189" s="1" t="e">
        <f t="shared" si="208"/>
        <v>#DIV/0!</v>
      </c>
      <c r="X189" s="1" t="e">
        <f t="shared" si="208"/>
        <v>#DIV/0!</v>
      </c>
      <c r="Y189" s="1" t="e">
        <f t="shared" si="208"/>
        <v>#DIV/0!</v>
      </c>
      <c r="Z189" s="1" t="e">
        <f t="shared" si="208"/>
        <v>#DIV/0!</v>
      </c>
      <c r="AA189" s="1" t="e">
        <f t="shared" si="2"/>
        <v>#DIV/0!</v>
      </c>
      <c r="AB189" s="1">
        <f t="shared" si="3"/>
        <v>0</v>
      </c>
      <c r="AC189" s="1">
        <f t="shared" si="4"/>
        <v>0</v>
      </c>
      <c r="AD189" s="1" t="e">
        <f t="shared" si="5"/>
        <v>#DIV/0!</v>
      </c>
      <c r="AE189" s="1">
        <f t="shared" si="6"/>
        <v>0</v>
      </c>
      <c r="AF189" s="1">
        <f t="shared" si="7"/>
        <v>0</v>
      </c>
      <c r="AG189" s="1">
        <f t="shared" si="8"/>
        <v>0</v>
      </c>
      <c r="AH189" s="1">
        <f t="shared" si="9"/>
        <v>0</v>
      </c>
      <c r="AI189" s="1">
        <f t="shared" si="10"/>
        <v>0</v>
      </c>
      <c r="AJ189" s="1">
        <f t="shared" si="11"/>
        <v>0</v>
      </c>
      <c r="AK189" s="1">
        <f t="shared" si="12"/>
        <v>0</v>
      </c>
      <c r="AL189" s="1">
        <f t="shared" si="13"/>
        <v>0</v>
      </c>
    </row>
    <row r="190" spans="1:38" ht="14.25" customHeight="1">
      <c r="A190" s="14" t="s">
        <v>229</v>
      </c>
      <c r="B190" s="27">
        <v>3</v>
      </c>
      <c r="K190" s="1"/>
      <c r="L190" s="1"/>
      <c r="M190" s="1"/>
      <c r="N190" s="1"/>
      <c r="O190" s="1"/>
      <c r="P190" s="1"/>
      <c r="T190" s="1" t="s">
        <v>741</v>
      </c>
      <c r="U190" s="1">
        <f t="shared" ref="U190:Z190" si="209">(SUMIF($A:$A,$T190,C:C))/(COUNTIFS($A:$A,$T190,C:C,"&gt;0"))</f>
        <v>61.06</v>
      </c>
      <c r="V190" s="1">
        <f t="shared" si="209"/>
        <v>11.3</v>
      </c>
      <c r="W190" s="1">
        <f t="shared" si="209"/>
        <v>0.59400000000000008</v>
      </c>
      <c r="X190" s="1">
        <f t="shared" si="209"/>
        <v>7.8</v>
      </c>
      <c r="Y190" s="1">
        <f t="shared" si="209"/>
        <v>3.4799999999999995</v>
      </c>
      <c r="Z190" s="1">
        <f t="shared" si="209"/>
        <v>43.577999999999996</v>
      </c>
      <c r="AA190" s="1">
        <f t="shared" si="2"/>
        <v>10.274701177125973</v>
      </c>
      <c r="AB190" s="1">
        <f t="shared" si="3"/>
        <v>0</v>
      </c>
      <c r="AC190" s="1">
        <f t="shared" si="4"/>
        <v>0</v>
      </c>
      <c r="AD190" s="1" t="e">
        <f t="shared" si="5"/>
        <v>#DIV/0!</v>
      </c>
      <c r="AE190" s="1">
        <f t="shared" si="6"/>
        <v>0</v>
      </c>
      <c r="AF190" s="1">
        <f t="shared" si="7"/>
        <v>0</v>
      </c>
      <c r="AG190" s="1">
        <f t="shared" si="8"/>
        <v>0</v>
      </c>
      <c r="AH190" s="1">
        <f t="shared" si="9"/>
        <v>5</v>
      </c>
      <c r="AI190" s="1">
        <f t="shared" si="10"/>
        <v>4</v>
      </c>
      <c r="AJ190" s="1">
        <f t="shared" si="11"/>
        <v>1</v>
      </c>
      <c r="AK190" s="1">
        <f t="shared" si="12"/>
        <v>1</v>
      </c>
      <c r="AL190" s="1">
        <f t="shared" si="13"/>
        <v>4</v>
      </c>
    </row>
    <row r="191" spans="1:38" ht="14.25" customHeight="1">
      <c r="A191" s="14" t="s">
        <v>229</v>
      </c>
      <c r="B191" s="27">
        <v>4</v>
      </c>
      <c r="K191" s="1"/>
      <c r="L191" s="1"/>
      <c r="M191" s="1"/>
      <c r="N191" s="1"/>
      <c r="O191" s="1"/>
      <c r="P191" s="1"/>
      <c r="T191" s="1" t="s">
        <v>746</v>
      </c>
      <c r="U191" s="1" t="e">
        <f t="shared" ref="U191:Z191" si="210">(SUMIF($A:$A,$T191,C:C))/(COUNTIFS($A:$A,$T191,C:C,"&gt;0"))</f>
        <v>#DIV/0!</v>
      </c>
      <c r="V191" s="1" t="e">
        <f t="shared" si="210"/>
        <v>#DIV/0!</v>
      </c>
      <c r="W191" s="1" t="e">
        <f t="shared" si="210"/>
        <v>#DIV/0!</v>
      </c>
      <c r="X191" s="1" t="e">
        <f t="shared" si="210"/>
        <v>#DIV/0!</v>
      </c>
      <c r="Y191" s="1" t="e">
        <f t="shared" si="210"/>
        <v>#DIV/0!</v>
      </c>
      <c r="Z191" s="1" t="e">
        <f t="shared" si="210"/>
        <v>#DIV/0!</v>
      </c>
      <c r="AA191" s="1" t="e">
        <f t="shared" si="2"/>
        <v>#DIV/0!</v>
      </c>
      <c r="AB191" s="1">
        <f t="shared" si="3"/>
        <v>0</v>
      </c>
      <c r="AC191" s="1">
        <f t="shared" si="4"/>
        <v>0</v>
      </c>
      <c r="AD191" s="1" t="e">
        <f t="shared" si="5"/>
        <v>#DIV/0!</v>
      </c>
      <c r="AE191" s="1">
        <f t="shared" si="6"/>
        <v>0</v>
      </c>
      <c r="AF191" s="1">
        <f t="shared" si="7"/>
        <v>0</v>
      </c>
      <c r="AG191" s="1">
        <f t="shared" si="8"/>
        <v>0</v>
      </c>
      <c r="AH191" s="1">
        <f t="shared" si="9"/>
        <v>0</v>
      </c>
      <c r="AI191" s="1">
        <f t="shared" si="10"/>
        <v>0</v>
      </c>
      <c r="AJ191" s="1">
        <f t="shared" si="11"/>
        <v>0</v>
      </c>
      <c r="AK191" s="1">
        <f t="shared" si="12"/>
        <v>0</v>
      </c>
      <c r="AL191" s="1">
        <f t="shared" si="13"/>
        <v>0</v>
      </c>
    </row>
    <row r="192" spans="1:38" ht="14.25" customHeight="1">
      <c r="A192" s="14" t="s">
        <v>229</v>
      </c>
      <c r="B192" s="27">
        <v>5</v>
      </c>
      <c r="K192" s="1"/>
      <c r="L192" s="1"/>
      <c r="M192" s="1"/>
      <c r="N192" s="1"/>
      <c r="O192" s="1"/>
      <c r="P192" s="1"/>
      <c r="T192" s="1" t="s">
        <v>750</v>
      </c>
      <c r="U192" s="1" t="e">
        <f t="shared" ref="U192:Z192" si="211">(SUMIF($A:$A,$T192,C:C))/(COUNTIFS($A:$A,$T192,C:C,"&gt;0"))</f>
        <v>#DIV/0!</v>
      </c>
      <c r="V192" s="1" t="e">
        <f t="shared" si="211"/>
        <v>#DIV/0!</v>
      </c>
      <c r="W192" s="1" t="e">
        <f t="shared" si="211"/>
        <v>#DIV/0!</v>
      </c>
      <c r="X192" s="1" t="e">
        <f t="shared" si="211"/>
        <v>#DIV/0!</v>
      </c>
      <c r="Y192" s="1" t="e">
        <f t="shared" si="211"/>
        <v>#DIV/0!</v>
      </c>
      <c r="Z192" s="1" t="e">
        <f t="shared" si="211"/>
        <v>#DIV/0!</v>
      </c>
      <c r="AA192" s="1" t="e">
        <f t="shared" si="2"/>
        <v>#DIV/0!</v>
      </c>
      <c r="AB192" s="1">
        <f t="shared" si="3"/>
        <v>0</v>
      </c>
      <c r="AC192" s="1">
        <f t="shared" si="4"/>
        <v>0</v>
      </c>
      <c r="AD192" s="1" t="e">
        <f t="shared" si="5"/>
        <v>#DIV/0!</v>
      </c>
      <c r="AE192" s="1">
        <f t="shared" si="6"/>
        <v>0</v>
      </c>
      <c r="AF192" s="1">
        <f t="shared" si="7"/>
        <v>0</v>
      </c>
      <c r="AG192" s="1">
        <f t="shared" si="8"/>
        <v>0</v>
      </c>
      <c r="AH192" s="1">
        <f t="shared" si="9"/>
        <v>0</v>
      </c>
      <c r="AI192" s="1">
        <f t="shared" si="10"/>
        <v>0</v>
      </c>
      <c r="AJ192" s="1">
        <f t="shared" si="11"/>
        <v>0</v>
      </c>
      <c r="AK192" s="1">
        <f t="shared" si="12"/>
        <v>0</v>
      </c>
      <c r="AL192" s="1">
        <f t="shared" si="13"/>
        <v>0</v>
      </c>
    </row>
    <row r="193" spans="1:38" ht="14.25" customHeight="1">
      <c r="A193" s="14" t="s">
        <v>235</v>
      </c>
      <c r="B193" s="27">
        <v>1</v>
      </c>
      <c r="K193" s="1"/>
      <c r="L193" s="1"/>
      <c r="M193" s="1"/>
      <c r="N193" s="1"/>
      <c r="O193" s="1"/>
      <c r="P193" s="1"/>
      <c r="T193" s="1" t="s">
        <v>752</v>
      </c>
      <c r="U193" s="1" t="e">
        <f t="shared" ref="U193:Z193" si="212">(SUMIF($A:$A,$T193,C:C))/(COUNTIFS($A:$A,$T193,C:C,"&gt;0"))</f>
        <v>#DIV/0!</v>
      </c>
      <c r="V193" s="1" t="e">
        <f t="shared" si="212"/>
        <v>#DIV/0!</v>
      </c>
      <c r="W193" s="1" t="e">
        <f t="shared" si="212"/>
        <v>#DIV/0!</v>
      </c>
      <c r="X193" s="1" t="e">
        <f t="shared" si="212"/>
        <v>#DIV/0!</v>
      </c>
      <c r="Y193" s="1" t="e">
        <f t="shared" si="212"/>
        <v>#DIV/0!</v>
      </c>
      <c r="Z193" s="1" t="e">
        <f t="shared" si="212"/>
        <v>#DIV/0!</v>
      </c>
      <c r="AA193" s="1" t="e">
        <f t="shared" si="2"/>
        <v>#DIV/0!</v>
      </c>
      <c r="AB193" s="1">
        <f t="shared" si="3"/>
        <v>0</v>
      </c>
      <c r="AC193" s="1">
        <f t="shared" si="4"/>
        <v>0</v>
      </c>
      <c r="AD193" s="1" t="e">
        <f t="shared" si="5"/>
        <v>#DIV/0!</v>
      </c>
      <c r="AE193" s="1">
        <f t="shared" si="6"/>
        <v>0</v>
      </c>
      <c r="AF193" s="1">
        <f t="shared" si="7"/>
        <v>0</v>
      </c>
      <c r="AG193" s="1">
        <f t="shared" si="8"/>
        <v>0</v>
      </c>
      <c r="AH193" s="1">
        <f t="shared" si="9"/>
        <v>0</v>
      </c>
      <c r="AI193" s="1">
        <f t="shared" si="10"/>
        <v>0</v>
      </c>
      <c r="AJ193" s="1">
        <f t="shared" si="11"/>
        <v>0</v>
      </c>
      <c r="AK193" s="1">
        <f t="shared" si="12"/>
        <v>0</v>
      </c>
      <c r="AL193" s="1">
        <f t="shared" si="13"/>
        <v>0</v>
      </c>
    </row>
    <row r="194" spans="1:38" ht="14.25" customHeight="1">
      <c r="A194" s="14" t="s">
        <v>235</v>
      </c>
      <c r="B194" s="27">
        <v>2</v>
      </c>
      <c r="K194" s="1"/>
      <c r="L194" s="1"/>
      <c r="M194" s="1"/>
      <c r="N194" s="1"/>
      <c r="O194" s="1"/>
      <c r="P194" s="1"/>
      <c r="T194" s="1" t="s">
        <v>755</v>
      </c>
      <c r="U194" s="1" t="e">
        <f t="shared" ref="U194:Z194" si="213">(SUMIF($A:$A,$T194,C:C))/(COUNTIFS($A:$A,$T194,C:C,"&gt;0"))</f>
        <v>#DIV/0!</v>
      </c>
      <c r="V194" s="1" t="e">
        <f t="shared" si="213"/>
        <v>#DIV/0!</v>
      </c>
      <c r="W194" s="1" t="e">
        <f t="shared" si="213"/>
        <v>#DIV/0!</v>
      </c>
      <c r="X194" s="1" t="e">
        <f t="shared" si="213"/>
        <v>#DIV/0!</v>
      </c>
      <c r="Y194" s="1" t="e">
        <f t="shared" si="213"/>
        <v>#DIV/0!</v>
      </c>
      <c r="Z194" s="1" t="e">
        <f t="shared" si="213"/>
        <v>#DIV/0!</v>
      </c>
      <c r="AA194" s="1" t="e">
        <f t="shared" si="2"/>
        <v>#DIV/0!</v>
      </c>
      <c r="AB194" s="1">
        <f t="shared" si="3"/>
        <v>0</v>
      </c>
      <c r="AC194" s="1">
        <f t="shared" si="4"/>
        <v>0</v>
      </c>
      <c r="AD194" s="1" t="e">
        <f t="shared" si="5"/>
        <v>#DIV/0!</v>
      </c>
      <c r="AE194" s="1">
        <f t="shared" si="6"/>
        <v>0</v>
      </c>
      <c r="AF194" s="1">
        <f t="shared" si="7"/>
        <v>0</v>
      </c>
      <c r="AG194" s="1">
        <f t="shared" si="8"/>
        <v>0</v>
      </c>
      <c r="AH194" s="1">
        <f t="shared" si="9"/>
        <v>0</v>
      </c>
      <c r="AI194" s="1">
        <f t="shared" si="10"/>
        <v>0</v>
      </c>
      <c r="AJ194" s="1">
        <f t="shared" si="11"/>
        <v>0</v>
      </c>
      <c r="AK194" s="1">
        <f t="shared" si="12"/>
        <v>0</v>
      </c>
      <c r="AL194" s="1">
        <f t="shared" si="13"/>
        <v>0</v>
      </c>
    </row>
    <row r="195" spans="1:38" ht="14.25" customHeight="1">
      <c r="A195" s="14" t="s">
        <v>235</v>
      </c>
      <c r="B195" s="27">
        <v>3</v>
      </c>
      <c r="K195" s="1"/>
      <c r="L195" s="1"/>
      <c r="M195" s="1"/>
      <c r="N195" s="1"/>
      <c r="O195" s="1"/>
      <c r="P195" s="1"/>
      <c r="T195" s="1" t="s">
        <v>757</v>
      </c>
      <c r="U195" s="1" t="e">
        <f t="shared" ref="U195:Z195" si="214">(SUMIF($A:$A,$T195,C:C))/(COUNTIFS($A:$A,$T195,C:C,"&gt;0"))</f>
        <v>#DIV/0!</v>
      </c>
      <c r="V195" s="1" t="e">
        <f t="shared" si="214"/>
        <v>#DIV/0!</v>
      </c>
      <c r="W195" s="1" t="e">
        <f t="shared" si="214"/>
        <v>#DIV/0!</v>
      </c>
      <c r="X195" s="1" t="e">
        <f t="shared" si="214"/>
        <v>#DIV/0!</v>
      </c>
      <c r="Y195" s="1" t="e">
        <f t="shared" si="214"/>
        <v>#DIV/0!</v>
      </c>
      <c r="Z195" s="1" t="e">
        <f t="shared" si="214"/>
        <v>#DIV/0!</v>
      </c>
      <c r="AA195" s="1" t="e">
        <f t="shared" si="2"/>
        <v>#DIV/0!</v>
      </c>
      <c r="AB195" s="1">
        <f t="shared" si="3"/>
        <v>0</v>
      </c>
      <c r="AC195" s="1">
        <f t="shared" si="4"/>
        <v>0</v>
      </c>
      <c r="AD195" s="1" t="e">
        <f t="shared" si="5"/>
        <v>#DIV/0!</v>
      </c>
      <c r="AE195" s="1">
        <f t="shared" si="6"/>
        <v>0</v>
      </c>
      <c r="AF195" s="1">
        <f t="shared" si="7"/>
        <v>0</v>
      </c>
      <c r="AG195" s="1">
        <f t="shared" si="8"/>
        <v>0</v>
      </c>
      <c r="AH195" s="1">
        <f t="shared" si="9"/>
        <v>0</v>
      </c>
      <c r="AI195" s="1">
        <f t="shared" si="10"/>
        <v>0</v>
      </c>
      <c r="AJ195" s="1">
        <f t="shared" si="11"/>
        <v>0</v>
      </c>
      <c r="AK195" s="1">
        <f t="shared" si="12"/>
        <v>0</v>
      </c>
      <c r="AL195" s="1">
        <f t="shared" si="13"/>
        <v>0</v>
      </c>
    </row>
    <row r="196" spans="1:38" ht="14.25" customHeight="1">
      <c r="A196" s="14" t="s">
        <v>235</v>
      </c>
      <c r="B196" s="27">
        <v>4</v>
      </c>
      <c r="K196" s="1"/>
      <c r="L196" s="1"/>
      <c r="M196" s="1"/>
      <c r="N196" s="1"/>
      <c r="O196" s="1"/>
      <c r="P196" s="1"/>
      <c r="T196" s="1" t="s">
        <v>761</v>
      </c>
      <c r="U196" s="1">
        <f t="shared" ref="U196:Z196" si="215">(SUMIF($A:$A,$T196,C:C))/(COUNTIFS($A:$A,$T196,C:C,"&gt;0"))</f>
        <v>145.01999999999998</v>
      </c>
      <c r="V196" s="1">
        <f t="shared" si="215"/>
        <v>11.260000000000002</v>
      </c>
      <c r="W196" s="1">
        <f t="shared" si="215"/>
        <v>1.238</v>
      </c>
      <c r="X196" s="1">
        <f t="shared" si="215"/>
        <v>5.84</v>
      </c>
      <c r="Y196" s="1">
        <f t="shared" si="215"/>
        <v>3.1</v>
      </c>
      <c r="Z196" s="1">
        <f t="shared" si="215"/>
        <v>117.694</v>
      </c>
      <c r="AA196" s="1">
        <f t="shared" si="2"/>
        <v>12.024904599690526</v>
      </c>
      <c r="AB196" s="1">
        <f t="shared" si="3"/>
        <v>0</v>
      </c>
      <c r="AC196" s="1">
        <f t="shared" si="4"/>
        <v>0</v>
      </c>
      <c r="AD196" s="1" t="e">
        <f t="shared" si="5"/>
        <v>#DIV/0!</v>
      </c>
      <c r="AE196" s="1">
        <f t="shared" si="6"/>
        <v>0</v>
      </c>
      <c r="AF196" s="1">
        <f t="shared" si="7"/>
        <v>0</v>
      </c>
      <c r="AG196" s="1">
        <f t="shared" si="8"/>
        <v>0</v>
      </c>
      <c r="AH196" s="1">
        <f t="shared" si="9"/>
        <v>5</v>
      </c>
      <c r="AI196" s="1">
        <f t="shared" si="10"/>
        <v>5</v>
      </c>
      <c r="AJ196" s="1">
        <f t="shared" si="11"/>
        <v>0</v>
      </c>
      <c r="AK196" s="1">
        <f t="shared" si="12"/>
        <v>0</v>
      </c>
      <c r="AL196" s="1">
        <f t="shared" si="13"/>
        <v>5</v>
      </c>
    </row>
    <row r="197" spans="1:38" ht="14.25" customHeight="1">
      <c r="A197" s="14" t="s">
        <v>235</v>
      </c>
      <c r="B197" s="27">
        <v>5</v>
      </c>
      <c r="K197" s="1"/>
      <c r="L197" s="1"/>
      <c r="M197" s="1"/>
      <c r="N197" s="1"/>
      <c r="O197" s="1"/>
      <c r="P197" s="1"/>
      <c r="T197" s="1" t="s">
        <v>764</v>
      </c>
      <c r="U197" s="1">
        <f t="shared" ref="U197:Z197" si="216">(SUMIF($A:$A,$T197,C:C))/(COUNTIFS($A:$A,$T197,C:C,"&gt;0"))</f>
        <v>220.11999999999998</v>
      </c>
      <c r="V197" s="1">
        <f t="shared" si="216"/>
        <v>10.440000000000001</v>
      </c>
      <c r="W197" s="1">
        <f t="shared" si="216"/>
        <v>1.04</v>
      </c>
      <c r="X197" s="1">
        <f t="shared" si="216"/>
        <v>9.5400000000000009</v>
      </c>
      <c r="Y197" s="1">
        <f t="shared" si="216"/>
        <v>4.1379999999999999</v>
      </c>
      <c r="Z197" s="1">
        <f t="shared" si="216"/>
        <v>136.57599999999999</v>
      </c>
      <c r="AA197" s="1">
        <f t="shared" si="2"/>
        <v>11.271471184692734</v>
      </c>
      <c r="AB197" s="1">
        <f t="shared" si="3"/>
        <v>0</v>
      </c>
      <c r="AC197" s="1">
        <f t="shared" si="4"/>
        <v>0</v>
      </c>
      <c r="AD197" s="1" t="e">
        <f t="shared" si="5"/>
        <v>#DIV/0!</v>
      </c>
      <c r="AE197" s="1">
        <f t="shared" si="6"/>
        <v>0</v>
      </c>
      <c r="AF197" s="1">
        <f t="shared" si="7"/>
        <v>0</v>
      </c>
      <c r="AG197" s="1">
        <f t="shared" si="8"/>
        <v>0</v>
      </c>
      <c r="AH197" s="1">
        <f t="shared" si="9"/>
        <v>5</v>
      </c>
      <c r="AI197" s="1">
        <f t="shared" si="10"/>
        <v>5</v>
      </c>
      <c r="AJ197" s="1">
        <f t="shared" si="11"/>
        <v>0</v>
      </c>
      <c r="AK197" s="1">
        <f t="shared" si="12"/>
        <v>2</v>
      </c>
      <c r="AL197" s="1">
        <f t="shared" si="13"/>
        <v>3</v>
      </c>
    </row>
    <row r="198" spans="1:38" ht="14.25" customHeight="1">
      <c r="A198" s="14" t="s">
        <v>240</v>
      </c>
      <c r="B198" s="27">
        <v>1</v>
      </c>
      <c r="C198" s="27">
        <v>150.5</v>
      </c>
      <c r="D198" s="27">
        <v>12.1</v>
      </c>
      <c r="E198" s="27">
        <v>1.39</v>
      </c>
      <c r="F198" s="27">
        <v>15.9</v>
      </c>
      <c r="G198" s="27">
        <v>6.05</v>
      </c>
      <c r="H198" s="27">
        <v>93.42</v>
      </c>
      <c r="I198" s="27">
        <v>7.84</v>
      </c>
      <c r="J198" s="7">
        <f t="shared" ref="J198:J202" si="217">(I198/H198)*100</f>
        <v>8.392207236137871</v>
      </c>
      <c r="K198" s="1"/>
      <c r="L198" s="1"/>
      <c r="M198" s="2" t="s">
        <v>1628</v>
      </c>
      <c r="N198" s="2" t="s">
        <v>52</v>
      </c>
      <c r="O198" s="2" t="s">
        <v>1628</v>
      </c>
      <c r="P198" s="2" t="s">
        <v>52</v>
      </c>
      <c r="T198" s="1" t="s">
        <v>767</v>
      </c>
      <c r="U198" s="1">
        <f t="shared" ref="U198:Z198" si="218">(SUMIF($A:$A,$T198,C:C))/(COUNTIFS($A:$A,$T198,C:C,"&gt;0"))</f>
        <v>68.100000000000009</v>
      </c>
      <c r="V198" s="1">
        <f t="shared" si="218"/>
        <v>12.4</v>
      </c>
      <c r="W198" s="1">
        <f t="shared" si="218"/>
        <v>0.50600000000000001</v>
      </c>
      <c r="X198" s="1">
        <f t="shared" si="218"/>
        <v>15.780000000000001</v>
      </c>
      <c r="Y198" s="1">
        <f t="shared" si="218"/>
        <v>4.8220000000000001</v>
      </c>
      <c r="Z198" s="1">
        <f t="shared" si="218"/>
        <v>40.442</v>
      </c>
      <c r="AA198" s="1">
        <f t="shared" si="2"/>
        <v>8.8333669043767351</v>
      </c>
      <c r="AB198" s="1">
        <f t="shared" si="3"/>
        <v>0</v>
      </c>
      <c r="AC198" s="1">
        <f t="shared" si="4"/>
        <v>0</v>
      </c>
      <c r="AD198" s="1" t="e">
        <f t="shared" si="5"/>
        <v>#DIV/0!</v>
      </c>
      <c r="AE198" s="1">
        <f t="shared" si="6"/>
        <v>0</v>
      </c>
      <c r="AF198" s="1">
        <f t="shared" si="7"/>
        <v>0</v>
      </c>
      <c r="AG198" s="1">
        <f t="shared" si="8"/>
        <v>0</v>
      </c>
      <c r="AH198" s="1">
        <f t="shared" si="9"/>
        <v>5</v>
      </c>
      <c r="AI198" s="1">
        <f t="shared" si="10"/>
        <v>5</v>
      </c>
      <c r="AJ198" s="1">
        <f t="shared" si="11"/>
        <v>0</v>
      </c>
      <c r="AK198" s="1">
        <f t="shared" si="12"/>
        <v>1</v>
      </c>
      <c r="AL198" s="1">
        <f t="shared" si="13"/>
        <v>4</v>
      </c>
    </row>
    <row r="199" spans="1:38" ht="14.25" customHeight="1">
      <c r="A199" s="14" t="s">
        <v>240</v>
      </c>
      <c r="B199" s="27">
        <v>2</v>
      </c>
      <c r="C199" s="27">
        <v>155.30000000000001</v>
      </c>
      <c r="D199" s="27">
        <v>16.5</v>
      </c>
      <c r="E199" s="27">
        <v>0.98</v>
      </c>
      <c r="F199" s="27">
        <v>13.3</v>
      </c>
      <c r="G199" s="27">
        <v>4.93</v>
      </c>
      <c r="H199" s="27">
        <v>122.68</v>
      </c>
      <c r="I199" s="27">
        <v>11.88</v>
      </c>
      <c r="J199" s="7">
        <f t="shared" si="217"/>
        <v>9.6837300293446358</v>
      </c>
      <c r="K199" s="1"/>
      <c r="L199" s="1"/>
      <c r="M199" s="2" t="s">
        <v>52</v>
      </c>
      <c r="N199" s="2" t="s">
        <v>52</v>
      </c>
      <c r="O199" s="2" t="s">
        <v>52</v>
      </c>
      <c r="P199" s="2" t="s">
        <v>52</v>
      </c>
      <c r="T199" s="1" t="s">
        <v>770</v>
      </c>
      <c r="U199" s="1" t="e">
        <f t="shared" ref="U199:Z199" si="219">(SUMIF($A:$A,$T199,C:C))/(COUNTIFS($A:$A,$T199,C:C,"&gt;0"))</f>
        <v>#DIV/0!</v>
      </c>
      <c r="V199" s="1" t="e">
        <f t="shared" si="219"/>
        <v>#DIV/0!</v>
      </c>
      <c r="W199" s="1" t="e">
        <f t="shared" si="219"/>
        <v>#DIV/0!</v>
      </c>
      <c r="X199" s="1" t="e">
        <f t="shared" si="219"/>
        <v>#DIV/0!</v>
      </c>
      <c r="Y199" s="1" t="e">
        <f t="shared" si="219"/>
        <v>#DIV/0!</v>
      </c>
      <c r="Z199" s="1" t="e">
        <f t="shared" si="219"/>
        <v>#DIV/0!</v>
      </c>
      <c r="AA199" s="1" t="e">
        <f t="shared" si="2"/>
        <v>#DIV/0!</v>
      </c>
      <c r="AB199" s="1">
        <f t="shared" si="3"/>
        <v>0</v>
      </c>
      <c r="AC199" s="1">
        <f t="shared" si="4"/>
        <v>0</v>
      </c>
      <c r="AD199" s="1" t="e">
        <f t="shared" si="5"/>
        <v>#DIV/0!</v>
      </c>
      <c r="AE199" s="1">
        <f t="shared" si="6"/>
        <v>0</v>
      </c>
      <c r="AF199" s="1">
        <f t="shared" si="7"/>
        <v>0</v>
      </c>
      <c r="AG199" s="1">
        <f t="shared" si="8"/>
        <v>0</v>
      </c>
      <c r="AH199" s="1">
        <f t="shared" si="9"/>
        <v>0</v>
      </c>
      <c r="AI199" s="1">
        <f t="shared" si="10"/>
        <v>0</v>
      </c>
      <c r="AJ199" s="1">
        <f t="shared" si="11"/>
        <v>0</v>
      </c>
      <c r="AK199" s="1">
        <f t="shared" si="12"/>
        <v>0</v>
      </c>
      <c r="AL199" s="1">
        <f t="shared" si="13"/>
        <v>0</v>
      </c>
    </row>
    <row r="200" spans="1:38" ht="14.25" customHeight="1">
      <c r="A200" s="14" t="s">
        <v>240</v>
      </c>
      <c r="B200" s="27">
        <v>3</v>
      </c>
      <c r="C200" s="27">
        <v>151.19999999999999</v>
      </c>
      <c r="D200" s="27">
        <v>16.8</v>
      </c>
      <c r="E200" s="27">
        <v>0.83</v>
      </c>
      <c r="F200" s="27">
        <v>9.6999999999999993</v>
      </c>
      <c r="G200" s="27">
        <v>4.93</v>
      </c>
      <c r="H200" s="27">
        <v>158.18</v>
      </c>
      <c r="I200" s="27">
        <v>15.28</v>
      </c>
      <c r="J200" s="7">
        <f t="shared" si="217"/>
        <v>9.6598811480591724</v>
      </c>
      <c r="K200" s="1"/>
      <c r="L200" s="1"/>
      <c r="M200" s="2" t="s">
        <v>52</v>
      </c>
      <c r="N200" s="2" t="s">
        <v>52</v>
      </c>
      <c r="O200" s="2" t="s">
        <v>52</v>
      </c>
      <c r="P200" s="2" t="s">
        <v>52</v>
      </c>
      <c r="T200" s="1" t="s">
        <v>774</v>
      </c>
      <c r="U200" s="1" t="e">
        <f t="shared" ref="U200:Z200" si="220">(SUMIF($A:$A,$T200,C:C))/(COUNTIFS($A:$A,$T200,C:C,"&gt;0"))</f>
        <v>#DIV/0!</v>
      </c>
      <c r="V200" s="1" t="e">
        <f t="shared" si="220"/>
        <v>#DIV/0!</v>
      </c>
      <c r="W200" s="1" t="e">
        <f t="shared" si="220"/>
        <v>#DIV/0!</v>
      </c>
      <c r="X200" s="1" t="e">
        <f t="shared" si="220"/>
        <v>#DIV/0!</v>
      </c>
      <c r="Y200" s="1" t="e">
        <f t="shared" si="220"/>
        <v>#DIV/0!</v>
      </c>
      <c r="Z200" s="1" t="e">
        <f t="shared" si="220"/>
        <v>#DIV/0!</v>
      </c>
      <c r="AA200" s="1" t="e">
        <f t="shared" si="2"/>
        <v>#DIV/0!</v>
      </c>
      <c r="AB200" s="1">
        <f t="shared" si="3"/>
        <v>0</v>
      </c>
      <c r="AC200" s="1">
        <f t="shared" si="4"/>
        <v>0</v>
      </c>
      <c r="AD200" s="1" t="e">
        <f t="shared" si="5"/>
        <v>#DIV/0!</v>
      </c>
      <c r="AE200" s="1">
        <f t="shared" si="6"/>
        <v>0</v>
      </c>
      <c r="AF200" s="1">
        <f t="shared" si="7"/>
        <v>0</v>
      </c>
      <c r="AG200" s="1">
        <f t="shared" si="8"/>
        <v>0</v>
      </c>
      <c r="AH200" s="1">
        <f t="shared" si="9"/>
        <v>0</v>
      </c>
      <c r="AI200" s="1">
        <f t="shared" si="10"/>
        <v>0</v>
      </c>
      <c r="AJ200" s="1">
        <f t="shared" si="11"/>
        <v>0</v>
      </c>
      <c r="AK200" s="1">
        <f t="shared" si="12"/>
        <v>0</v>
      </c>
      <c r="AL200" s="1">
        <f t="shared" si="13"/>
        <v>0</v>
      </c>
    </row>
    <row r="201" spans="1:38" ht="14.25" customHeight="1">
      <c r="A201" s="14" t="s">
        <v>240</v>
      </c>
      <c r="B201" s="27">
        <v>4</v>
      </c>
      <c r="C201" s="27">
        <v>179.2</v>
      </c>
      <c r="D201" s="27">
        <v>16.5</v>
      </c>
      <c r="E201" s="27">
        <v>0.86</v>
      </c>
      <c r="F201" s="27">
        <v>9.9</v>
      </c>
      <c r="G201" s="27">
        <v>4.78</v>
      </c>
      <c r="H201" s="27">
        <v>177.35</v>
      </c>
      <c r="I201" s="27">
        <v>17.489999999999998</v>
      </c>
      <c r="J201" s="7">
        <f t="shared" si="217"/>
        <v>9.8618550888074417</v>
      </c>
      <c r="K201" s="1"/>
      <c r="L201" s="1"/>
      <c r="M201" s="2" t="s">
        <v>52</v>
      </c>
      <c r="N201" s="2" t="s">
        <v>52</v>
      </c>
      <c r="O201" s="2" t="s">
        <v>52</v>
      </c>
      <c r="P201" s="2" t="s">
        <v>52</v>
      </c>
      <c r="T201" s="1" t="s">
        <v>778</v>
      </c>
      <c r="U201" s="1" t="e">
        <f t="shared" ref="U201:Z201" si="221">(SUMIF($A:$A,$T201,C:C))/(COUNTIFS($A:$A,$T201,C:C,"&gt;0"))</f>
        <v>#DIV/0!</v>
      </c>
      <c r="V201" s="1" t="e">
        <f t="shared" si="221"/>
        <v>#DIV/0!</v>
      </c>
      <c r="W201" s="1" t="e">
        <f t="shared" si="221"/>
        <v>#DIV/0!</v>
      </c>
      <c r="X201" s="1" t="e">
        <f t="shared" si="221"/>
        <v>#DIV/0!</v>
      </c>
      <c r="Y201" s="1" t="e">
        <f t="shared" si="221"/>
        <v>#DIV/0!</v>
      </c>
      <c r="Z201" s="1" t="e">
        <f t="shared" si="221"/>
        <v>#DIV/0!</v>
      </c>
      <c r="AA201" s="1" t="e">
        <f t="shared" si="2"/>
        <v>#DIV/0!</v>
      </c>
      <c r="AB201" s="1">
        <f t="shared" si="3"/>
        <v>0</v>
      </c>
      <c r="AC201" s="1">
        <f t="shared" si="4"/>
        <v>0</v>
      </c>
      <c r="AD201" s="1" t="e">
        <f t="shared" si="5"/>
        <v>#DIV/0!</v>
      </c>
      <c r="AE201" s="1">
        <f t="shared" si="6"/>
        <v>0</v>
      </c>
      <c r="AF201" s="1">
        <f t="shared" si="7"/>
        <v>0</v>
      </c>
      <c r="AG201" s="1">
        <f t="shared" si="8"/>
        <v>0</v>
      </c>
      <c r="AH201" s="1">
        <f t="shared" si="9"/>
        <v>0</v>
      </c>
      <c r="AI201" s="1">
        <f t="shared" si="10"/>
        <v>0</v>
      </c>
      <c r="AJ201" s="1">
        <f t="shared" si="11"/>
        <v>0</v>
      </c>
      <c r="AK201" s="1">
        <f t="shared" si="12"/>
        <v>0</v>
      </c>
      <c r="AL201" s="1">
        <f t="shared" si="13"/>
        <v>0</v>
      </c>
    </row>
    <row r="202" spans="1:38" ht="14.25" customHeight="1">
      <c r="A202" s="14" t="s">
        <v>240</v>
      </c>
      <c r="B202" s="27">
        <v>5</v>
      </c>
      <c r="C202" s="27">
        <v>182.6</v>
      </c>
      <c r="D202" s="27">
        <v>14.5</v>
      </c>
      <c r="E202" s="27">
        <v>1.04</v>
      </c>
      <c r="F202" s="27">
        <v>11.8</v>
      </c>
      <c r="G202" s="27">
        <v>4.0999999999999996</v>
      </c>
      <c r="H202" s="27">
        <v>185.69</v>
      </c>
      <c r="I202" s="27">
        <v>17.63</v>
      </c>
      <c r="J202" s="7">
        <f t="shared" si="217"/>
        <v>9.49431848780225</v>
      </c>
      <c r="K202" s="1"/>
      <c r="L202" s="1"/>
      <c r="M202" s="2" t="s">
        <v>52</v>
      </c>
      <c r="N202" s="2" t="s">
        <v>52</v>
      </c>
      <c r="O202" s="2" t="s">
        <v>52</v>
      </c>
      <c r="P202" s="2" t="s">
        <v>52</v>
      </c>
      <c r="T202" s="1" t="s">
        <v>781</v>
      </c>
      <c r="U202" s="1" t="e">
        <f t="shared" ref="U202:Z202" si="222">(SUMIF($A:$A,$T202,C:C))/(COUNTIFS($A:$A,$T202,C:C,"&gt;0"))</f>
        <v>#DIV/0!</v>
      </c>
      <c r="V202" s="1" t="e">
        <f t="shared" si="222"/>
        <v>#DIV/0!</v>
      </c>
      <c r="W202" s="1" t="e">
        <f t="shared" si="222"/>
        <v>#DIV/0!</v>
      </c>
      <c r="X202" s="1" t="e">
        <f t="shared" si="222"/>
        <v>#DIV/0!</v>
      </c>
      <c r="Y202" s="1" t="e">
        <f t="shared" si="222"/>
        <v>#DIV/0!</v>
      </c>
      <c r="Z202" s="1" t="e">
        <f t="shared" si="222"/>
        <v>#DIV/0!</v>
      </c>
      <c r="AA202" s="1" t="e">
        <f t="shared" si="2"/>
        <v>#DIV/0!</v>
      </c>
      <c r="AB202" s="1">
        <f t="shared" si="3"/>
        <v>0</v>
      </c>
      <c r="AC202" s="1">
        <f t="shared" si="4"/>
        <v>0</v>
      </c>
      <c r="AD202" s="1" t="e">
        <f t="shared" si="5"/>
        <v>#DIV/0!</v>
      </c>
      <c r="AE202" s="1">
        <f t="shared" si="6"/>
        <v>0</v>
      </c>
      <c r="AF202" s="1">
        <f t="shared" si="7"/>
        <v>0</v>
      </c>
      <c r="AG202" s="1">
        <f t="shared" si="8"/>
        <v>0</v>
      </c>
      <c r="AH202" s="1">
        <f t="shared" si="9"/>
        <v>0</v>
      </c>
      <c r="AI202" s="1">
        <f t="shared" si="10"/>
        <v>0</v>
      </c>
      <c r="AJ202" s="1">
        <f t="shared" si="11"/>
        <v>0</v>
      </c>
      <c r="AK202" s="1">
        <f t="shared" si="12"/>
        <v>0</v>
      </c>
      <c r="AL202" s="1">
        <f t="shared" si="13"/>
        <v>0</v>
      </c>
    </row>
    <row r="203" spans="1:38" ht="14.25" customHeight="1">
      <c r="A203" s="14" t="s">
        <v>245</v>
      </c>
      <c r="B203" s="27">
        <v>1</v>
      </c>
      <c r="C203" s="50"/>
      <c r="D203" s="50"/>
      <c r="E203" s="50"/>
      <c r="F203" s="50"/>
      <c r="G203" s="50"/>
      <c r="H203" s="50"/>
      <c r="K203" s="50"/>
      <c r="L203" s="50"/>
      <c r="M203" s="50"/>
      <c r="N203" s="50"/>
      <c r="O203" s="50"/>
      <c r="P203" s="50"/>
      <c r="Q203" s="50"/>
      <c r="R203" s="50"/>
      <c r="S203" s="50"/>
      <c r="T203" s="1" t="s">
        <v>783</v>
      </c>
      <c r="U203" s="1" t="e">
        <f t="shared" ref="U203:Z203" si="223">(SUMIF($A:$A,$T203,C:C))/(COUNTIFS($A:$A,$T203,C:C,"&gt;0"))</f>
        <v>#DIV/0!</v>
      </c>
      <c r="V203" s="1" t="e">
        <f t="shared" si="223"/>
        <v>#DIV/0!</v>
      </c>
      <c r="W203" s="1" t="e">
        <f t="shared" si="223"/>
        <v>#DIV/0!</v>
      </c>
      <c r="X203" s="1" t="e">
        <f t="shared" si="223"/>
        <v>#DIV/0!</v>
      </c>
      <c r="Y203" s="1" t="e">
        <f t="shared" si="223"/>
        <v>#DIV/0!</v>
      </c>
      <c r="Z203" s="1" t="e">
        <f t="shared" si="223"/>
        <v>#DIV/0!</v>
      </c>
      <c r="AA203" s="1" t="e">
        <f t="shared" si="2"/>
        <v>#DIV/0!</v>
      </c>
      <c r="AB203" s="1">
        <f t="shared" si="3"/>
        <v>0</v>
      </c>
      <c r="AC203" s="1">
        <f t="shared" si="4"/>
        <v>0</v>
      </c>
      <c r="AD203" s="1" t="e">
        <f t="shared" si="5"/>
        <v>#DIV/0!</v>
      </c>
      <c r="AE203" s="1">
        <f t="shared" si="6"/>
        <v>0</v>
      </c>
      <c r="AF203" s="1">
        <f t="shared" si="7"/>
        <v>0</v>
      </c>
      <c r="AG203" s="1">
        <f t="shared" si="8"/>
        <v>0</v>
      </c>
      <c r="AH203" s="1">
        <f t="shared" si="9"/>
        <v>0</v>
      </c>
      <c r="AI203" s="1">
        <f t="shared" si="10"/>
        <v>0</v>
      </c>
      <c r="AJ203" s="1">
        <f t="shared" si="11"/>
        <v>0</v>
      </c>
      <c r="AK203" s="1">
        <f t="shared" si="12"/>
        <v>0</v>
      </c>
      <c r="AL203" s="1">
        <f t="shared" si="13"/>
        <v>0</v>
      </c>
    </row>
    <row r="204" spans="1:38" ht="14.25" customHeight="1">
      <c r="A204" s="14" t="s">
        <v>245</v>
      </c>
      <c r="B204" s="27">
        <v>2</v>
      </c>
      <c r="C204" s="50"/>
      <c r="D204" s="50"/>
      <c r="E204" s="50"/>
      <c r="F204" s="50"/>
      <c r="G204" s="50"/>
      <c r="H204" s="50"/>
      <c r="K204" s="50"/>
      <c r="L204" s="50"/>
      <c r="M204" s="50"/>
      <c r="N204" s="50"/>
      <c r="O204" s="50"/>
      <c r="P204" s="50"/>
      <c r="Q204" s="50"/>
      <c r="R204" s="50"/>
      <c r="S204" s="50"/>
      <c r="T204" s="1" t="s">
        <v>786</v>
      </c>
      <c r="U204" s="1">
        <f t="shared" ref="U204:Z204" si="224">(SUMIF($A:$A,$T204,C:C))/(COUNTIFS($A:$A,$T204,C:C,"&gt;0"))</f>
        <v>111.24000000000001</v>
      </c>
      <c r="V204" s="1">
        <f t="shared" si="224"/>
        <v>14.940000000000001</v>
      </c>
      <c r="W204" s="1">
        <f t="shared" si="224"/>
        <v>1.1059999999999999</v>
      </c>
      <c r="X204" s="1">
        <f t="shared" si="224"/>
        <v>7.1</v>
      </c>
      <c r="Y204" s="1">
        <f t="shared" si="224"/>
        <v>3.37</v>
      </c>
      <c r="Z204" s="1">
        <f t="shared" si="224"/>
        <v>99.702000000000012</v>
      </c>
      <c r="AA204" s="1">
        <f t="shared" si="2"/>
        <v>10.267746463209319</v>
      </c>
      <c r="AB204" s="1">
        <f t="shared" si="3"/>
        <v>0</v>
      </c>
      <c r="AC204" s="1">
        <f t="shared" si="4"/>
        <v>0</v>
      </c>
      <c r="AD204" s="1" t="e">
        <f t="shared" si="5"/>
        <v>#DIV/0!</v>
      </c>
      <c r="AE204" s="1">
        <f t="shared" si="6"/>
        <v>0</v>
      </c>
      <c r="AF204" s="1">
        <f t="shared" si="7"/>
        <v>0</v>
      </c>
      <c r="AG204" s="1">
        <f t="shared" si="8"/>
        <v>0</v>
      </c>
      <c r="AH204" s="1">
        <f t="shared" si="9"/>
        <v>5</v>
      </c>
      <c r="AI204" s="1">
        <f t="shared" si="10"/>
        <v>5</v>
      </c>
      <c r="AJ204" s="1">
        <f t="shared" si="11"/>
        <v>0</v>
      </c>
      <c r="AK204" s="1">
        <f t="shared" si="12"/>
        <v>1</v>
      </c>
      <c r="AL204" s="1">
        <f t="shared" si="13"/>
        <v>4</v>
      </c>
    </row>
    <row r="205" spans="1:38" ht="14.25" customHeight="1">
      <c r="A205" s="14" t="s">
        <v>245</v>
      </c>
      <c r="B205" s="27">
        <v>3</v>
      </c>
      <c r="C205" s="50"/>
      <c r="D205" s="50"/>
      <c r="E205" s="50"/>
      <c r="F205" s="50"/>
      <c r="G205" s="50"/>
      <c r="H205" s="50"/>
      <c r="K205" s="50"/>
      <c r="L205" s="50"/>
      <c r="M205" s="50"/>
      <c r="N205" s="50"/>
      <c r="O205" s="50"/>
      <c r="P205" s="50"/>
      <c r="Q205" s="50"/>
      <c r="R205" s="50"/>
      <c r="S205" s="50"/>
      <c r="T205" s="1" t="s">
        <v>788</v>
      </c>
      <c r="U205" s="1" t="e">
        <f t="shared" ref="U205:Z205" si="225">(SUMIF($A:$A,$T205,C:C))/(COUNTIFS($A:$A,$T205,C:C,"&gt;0"))</f>
        <v>#DIV/0!</v>
      </c>
      <c r="V205" s="1" t="e">
        <f t="shared" si="225"/>
        <v>#DIV/0!</v>
      </c>
      <c r="W205" s="1" t="e">
        <f t="shared" si="225"/>
        <v>#DIV/0!</v>
      </c>
      <c r="X205" s="1" t="e">
        <f t="shared" si="225"/>
        <v>#DIV/0!</v>
      </c>
      <c r="Y205" s="1" t="e">
        <f t="shared" si="225"/>
        <v>#DIV/0!</v>
      </c>
      <c r="Z205" s="1" t="e">
        <f t="shared" si="225"/>
        <v>#DIV/0!</v>
      </c>
      <c r="AA205" s="1" t="e">
        <f t="shared" si="2"/>
        <v>#DIV/0!</v>
      </c>
      <c r="AB205" s="1">
        <f t="shared" si="3"/>
        <v>0</v>
      </c>
      <c r="AC205" s="1">
        <f t="shared" si="4"/>
        <v>0</v>
      </c>
      <c r="AD205" s="1" t="e">
        <f t="shared" si="5"/>
        <v>#DIV/0!</v>
      </c>
      <c r="AE205" s="1">
        <f t="shared" si="6"/>
        <v>0</v>
      </c>
      <c r="AF205" s="1">
        <f t="shared" si="7"/>
        <v>0</v>
      </c>
      <c r="AG205" s="1">
        <f t="shared" si="8"/>
        <v>0</v>
      </c>
      <c r="AH205" s="1">
        <f t="shared" si="9"/>
        <v>0</v>
      </c>
      <c r="AI205" s="1">
        <f t="shared" si="10"/>
        <v>0</v>
      </c>
      <c r="AJ205" s="1">
        <f t="shared" si="11"/>
        <v>0</v>
      </c>
      <c r="AK205" s="1">
        <f t="shared" si="12"/>
        <v>0</v>
      </c>
      <c r="AL205" s="1">
        <f t="shared" si="13"/>
        <v>0</v>
      </c>
    </row>
    <row r="206" spans="1:38" ht="14.25" customHeight="1">
      <c r="A206" s="14" t="s">
        <v>245</v>
      </c>
      <c r="B206" s="27">
        <v>4</v>
      </c>
      <c r="C206" s="50"/>
      <c r="D206" s="50"/>
      <c r="E206" s="50"/>
      <c r="F206" s="50"/>
      <c r="G206" s="50"/>
      <c r="H206" s="50"/>
      <c r="K206" s="50"/>
      <c r="L206" s="50"/>
      <c r="M206" s="50"/>
      <c r="N206" s="50"/>
      <c r="O206" s="50"/>
      <c r="P206" s="50"/>
      <c r="Q206" s="50"/>
      <c r="R206" s="50"/>
      <c r="S206" s="50"/>
      <c r="T206" s="1" t="s">
        <v>790</v>
      </c>
      <c r="U206" s="1" t="e">
        <f t="shared" ref="U206:Z206" si="226">(SUMIF($A:$A,$T206,C:C))/(COUNTIFS($A:$A,$T206,C:C,"&gt;0"))</f>
        <v>#DIV/0!</v>
      </c>
      <c r="V206" s="1" t="e">
        <f t="shared" si="226"/>
        <v>#DIV/0!</v>
      </c>
      <c r="W206" s="1" t="e">
        <f t="shared" si="226"/>
        <v>#DIV/0!</v>
      </c>
      <c r="X206" s="1" t="e">
        <f t="shared" si="226"/>
        <v>#DIV/0!</v>
      </c>
      <c r="Y206" s="1" t="e">
        <f t="shared" si="226"/>
        <v>#DIV/0!</v>
      </c>
      <c r="Z206" s="1" t="e">
        <f t="shared" si="226"/>
        <v>#DIV/0!</v>
      </c>
      <c r="AA206" s="1" t="e">
        <f t="shared" si="2"/>
        <v>#DIV/0!</v>
      </c>
      <c r="AB206" s="1">
        <f t="shared" si="3"/>
        <v>0</v>
      </c>
      <c r="AC206" s="1">
        <f t="shared" si="4"/>
        <v>0</v>
      </c>
      <c r="AD206" s="1" t="e">
        <f t="shared" si="5"/>
        <v>#DIV/0!</v>
      </c>
      <c r="AE206" s="1">
        <f t="shared" si="6"/>
        <v>0</v>
      </c>
      <c r="AF206" s="1">
        <f t="shared" si="7"/>
        <v>0</v>
      </c>
      <c r="AG206" s="1">
        <f t="shared" si="8"/>
        <v>0</v>
      </c>
      <c r="AH206" s="1">
        <f t="shared" si="9"/>
        <v>0</v>
      </c>
      <c r="AI206" s="1">
        <f t="shared" si="10"/>
        <v>0</v>
      </c>
      <c r="AJ206" s="1">
        <f t="shared" si="11"/>
        <v>0</v>
      </c>
      <c r="AK206" s="1">
        <f t="shared" si="12"/>
        <v>0</v>
      </c>
      <c r="AL206" s="1">
        <f t="shared" si="13"/>
        <v>0</v>
      </c>
    </row>
    <row r="207" spans="1:38" ht="14.25" customHeight="1">
      <c r="A207" s="14" t="s">
        <v>245</v>
      </c>
      <c r="B207" s="27">
        <v>5</v>
      </c>
      <c r="C207" s="50"/>
      <c r="D207" s="50"/>
      <c r="E207" s="50"/>
      <c r="F207" s="50"/>
      <c r="G207" s="50"/>
      <c r="H207" s="50"/>
      <c r="K207" s="50"/>
      <c r="L207" s="50"/>
      <c r="M207" s="50"/>
      <c r="N207" s="50"/>
      <c r="O207" s="50"/>
      <c r="P207" s="50"/>
      <c r="Q207" s="50"/>
      <c r="R207" s="50"/>
      <c r="S207" s="50"/>
      <c r="T207" s="1" t="s">
        <v>794</v>
      </c>
      <c r="U207" s="1" t="e">
        <f t="shared" ref="U207:Z207" si="227">(SUMIF($A:$A,$T207,C:C))/(COUNTIFS($A:$A,$T207,C:C,"&gt;0"))</f>
        <v>#DIV/0!</v>
      </c>
      <c r="V207" s="1" t="e">
        <f t="shared" si="227"/>
        <v>#DIV/0!</v>
      </c>
      <c r="W207" s="1" t="e">
        <f t="shared" si="227"/>
        <v>#DIV/0!</v>
      </c>
      <c r="X207" s="1" t="e">
        <f t="shared" si="227"/>
        <v>#DIV/0!</v>
      </c>
      <c r="Y207" s="1" t="e">
        <f t="shared" si="227"/>
        <v>#DIV/0!</v>
      </c>
      <c r="Z207" s="1" t="e">
        <f t="shared" si="227"/>
        <v>#DIV/0!</v>
      </c>
      <c r="AA207" s="1" t="e">
        <f t="shared" si="2"/>
        <v>#DIV/0!</v>
      </c>
      <c r="AB207" s="1">
        <f t="shared" si="3"/>
        <v>0</v>
      </c>
      <c r="AC207" s="1">
        <f t="shared" si="4"/>
        <v>0</v>
      </c>
      <c r="AD207" s="1" t="e">
        <f t="shared" si="5"/>
        <v>#DIV/0!</v>
      </c>
      <c r="AE207" s="1">
        <f t="shared" si="6"/>
        <v>0</v>
      </c>
      <c r="AF207" s="1">
        <f t="shared" si="7"/>
        <v>0</v>
      </c>
      <c r="AG207" s="1">
        <f t="shared" si="8"/>
        <v>0</v>
      </c>
      <c r="AH207" s="1">
        <f t="shared" si="9"/>
        <v>0</v>
      </c>
      <c r="AI207" s="1">
        <f t="shared" si="10"/>
        <v>0</v>
      </c>
      <c r="AJ207" s="1">
        <f t="shared" si="11"/>
        <v>0</v>
      </c>
      <c r="AK207" s="1">
        <f t="shared" si="12"/>
        <v>0</v>
      </c>
      <c r="AL207" s="1">
        <f t="shared" si="13"/>
        <v>0</v>
      </c>
    </row>
    <row r="208" spans="1:38" ht="14.25" customHeight="1">
      <c r="A208" s="14" t="s">
        <v>249</v>
      </c>
      <c r="B208" s="27">
        <v>1</v>
      </c>
      <c r="K208" s="1"/>
      <c r="L208" s="1"/>
      <c r="M208" s="1"/>
      <c r="N208" s="1"/>
      <c r="O208" s="1"/>
      <c r="P208" s="1"/>
      <c r="T208" s="1" t="s">
        <v>797</v>
      </c>
      <c r="U208" s="1" t="e">
        <f t="shared" ref="U208:Z208" si="228">(SUMIF($A:$A,$T208,C:C))/(COUNTIFS($A:$A,$T208,C:C,"&gt;0"))</f>
        <v>#DIV/0!</v>
      </c>
      <c r="V208" s="1" t="e">
        <f t="shared" si="228"/>
        <v>#DIV/0!</v>
      </c>
      <c r="W208" s="1" t="e">
        <f t="shared" si="228"/>
        <v>#DIV/0!</v>
      </c>
      <c r="X208" s="1" t="e">
        <f t="shared" si="228"/>
        <v>#DIV/0!</v>
      </c>
      <c r="Y208" s="1" t="e">
        <f t="shared" si="228"/>
        <v>#DIV/0!</v>
      </c>
      <c r="Z208" s="1" t="e">
        <f t="shared" si="228"/>
        <v>#DIV/0!</v>
      </c>
      <c r="AA208" s="1" t="e">
        <f t="shared" si="2"/>
        <v>#DIV/0!</v>
      </c>
      <c r="AB208" s="1">
        <f t="shared" si="3"/>
        <v>0</v>
      </c>
      <c r="AC208" s="1">
        <f t="shared" si="4"/>
        <v>0</v>
      </c>
      <c r="AD208" s="1" t="e">
        <f t="shared" si="5"/>
        <v>#DIV/0!</v>
      </c>
      <c r="AE208" s="1">
        <f t="shared" si="6"/>
        <v>0</v>
      </c>
      <c r="AF208" s="1">
        <f t="shared" si="7"/>
        <v>0</v>
      </c>
      <c r="AG208" s="1">
        <f t="shared" si="8"/>
        <v>0</v>
      </c>
      <c r="AH208" s="1">
        <f t="shared" si="9"/>
        <v>0</v>
      </c>
      <c r="AI208" s="1">
        <f t="shared" si="10"/>
        <v>0</v>
      </c>
      <c r="AJ208" s="1">
        <f t="shared" si="11"/>
        <v>0</v>
      </c>
      <c r="AK208" s="1">
        <f t="shared" si="12"/>
        <v>0</v>
      </c>
      <c r="AL208" s="1">
        <f t="shared" si="13"/>
        <v>0</v>
      </c>
    </row>
    <row r="209" spans="1:38" ht="14.25" customHeight="1">
      <c r="A209" s="14" t="s">
        <v>249</v>
      </c>
      <c r="B209" s="27">
        <v>2</v>
      </c>
      <c r="K209" s="1"/>
      <c r="L209" s="1"/>
      <c r="M209" s="1"/>
      <c r="N209" s="1"/>
      <c r="O209" s="1"/>
      <c r="P209" s="1"/>
      <c r="T209" s="1" t="s">
        <v>801</v>
      </c>
      <c r="U209" s="1" t="e">
        <f t="shared" ref="U209:Z209" si="229">(SUMIF($A:$A,$T209,C:C))/(COUNTIFS($A:$A,$T209,C:C,"&gt;0"))</f>
        <v>#DIV/0!</v>
      </c>
      <c r="V209" s="1" t="e">
        <f t="shared" si="229"/>
        <v>#DIV/0!</v>
      </c>
      <c r="W209" s="1" t="e">
        <f t="shared" si="229"/>
        <v>#DIV/0!</v>
      </c>
      <c r="X209" s="1" t="e">
        <f t="shared" si="229"/>
        <v>#DIV/0!</v>
      </c>
      <c r="Y209" s="1" t="e">
        <f t="shared" si="229"/>
        <v>#DIV/0!</v>
      </c>
      <c r="Z209" s="1" t="e">
        <f t="shared" si="229"/>
        <v>#DIV/0!</v>
      </c>
      <c r="AA209" s="1" t="e">
        <f t="shared" si="2"/>
        <v>#DIV/0!</v>
      </c>
      <c r="AB209" s="1">
        <f t="shared" si="3"/>
        <v>0</v>
      </c>
      <c r="AC209" s="1">
        <f t="shared" si="4"/>
        <v>0</v>
      </c>
      <c r="AD209" s="1" t="e">
        <f t="shared" si="5"/>
        <v>#DIV/0!</v>
      </c>
      <c r="AE209" s="1">
        <f t="shared" si="6"/>
        <v>0</v>
      </c>
      <c r="AF209" s="1">
        <f t="shared" si="7"/>
        <v>0</v>
      </c>
      <c r="AG209" s="1">
        <f t="shared" si="8"/>
        <v>0</v>
      </c>
      <c r="AH209" s="1">
        <f t="shared" si="9"/>
        <v>0</v>
      </c>
      <c r="AI209" s="1">
        <f t="shared" si="10"/>
        <v>0</v>
      </c>
      <c r="AJ209" s="1">
        <f t="shared" si="11"/>
        <v>0</v>
      </c>
      <c r="AK209" s="1">
        <f t="shared" si="12"/>
        <v>0</v>
      </c>
      <c r="AL209" s="1">
        <f t="shared" si="13"/>
        <v>0</v>
      </c>
    </row>
    <row r="210" spans="1:38" ht="14.25" customHeight="1">
      <c r="A210" s="14" t="s">
        <v>249</v>
      </c>
      <c r="B210" s="27">
        <v>3</v>
      </c>
      <c r="K210" s="1"/>
      <c r="L210" s="1"/>
      <c r="M210" s="1"/>
      <c r="N210" s="1"/>
      <c r="O210" s="1"/>
      <c r="P210" s="1"/>
      <c r="T210" s="1" t="s">
        <v>803</v>
      </c>
      <c r="U210" s="1" t="e">
        <f t="shared" ref="U210:Z210" si="230">(SUMIF($A:$A,$T210,C:C))/(COUNTIFS($A:$A,$T210,C:C,"&gt;0"))</f>
        <v>#DIV/0!</v>
      </c>
      <c r="V210" s="1" t="e">
        <f t="shared" si="230"/>
        <v>#DIV/0!</v>
      </c>
      <c r="W210" s="1" t="e">
        <f t="shared" si="230"/>
        <v>#DIV/0!</v>
      </c>
      <c r="X210" s="1" t="e">
        <f t="shared" si="230"/>
        <v>#DIV/0!</v>
      </c>
      <c r="Y210" s="1" t="e">
        <f t="shared" si="230"/>
        <v>#DIV/0!</v>
      </c>
      <c r="Z210" s="1" t="e">
        <f t="shared" si="230"/>
        <v>#DIV/0!</v>
      </c>
      <c r="AA210" s="1" t="e">
        <f t="shared" si="2"/>
        <v>#DIV/0!</v>
      </c>
      <c r="AB210" s="1">
        <f t="shared" si="3"/>
        <v>0</v>
      </c>
      <c r="AC210" s="1">
        <f t="shared" si="4"/>
        <v>0</v>
      </c>
      <c r="AD210" s="1" t="e">
        <f t="shared" si="5"/>
        <v>#DIV/0!</v>
      </c>
      <c r="AE210" s="1">
        <f t="shared" si="6"/>
        <v>0</v>
      </c>
      <c r="AF210" s="1">
        <f t="shared" si="7"/>
        <v>0</v>
      </c>
      <c r="AG210" s="1">
        <f t="shared" si="8"/>
        <v>0</v>
      </c>
      <c r="AH210" s="1">
        <f t="shared" si="9"/>
        <v>0</v>
      </c>
      <c r="AI210" s="1">
        <f t="shared" si="10"/>
        <v>0</v>
      </c>
      <c r="AJ210" s="1">
        <f t="shared" si="11"/>
        <v>0</v>
      </c>
      <c r="AK210" s="1">
        <f t="shared" si="12"/>
        <v>0</v>
      </c>
      <c r="AL210" s="1">
        <f t="shared" si="13"/>
        <v>0</v>
      </c>
    </row>
    <row r="211" spans="1:38" ht="14.25" customHeight="1">
      <c r="A211" s="14" t="s">
        <v>249</v>
      </c>
      <c r="B211" s="27">
        <v>4</v>
      </c>
      <c r="K211" s="1"/>
      <c r="L211" s="1"/>
      <c r="M211" s="1"/>
      <c r="N211" s="1"/>
      <c r="O211" s="1"/>
      <c r="P211" s="1"/>
      <c r="T211" s="1" t="s">
        <v>805</v>
      </c>
      <c r="U211" s="1" t="e">
        <f t="shared" ref="U211:Z211" si="231">(SUMIF($A:$A,$T211,C:C))/(COUNTIFS($A:$A,$T211,C:C,"&gt;0"))</f>
        <v>#DIV/0!</v>
      </c>
      <c r="V211" s="1" t="e">
        <f t="shared" si="231"/>
        <v>#DIV/0!</v>
      </c>
      <c r="W211" s="1" t="e">
        <f t="shared" si="231"/>
        <v>#DIV/0!</v>
      </c>
      <c r="X211" s="1" t="e">
        <f t="shared" si="231"/>
        <v>#DIV/0!</v>
      </c>
      <c r="Y211" s="1" t="e">
        <f t="shared" si="231"/>
        <v>#DIV/0!</v>
      </c>
      <c r="Z211" s="1" t="e">
        <f t="shared" si="231"/>
        <v>#DIV/0!</v>
      </c>
      <c r="AA211" s="1" t="e">
        <f t="shared" si="2"/>
        <v>#DIV/0!</v>
      </c>
      <c r="AB211" s="1">
        <f t="shared" si="3"/>
        <v>0</v>
      </c>
      <c r="AC211" s="1">
        <f t="shared" si="4"/>
        <v>0</v>
      </c>
      <c r="AD211" s="1" t="e">
        <f t="shared" si="5"/>
        <v>#DIV/0!</v>
      </c>
      <c r="AE211" s="1">
        <f t="shared" si="6"/>
        <v>0</v>
      </c>
      <c r="AF211" s="1">
        <f t="shared" si="7"/>
        <v>0</v>
      </c>
      <c r="AG211" s="1">
        <f t="shared" si="8"/>
        <v>0</v>
      </c>
      <c r="AH211" s="1">
        <f t="shared" si="9"/>
        <v>0</v>
      </c>
      <c r="AI211" s="1">
        <f t="shared" si="10"/>
        <v>0</v>
      </c>
      <c r="AJ211" s="1">
        <f t="shared" si="11"/>
        <v>0</v>
      </c>
      <c r="AK211" s="1">
        <f t="shared" si="12"/>
        <v>0</v>
      </c>
      <c r="AL211" s="1">
        <f t="shared" si="13"/>
        <v>0</v>
      </c>
    </row>
    <row r="212" spans="1:38" ht="14.25" customHeight="1">
      <c r="A212" s="14" t="s">
        <v>249</v>
      </c>
      <c r="B212" s="27">
        <v>5</v>
      </c>
      <c r="K212" s="1"/>
      <c r="L212" s="1"/>
      <c r="M212" s="1"/>
      <c r="N212" s="1"/>
      <c r="O212" s="1"/>
      <c r="P212" s="1"/>
      <c r="T212" s="1" t="s">
        <v>809</v>
      </c>
      <c r="U212" s="1" t="e">
        <f t="shared" ref="U212:Z212" si="232">(SUMIF($A:$A,$T212,C:C))/(COUNTIFS($A:$A,$T212,C:C,"&gt;0"))</f>
        <v>#DIV/0!</v>
      </c>
      <c r="V212" s="1" t="e">
        <f t="shared" si="232"/>
        <v>#DIV/0!</v>
      </c>
      <c r="W212" s="1" t="e">
        <f t="shared" si="232"/>
        <v>#DIV/0!</v>
      </c>
      <c r="X212" s="1" t="e">
        <f t="shared" si="232"/>
        <v>#DIV/0!</v>
      </c>
      <c r="Y212" s="1" t="e">
        <f t="shared" si="232"/>
        <v>#DIV/0!</v>
      </c>
      <c r="Z212" s="1" t="e">
        <f t="shared" si="232"/>
        <v>#DIV/0!</v>
      </c>
      <c r="AA212" s="1" t="e">
        <f t="shared" si="2"/>
        <v>#DIV/0!</v>
      </c>
      <c r="AB212" s="1">
        <f t="shared" si="3"/>
        <v>0</v>
      </c>
      <c r="AC212" s="1">
        <f t="shared" si="4"/>
        <v>0</v>
      </c>
      <c r="AD212" s="1" t="e">
        <f t="shared" si="5"/>
        <v>#DIV/0!</v>
      </c>
      <c r="AE212" s="1">
        <f t="shared" si="6"/>
        <v>0</v>
      </c>
      <c r="AF212" s="1">
        <f t="shared" si="7"/>
        <v>0</v>
      </c>
      <c r="AG212" s="1">
        <f t="shared" si="8"/>
        <v>0</v>
      </c>
      <c r="AH212" s="1">
        <f t="shared" si="9"/>
        <v>0</v>
      </c>
      <c r="AI212" s="1">
        <f t="shared" si="10"/>
        <v>0</v>
      </c>
      <c r="AJ212" s="1">
        <f t="shared" si="11"/>
        <v>0</v>
      </c>
      <c r="AK212" s="1">
        <f t="shared" si="12"/>
        <v>0</v>
      </c>
      <c r="AL212" s="1">
        <f t="shared" si="13"/>
        <v>0</v>
      </c>
    </row>
    <row r="213" spans="1:38" ht="14.25" customHeight="1">
      <c r="A213" s="14" t="s">
        <v>253</v>
      </c>
      <c r="B213" s="27">
        <v>1</v>
      </c>
      <c r="K213" s="1"/>
      <c r="L213" s="1"/>
      <c r="M213" s="1"/>
      <c r="N213" s="1"/>
      <c r="O213" s="1"/>
      <c r="P213" s="1"/>
      <c r="T213" s="1" t="s">
        <v>812</v>
      </c>
      <c r="U213" s="1">
        <f t="shared" ref="U213:Z213" si="233">(SUMIF($A:$A,$T213,C:C))/(COUNTIFS($A:$A,$T213,C:C,"&gt;0"))</f>
        <v>184.46</v>
      </c>
      <c r="V213" s="1">
        <f t="shared" si="233"/>
        <v>21.580000000000002</v>
      </c>
      <c r="W213" s="1">
        <f t="shared" si="233"/>
        <v>0.83200000000000007</v>
      </c>
      <c r="X213" s="1">
        <f t="shared" si="233"/>
        <v>18.399999999999999</v>
      </c>
      <c r="Y213" s="1">
        <f t="shared" si="233"/>
        <v>5.8579999999999997</v>
      </c>
      <c r="Z213" s="1">
        <f t="shared" si="233"/>
        <v>199.858</v>
      </c>
      <c r="AA213" s="1">
        <f t="shared" si="2"/>
        <v>10.760936222046507</v>
      </c>
      <c r="AB213" s="1">
        <f t="shared" si="3"/>
        <v>0</v>
      </c>
      <c r="AC213" s="1">
        <f t="shared" si="4"/>
        <v>0</v>
      </c>
      <c r="AD213" s="1" t="e">
        <f t="shared" si="5"/>
        <v>#DIV/0!</v>
      </c>
      <c r="AE213" s="1">
        <f t="shared" si="6"/>
        <v>0</v>
      </c>
      <c r="AF213" s="1">
        <f t="shared" si="7"/>
        <v>0</v>
      </c>
      <c r="AG213" s="1">
        <f t="shared" si="8"/>
        <v>5</v>
      </c>
      <c r="AH213" s="1">
        <f t="shared" si="9"/>
        <v>0</v>
      </c>
      <c r="AI213" s="1">
        <f t="shared" si="10"/>
        <v>5</v>
      </c>
      <c r="AJ213" s="1">
        <f t="shared" si="11"/>
        <v>0</v>
      </c>
      <c r="AK213" s="1">
        <f t="shared" si="12"/>
        <v>4</v>
      </c>
      <c r="AL213" s="1">
        <f t="shared" si="13"/>
        <v>1</v>
      </c>
    </row>
    <row r="214" spans="1:38" ht="14.25" customHeight="1">
      <c r="A214" s="14" t="s">
        <v>253</v>
      </c>
      <c r="B214" s="27">
        <v>2</v>
      </c>
      <c r="K214" s="1"/>
      <c r="L214" s="1"/>
      <c r="M214" s="1"/>
      <c r="N214" s="1"/>
      <c r="O214" s="1"/>
      <c r="P214" s="1"/>
      <c r="T214" s="1" t="s">
        <v>152</v>
      </c>
      <c r="U214" s="1" t="e">
        <f t="shared" ref="U214:Z214" si="234">(SUMIF($A:$A,$T214,C:C))/(COUNTIFS($A:$A,$T214,C:C,"&gt;0"))</f>
        <v>#DIV/0!</v>
      </c>
      <c r="V214" s="1" t="e">
        <f t="shared" si="234"/>
        <v>#DIV/0!</v>
      </c>
      <c r="W214" s="1" t="e">
        <f t="shared" si="234"/>
        <v>#DIV/0!</v>
      </c>
      <c r="X214" s="1" t="e">
        <f t="shared" si="234"/>
        <v>#DIV/0!</v>
      </c>
      <c r="Y214" s="1" t="e">
        <f t="shared" si="234"/>
        <v>#DIV/0!</v>
      </c>
      <c r="Z214" s="1" t="e">
        <f t="shared" si="234"/>
        <v>#DIV/0!</v>
      </c>
      <c r="AA214" s="1" t="e">
        <f t="shared" si="2"/>
        <v>#DIV/0!</v>
      </c>
      <c r="AB214" s="1">
        <f t="shared" si="3"/>
        <v>0</v>
      </c>
      <c r="AC214" s="1">
        <f t="shared" si="4"/>
        <v>0</v>
      </c>
      <c r="AD214" s="1" t="e">
        <f t="shared" si="5"/>
        <v>#DIV/0!</v>
      </c>
      <c r="AE214" s="1">
        <f t="shared" si="6"/>
        <v>0</v>
      </c>
      <c r="AF214" s="1">
        <f t="shared" si="7"/>
        <v>0</v>
      </c>
      <c r="AG214" s="1">
        <f t="shared" si="8"/>
        <v>0</v>
      </c>
      <c r="AH214" s="1">
        <f t="shared" si="9"/>
        <v>0</v>
      </c>
      <c r="AI214" s="1">
        <f t="shared" si="10"/>
        <v>0</v>
      </c>
      <c r="AJ214" s="1">
        <f t="shared" si="11"/>
        <v>0</v>
      </c>
      <c r="AK214" s="1">
        <f t="shared" si="12"/>
        <v>0</v>
      </c>
      <c r="AL214" s="1">
        <f t="shared" si="13"/>
        <v>0</v>
      </c>
    </row>
    <row r="215" spans="1:38" ht="14.25" customHeight="1">
      <c r="A215" s="14" t="s">
        <v>253</v>
      </c>
      <c r="B215" s="27">
        <v>3</v>
      </c>
      <c r="K215" s="1"/>
      <c r="L215" s="1"/>
      <c r="M215" s="1"/>
      <c r="N215" s="1"/>
      <c r="O215" s="1"/>
      <c r="P215" s="1"/>
      <c r="T215" s="1" t="s">
        <v>817</v>
      </c>
      <c r="U215" s="1">
        <f t="shared" ref="U215:Z215" si="235">(SUMIF($A:$A,$T215,C:C))/(COUNTIFS($A:$A,$T215,C:C,"&gt;0"))</f>
        <v>242.7</v>
      </c>
      <c r="V215" s="1">
        <f t="shared" si="235"/>
        <v>18.860000000000003</v>
      </c>
      <c r="W215" s="1">
        <f t="shared" si="235"/>
        <v>0.76400000000000001</v>
      </c>
      <c r="X215" s="1">
        <f t="shared" si="235"/>
        <v>11.3</v>
      </c>
      <c r="Y215" s="1">
        <f t="shared" si="235"/>
        <v>3.31</v>
      </c>
      <c r="Z215" s="1">
        <f t="shared" si="235"/>
        <v>122.702</v>
      </c>
      <c r="AA215" s="1">
        <f t="shared" si="2"/>
        <v>11.95975908735465</v>
      </c>
      <c r="AB215" s="1">
        <f t="shared" si="3"/>
        <v>0</v>
      </c>
      <c r="AC215" s="1">
        <f t="shared" si="4"/>
        <v>0</v>
      </c>
      <c r="AD215" s="1" t="e">
        <f t="shared" si="5"/>
        <v>#DIV/0!</v>
      </c>
      <c r="AE215" s="1">
        <f t="shared" si="6"/>
        <v>0</v>
      </c>
      <c r="AF215" s="1">
        <f t="shared" si="7"/>
        <v>0</v>
      </c>
      <c r="AG215" s="1">
        <f t="shared" si="8"/>
        <v>0</v>
      </c>
      <c r="AH215" s="1">
        <f t="shared" si="9"/>
        <v>5</v>
      </c>
      <c r="AI215" s="1">
        <f t="shared" si="10"/>
        <v>3</v>
      </c>
      <c r="AJ215" s="1">
        <f t="shared" si="11"/>
        <v>2</v>
      </c>
      <c r="AK215" s="1">
        <f t="shared" si="12"/>
        <v>3</v>
      </c>
      <c r="AL215" s="1">
        <f t="shared" si="13"/>
        <v>2</v>
      </c>
    </row>
    <row r="216" spans="1:38" ht="14.25" customHeight="1">
      <c r="A216" s="14" t="s">
        <v>253</v>
      </c>
      <c r="B216" s="27">
        <v>4</v>
      </c>
      <c r="K216" s="1"/>
      <c r="L216" s="1"/>
      <c r="M216" s="1"/>
      <c r="N216" s="1"/>
      <c r="O216" s="1"/>
      <c r="P216" s="1"/>
      <c r="T216" s="1" t="s">
        <v>819</v>
      </c>
      <c r="U216" s="1" t="e">
        <f t="shared" ref="U216:Z216" si="236">(SUMIF($A:$A,$T216,C:C))/(COUNTIFS($A:$A,$T216,C:C,"&gt;0"))</f>
        <v>#DIV/0!</v>
      </c>
      <c r="V216" s="1" t="e">
        <f t="shared" si="236"/>
        <v>#DIV/0!</v>
      </c>
      <c r="W216" s="1" t="e">
        <f t="shared" si="236"/>
        <v>#DIV/0!</v>
      </c>
      <c r="X216" s="1" t="e">
        <f t="shared" si="236"/>
        <v>#DIV/0!</v>
      </c>
      <c r="Y216" s="1" t="e">
        <f t="shared" si="236"/>
        <v>#DIV/0!</v>
      </c>
      <c r="Z216" s="1" t="e">
        <f t="shared" si="236"/>
        <v>#DIV/0!</v>
      </c>
      <c r="AA216" s="1" t="e">
        <f t="shared" si="2"/>
        <v>#DIV/0!</v>
      </c>
      <c r="AB216" s="1">
        <f t="shared" si="3"/>
        <v>0</v>
      </c>
      <c r="AC216" s="1">
        <f t="shared" si="4"/>
        <v>0</v>
      </c>
      <c r="AD216" s="1" t="e">
        <f t="shared" si="5"/>
        <v>#DIV/0!</v>
      </c>
      <c r="AE216" s="1">
        <f t="shared" si="6"/>
        <v>0</v>
      </c>
      <c r="AF216" s="1">
        <f t="shared" si="7"/>
        <v>0</v>
      </c>
      <c r="AG216" s="1">
        <f t="shared" si="8"/>
        <v>0</v>
      </c>
      <c r="AH216" s="1">
        <f t="shared" si="9"/>
        <v>0</v>
      </c>
      <c r="AI216" s="1">
        <f t="shared" si="10"/>
        <v>0</v>
      </c>
      <c r="AJ216" s="1">
        <f t="shared" si="11"/>
        <v>0</v>
      </c>
      <c r="AK216" s="1">
        <f t="shared" si="12"/>
        <v>0</v>
      </c>
      <c r="AL216" s="1">
        <f t="shared" si="13"/>
        <v>0</v>
      </c>
    </row>
    <row r="217" spans="1:38" ht="14.25" customHeight="1">
      <c r="A217" s="14" t="s">
        <v>253</v>
      </c>
      <c r="B217" s="27">
        <v>5</v>
      </c>
      <c r="K217" s="1"/>
      <c r="L217" s="1"/>
      <c r="M217" s="1"/>
      <c r="N217" s="1"/>
      <c r="O217" s="1"/>
      <c r="P217" s="1"/>
      <c r="T217" s="1" t="s">
        <v>823</v>
      </c>
      <c r="U217" s="1" t="e">
        <f t="shared" ref="U217:Z217" si="237">(SUMIF($A:$A,$T217,C:C))/(COUNTIFS($A:$A,$T217,C:C,"&gt;0"))</f>
        <v>#DIV/0!</v>
      </c>
      <c r="V217" s="1" t="e">
        <f t="shared" si="237"/>
        <v>#DIV/0!</v>
      </c>
      <c r="W217" s="1" t="e">
        <f t="shared" si="237"/>
        <v>#DIV/0!</v>
      </c>
      <c r="X217" s="1" t="e">
        <f t="shared" si="237"/>
        <v>#DIV/0!</v>
      </c>
      <c r="Y217" s="1" t="e">
        <f t="shared" si="237"/>
        <v>#DIV/0!</v>
      </c>
      <c r="Z217" s="1" t="e">
        <f t="shared" si="237"/>
        <v>#DIV/0!</v>
      </c>
      <c r="AA217" s="1" t="e">
        <f t="shared" si="2"/>
        <v>#DIV/0!</v>
      </c>
      <c r="AB217" s="1">
        <f t="shared" si="3"/>
        <v>0</v>
      </c>
      <c r="AC217" s="1">
        <f t="shared" si="4"/>
        <v>0</v>
      </c>
      <c r="AD217" s="1" t="e">
        <f t="shared" si="5"/>
        <v>#DIV/0!</v>
      </c>
      <c r="AE217" s="1">
        <f t="shared" si="6"/>
        <v>0</v>
      </c>
      <c r="AF217" s="1">
        <f t="shared" si="7"/>
        <v>0</v>
      </c>
      <c r="AG217" s="1">
        <f t="shared" si="8"/>
        <v>0</v>
      </c>
      <c r="AH217" s="1">
        <f t="shared" si="9"/>
        <v>0</v>
      </c>
      <c r="AI217" s="1">
        <f t="shared" si="10"/>
        <v>0</v>
      </c>
      <c r="AJ217" s="1">
        <f t="shared" si="11"/>
        <v>0</v>
      </c>
      <c r="AK217" s="1">
        <f t="shared" si="12"/>
        <v>0</v>
      </c>
      <c r="AL217" s="1">
        <f t="shared" si="13"/>
        <v>0</v>
      </c>
    </row>
    <row r="218" spans="1:38" ht="14.25" customHeight="1">
      <c r="A218" s="14" t="s">
        <v>258</v>
      </c>
      <c r="B218" s="27">
        <v>1</v>
      </c>
      <c r="K218" s="1"/>
      <c r="L218" s="1"/>
      <c r="M218" s="1"/>
      <c r="N218" s="1"/>
      <c r="O218" s="1"/>
      <c r="P218" s="1"/>
      <c r="T218" s="1" t="s">
        <v>828</v>
      </c>
      <c r="U218" s="1" t="e">
        <f t="shared" ref="U218:Z218" si="238">(SUMIF($A:$A,$T218,C:C))/(COUNTIFS($A:$A,$T218,C:C,"&gt;0"))</f>
        <v>#DIV/0!</v>
      </c>
      <c r="V218" s="1" t="e">
        <f t="shared" si="238"/>
        <v>#DIV/0!</v>
      </c>
      <c r="W218" s="1" t="e">
        <f t="shared" si="238"/>
        <v>#DIV/0!</v>
      </c>
      <c r="X218" s="1" t="e">
        <f t="shared" si="238"/>
        <v>#DIV/0!</v>
      </c>
      <c r="Y218" s="1" t="e">
        <f t="shared" si="238"/>
        <v>#DIV/0!</v>
      </c>
      <c r="Z218" s="1" t="e">
        <f t="shared" si="238"/>
        <v>#DIV/0!</v>
      </c>
      <c r="AA218" s="1" t="e">
        <f t="shared" si="2"/>
        <v>#DIV/0!</v>
      </c>
      <c r="AB218" s="1">
        <f t="shared" si="3"/>
        <v>0</v>
      </c>
      <c r="AC218" s="1">
        <f t="shared" si="4"/>
        <v>0</v>
      </c>
      <c r="AD218" s="1" t="e">
        <f t="shared" si="5"/>
        <v>#DIV/0!</v>
      </c>
      <c r="AE218" s="1">
        <f t="shared" si="6"/>
        <v>0</v>
      </c>
      <c r="AF218" s="1">
        <f t="shared" si="7"/>
        <v>0</v>
      </c>
      <c r="AG218" s="1">
        <f t="shared" si="8"/>
        <v>0</v>
      </c>
      <c r="AH218" s="1">
        <f t="shared" si="9"/>
        <v>0</v>
      </c>
      <c r="AI218" s="1">
        <f t="shared" si="10"/>
        <v>0</v>
      </c>
      <c r="AJ218" s="1">
        <f t="shared" si="11"/>
        <v>0</v>
      </c>
      <c r="AK218" s="1">
        <f t="shared" si="12"/>
        <v>0</v>
      </c>
      <c r="AL218" s="1">
        <f t="shared" si="13"/>
        <v>0</v>
      </c>
    </row>
    <row r="219" spans="1:38" ht="14.25" customHeight="1">
      <c r="A219" s="14" t="s">
        <v>258</v>
      </c>
      <c r="B219" s="27">
        <v>2</v>
      </c>
      <c r="K219" s="1"/>
      <c r="L219" s="1"/>
      <c r="M219" s="1"/>
      <c r="N219" s="1"/>
      <c r="O219" s="1"/>
      <c r="P219" s="1"/>
      <c r="T219" s="1" t="s">
        <v>831</v>
      </c>
      <c r="U219" s="1">
        <f t="shared" ref="U219:Z219" si="239">(SUMIF($A:$A,$T219,C:C))/(COUNTIFS($A:$A,$T219,C:C,"&gt;0"))</f>
        <v>121.38000000000002</v>
      </c>
      <c r="V219" s="1">
        <f t="shared" si="239"/>
        <v>21.160000000000004</v>
      </c>
      <c r="W219" s="1">
        <f t="shared" si="239"/>
        <v>0.79600000000000004</v>
      </c>
      <c r="X219" s="1">
        <f t="shared" si="239"/>
        <v>11.32</v>
      </c>
      <c r="Y219" s="1">
        <f t="shared" si="239"/>
        <v>4.5540000000000003</v>
      </c>
      <c r="Z219" s="1">
        <f t="shared" si="239"/>
        <v>127.40599999999999</v>
      </c>
      <c r="AA219" s="1">
        <f t="shared" si="2"/>
        <v>9.42969193442703</v>
      </c>
      <c r="AB219" s="1">
        <f t="shared" si="3"/>
        <v>0</v>
      </c>
      <c r="AC219" s="1">
        <f t="shared" si="4"/>
        <v>0</v>
      </c>
      <c r="AD219" s="1" t="e">
        <f t="shared" si="5"/>
        <v>#DIV/0!</v>
      </c>
      <c r="AE219" s="1">
        <f t="shared" si="6"/>
        <v>0</v>
      </c>
      <c r="AF219" s="1">
        <f t="shared" si="7"/>
        <v>0</v>
      </c>
      <c r="AG219" s="1">
        <f t="shared" si="8"/>
        <v>2</v>
      </c>
      <c r="AH219" s="1">
        <f t="shared" si="9"/>
        <v>3</v>
      </c>
      <c r="AI219" s="1">
        <f t="shared" si="10"/>
        <v>5</v>
      </c>
      <c r="AJ219" s="1">
        <f t="shared" si="11"/>
        <v>0</v>
      </c>
      <c r="AK219" s="1">
        <f t="shared" si="12"/>
        <v>1</v>
      </c>
      <c r="AL219" s="1">
        <f t="shared" si="13"/>
        <v>4</v>
      </c>
    </row>
    <row r="220" spans="1:38" ht="14.25" customHeight="1">
      <c r="A220" s="14" t="s">
        <v>258</v>
      </c>
      <c r="B220" s="27">
        <v>3</v>
      </c>
      <c r="K220" s="1"/>
      <c r="L220" s="1"/>
      <c r="M220" s="1"/>
      <c r="N220" s="1"/>
      <c r="O220" s="1"/>
      <c r="P220" s="1"/>
      <c r="T220" s="1" t="s">
        <v>834</v>
      </c>
      <c r="U220" s="1">
        <f t="shared" ref="U220:Z220" si="240">(SUMIF($A:$A,$T220,C:C))/(COUNTIFS($A:$A,$T220,C:C,"&gt;0"))</f>
        <v>90.4</v>
      </c>
      <c r="V220" s="1">
        <f t="shared" si="240"/>
        <v>12.9</v>
      </c>
      <c r="W220" s="1">
        <f t="shared" si="240"/>
        <v>0.63200000000000012</v>
      </c>
      <c r="X220" s="1">
        <f t="shared" si="240"/>
        <v>5</v>
      </c>
      <c r="Y220" s="1">
        <f t="shared" si="240"/>
        <v>3.0720000000000001</v>
      </c>
      <c r="Z220" s="1">
        <f t="shared" si="240"/>
        <v>53.564</v>
      </c>
      <c r="AA220" s="1">
        <f t="shared" si="2"/>
        <v>9.2281361191577993</v>
      </c>
      <c r="AB220" s="1">
        <f t="shared" si="3"/>
        <v>0</v>
      </c>
      <c r="AC220" s="1">
        <f t="shared" si="4"/>
        <v>0</v>
      </c>
      <c r="AD220" s="1" t="e">
        <f t="shared" si="5"/>
        <v>#DIV/0!</v>
      </c>
      <c r="AE220" s="1">
        <f t="shared" si="6"/>
        <v>0</v>
      </c>
      <c r="AF220" s="1">
        <f t="shared" si="7"/>
        <v>0</v>
      </c>
      <c r="AG220" s="1">
        <f t="shared" si="8"/>
        <v>0</v>
      </c>
      <c r="AH220" s="1">
        <f t="shared" si="9"/>
        <v>5</v>
      </c>
      <c r="AI220" s="1">
        <f t="shared" si="10"/>
        <v>5</v>
      </c>
      <c r="AJ220" s="1">
        <f t="shared" si="11"/>
        <v>0</v>
      </c>
      <c r="AK220" s="1">
        <f t="shared" si="12"/>
        <v>2</v>
      </c>
      <c r="AL220" s="1">
        <f t="shared" si="13"/>
        <v>3</v>
      </c>
    </row>
    <row r="221" spans="1:38" ht="14.25" customHeight="1">
      <c r="A221" s="14" t="s">
        <v>258</v>
      </c>
      <c r="B221" s="27">
        <v>4</v>
      </c>
      <c r="K221" s="1"/>
      <c r="L221" s="1"/>
      <c r="M221" s="1"/>
      <c r="N221" s="1"/>
      <c r="O221" s="1"/>
      <c r="P221" s="1"/>
      <c r="T221" s="1" t="s">
        <v>837</v>
      </c>
      <c r="U221" s="1" t="e">
        <f t="shared" ref="U221:Z221" si="241">(SUMIF($A:$A,$T221,C:C))/(COUNTIFS($A:$A,$T221,C:C,"&gt;0"))</f>
        <v>#DIV/0!</v>
      </c>
      <c r="V221" s="1" t="e">
        <f t="shared" si="241"/>
        <v>#DIV/0!</v>
      </c>
      <c r="W221" s="1" t="e">
        <f t="shared" si="241"/>
        <v>#DIV/0!</v>
      </c>
      <c r="X221" s="1" t="e">
        <f t="shared" si="241"/>
        <v>#DIV/0!</v>
      </c>
      <c r="Y221" s="1" t="e">
        <f t="shared" si="241"/>
        <v>#DIV/0!</v>
      </c>
      <c r="Z221" s="1" t="e">
        <f t="shared" si="241"/>
        <v>#DIV/0!</v>
      </c>
      <c r="AA221" s="1" t="e">
        <f t="shared" si="2"/>
        <v>#DIV/0!</v>
      </c>
      <c r="AB221" s="1">
        <f t="shared" si="3"/>
        <v>0</v>
      </c>
      <c r="AC221" s="1">
        <f t="shared" si="4"/>
        <v>0</v>
      </c>
      <c r="AD221" s="1" t="e">
        <f t="shared" si="5"/>
        <v>#DIV/0!</v>
      </c>
      <c r="AE221" s="1">
        <f t="shared" si="6"/>
        <v>0</v>
      </c>
      <c r="AF221" s="1">
        <f t="shared" si="7"/>
        <v>0</v>
      </c>
      <c r="AG221" s="1">
        <f t="shared" si="8"/>
        <v>0</v>
      </c>
      <c r="AH221" s="1">
        <f t="shared" si="9"/>
        <v>0</v>
      </c>
      <c r="AI221" s="1">
        <f t="shared" si="10"/>
        <v>0</v>
      </c>
      <c r="AJ221" s="1">
        <f t="shared" si="11"/>
        <v>0</v>
      </c>
      <c r="AK221" s="1">
        <f t="shared" si="12"/>
        <v>0</v>
      </c>
      <c r="AL221" s="1">
        <f t="shared" si="13"/>
        <v>0</v>
      </c>
    </row>
    <row r="222" spans="1:38" ht="14.25" customHeight="1">
      <c r="A222" s="14" t="s">
        <v>258</v>
      </c>
      <c r="B222" s="27">
        <v>5</v>
      </c>
      <c r="K222" s="1"/>
      <c r="L222" s="1"/>
      <c r="M222" s="1"/>
      <c r="N222" s="1"/>
      <c r="O222" s="1"/>
      <c r="P222" s="1"/>
      <c r="T222" s="1" t="s">
        <v>841</v>
      </c>
      <c r="U222" s="1" t="e">
        <f t="shared" ref="U222:Z222" si="242">(SUMIF($A:$A,$T222,C:C))/(COUNTIFS($A:$A,$T222,C:C,"&gt;0"))</f>
        <v>#DIV/0!</v>
      </c>
      <c r="V222" s="1" t="e">
        <f t="shared" si="242"/>
        <v>#DIV/0!</v>
      </c>
      <c r="W222" s="1" t="e">
        <f t="shared" si="242"/>
        <v>#DIV/0!</v>
      </c>
      <c r="X222" s="1" t="e">
        <f t="shared" si="242"/>
        <v>#DIV/0!</v>
      </c>
      <c r="Y222" s="1" t="e">
        <f t="shared" si="242"/>
        <v>#DIV/0!</v>
      </c>
      <c r="Z222" s="1" t="e">
        <f t="shared" si="242"/>
        <v>#DIV/0!</v>
      </c>
      <c r="AA222" s="1" t="e">
        <f t="shared" si="2"/>
        <v>#DIV/0!</v>
      </c>
      <c r="AB222" s="1">
        <f t="shared" si="3"/>
        <v>0</v>
      </c>
      <c r="AC222" s="1">
        <f t="shared" si="4"/>
        <v>0</v>
      </c>
      <c r="AD222" s="1" t="e">
        <f t="shared" si="5"/>
        <v>#DIV/0!</v>
      </c>
      <c r="AE222" s="1">
        <f t="shared" si="6"/>
        <v>0</v>
      </c>
      <c r="AF222" s="1">
        <f t="shared" si="7"/>
        <v>0</v>
      </c>
      <c r="AG222" s="1">
        <f t="shared" si="8"/>
        <v>0</v>
      </c>
      <c r="AH222" s="1">
        <f t="shared" si="9"/>
        <v>0</v>
      </c>
      <c r="AI222" s="1">
        <f t="shared" si="10"/>
        <v>0</v>
      </c>
      <c r="AJ222" s="1">
        <f t="shared" si="11"/>
        <v>0</v>
      </c>
      <c r="AK222" s="1">
        <f t="shared" si="12"/>
        <v>0</v>
      </c>
      <c r="AL222" s="1">
        <f t="shared" si="13"/>
        <v>0</v>
      </c>
    </row>
    <row r="223" spans="1:38" ht="14.25" customHeight="1">
      <c r="A223" s="14" t="s">
        <v>262</v>
      </c>
      <c r="B223" s="27">
        <v>1</v>
      </c>
      <c r="C223" s="27">
        <v>161.6</v>
      </c>
      <c r="D223" s="27">
        <v>8.5</v>
      </c>
      <c r="E223" s="27">
        <v>0.89</v>
      </c>
      <c r="F223" s="27">
        <v>14.1</v>
      </c>
      <c r="G223" s="27">
        <v>3.97</v>
      </c>
      <c r="H223" s="27">
        <v>68.98</v>
      </c>
      <c r="I223" s="27">
        <v>6.89</v>
      </c>
      <c r="J223" s="7">
        <f t="shared" ref="J223:J232" si="243">(I223/H223)*100</f>
        <v>9.9884024354885472</v>
      </c>
      <c r="K223" s="1"/>
      <c r="L223" s="1"/>
      <c r="M223" s="2" t="s">
        <v>1628</v>
      </c>
      <c r="N223" s="2" t="s">
        <v>52</v>
      </c>
      <c r="O223" s="2" t="s">
        <v>1628</v>
      </c>
      <c r="P223" s="2" t="s">
        <v>1628</v>
      </c>
      <c r="T223" s="1" t="s">
        <v>845</v>
      </c>
      <c r="U223" s="1" t="e">
        <f t="shared" ref="U223:Z223" si="244">(SUMIF($A:$A,$T223,C:C))/(COUNTIFS($A:$A,$T223,C:C,"&gt;0"))</f>
        <v>#DIV/0!</v>
      </c>
      <c r="V223" s="1" t="e">
        <f t="shared" si="244"/>
        <v>#DIV/0!</v>
      </c>
      <c r="W223" s="1" t="e">
        <f t="shared" si="244"/>
        <v>#DIV/0!</v>
      </c>
      <c r="X223" s="1" t="e">
        <f t="shared" si="244"/>
        <v>#DIV/0!</v>
      </c>
      <c r="Y223" s="1" t="e">
        <f t="shared" si="244"/>
        <v>#DIV/0!</v>
      </c>
      <c r="Z223" s="1" t="e">
        <f t="shared" si="244"/>
        <v>#DIV/0!</v>
      </c>
      <c r="AA223" s="1" t="e">
        <f t="shared" si="2"/>
        <v>#DIV/0!</v>
      </c>
      <c r="AB223" s="1">
        <f t="shared" si="3"/>
        <v>0</v>
      </c>
      <c r="AC223" s="1">
        <f t="shared" si="4"/>
        <v>0</v>
      </c>
      <c r="AD223" s="1" t="e">
        <f t="shared" si="5"/>
        <v>#DIV/0!</v>
      </c>
      <c r="AE223" s="1">
        <f t="shared" si="6"/>
        <v>0</v>
      </c>
      <c r="AF223" s="1">
        <f t="shared" si="7"/>
        <v>0</v>
      </c>
      <c r="AG223" s="1">
        <f t="shared" si="8"/>
        <v>0</v>
      </c>
      <c r="AH223" s="1">
        <f t="shared" si="9"/>
        <v>0</v>
      </c>
      <c r="AI223" s="1">
        <f t="shared" si="10"/>
        <v>0</v>
      </c>
      <c r="AJ223" s="1">
        <f t="shared" si="11"/>
        <v>0</v>
      </c>
      <c r="AK223" s="1">
        <f t="shared" si="12"/>
        <v>0</v>
      </c>
      <c r="AL223" s="1">
        <f t="shared" si="13"/>
        <v>0</v>
      </c>
    </row>
    <row r="224" spans="1:38" ht="14.25" customHeight="1">
      <c r="A224" s="14" t="s">
        <v>262</v>
      </c>
      <c r="B224" s="27">
        <v>2</v>
      </c>
      <c r="C224" s="27">
        <v>141.6</v>
      </c>
      <c r="D224" s="27">
        <v>13.6</v>
      </c>
      <c r="E224" s="27">
        <v>0.91</v>
      </c>
      <c r="F224" s="27">
        <v>16.8</v>
      </c>
      <c r="G224" s="27">
        <v>5.64</v>
      </c>
      <c r="H224" s="27">
        <v>72.48</v>
      </c>
      <c r="I224" s="27">
        <v>6.93</v>
      </c>
      <c r="J224" s="7">
        <f t="shared" si="243"/>
        <v>9.5612582781456936</v>
      </c>
      <c r="K224" s="1"/>
      <c r="L224" s="1"/>
      <c r="M224" s="2" t="s">
        <v>1628</v>
      </c>
      <c r="N224" s="2" t="s">
        <v>52</v>
      </c>
      <c r="O224" s="2" t="s">
        <v>1628</v>
      </c>
      <c r="P224" s="2" t="s">
        <v>1628</v>
      </c>
      <c r="T224" s="1" t="s">
        <v>847</v>
      </c>
      <c r="U224" s="1" t="e">
        <f t="shared" ref="U224:Z224" si="245">(SUMIF($A:$A,$T224,C:C))/(COUNTIFS($A:$A,$T224,C:C,"&gt;0"))</f>
        <v>#DIV/0!</v>
      </c>
      <c r="V224" s="1" t="e">
        <f t="shared" si="245"/>
        <v>#DIV/0!</v>
      </c>
      <c r="W224" s="1" t="e">
        <f t="shared" si="245"/>
        <v>#DIV/0!</v>
      </c>
      <c r="X224" s="1" t="e">
        <f t="shared" si="245"/>
        <v>#DIV/0!</v>
      </c>
      <c r="Y224" s="1" t="e">
        <f t="shared" si="245"/>
        <v>#DIV/0!</v>
      </c>
      <c r="Z224" s="1" t="e">
        <f t="shared" si="245"/>
        <v>#DIV/0!</v>
      </c>
      <c r="AA224" s="1" t="e">
        <f t="shared" si="2"/>
        <v>#DIV/0!</v>
      </c>
      <c r="AB224" s="1">
        <f t="shared" si="3"/>
        <v>0</v>
      </c>
      <c r="AC224" s="1">
        <f t="shared" si="4"/>
        <v>0</v>
      </c>
      <c r="AD224" s="1" t="e">
        <f t="shared" si="5"/>
        <v>#DIV/0!</v>
      </c>
      <c r="AE224" s="1">
        <f t="shared" si="6"/>
        <v>0</v>
      </c>
      <c r="AF224" s="1">
        <f t="shared" si="7"/>
        <v>0</v>
      </c>
      <c r="AG224" s="1">
        <f t="shared" si="8"/>
        <v>0</v>
      </c>
      <c r="AH224" s="1">
        <f t="shared" si="9"/>
        <v>0</v>
      </c>
      <c r="AI224" s="1">
        <f t="shared" si="10"/>
        <v>0</v>
      </c>
      <c r="AJ224" s="1">
        <f t="shared" si="11"/>
        <v>0</v>
      </c>
      <c r="AK224" s="1">
        <f t="shared" si="12"/>
        <v>0</v>
      </c>
      <c r="AL224" s="1">
        <f t="shared" si="13"/>
        <v>0</v>
      </c>
    </row>
    <row r="225" spans="1:38" ht="14.25" customHeight="1">
      <c r="A225" s="14" t="s">
        <v>262</v>
      </c>
      <c r="B225" s="27">
        <v>3</v>
      </c>
      <c r="C225" s="27">
        <v>136.4</v>
      </c>
      <c r="D225" s="27">
        <v>10</v>
      </c>
      <c r="E225" s="27">
        <v>1</v>
      </c>
      <c r="F225" s="27">
        <v>20.6</v>
      </c>
      <c r="G225" s="27">
        <v>6.1</v>
      </c>
      <c r="H225" s="27">
        <v>72.17</v>
      </c>
      <c r="I225" s="27">
        <v>6.4</v>
      </c>
      <c r="J225" s="7">
        <f t="shared" si="243"/>
        <v>8.8679506720243868</v>
      </c>
      <c r="K225" s="1"/>
      <c r="L225" s="1"/>
      <c r="M225" s="2" t="s">
        <v>1628</v>
      </c>
      <c r="N225" s="2" t="s">
        <v>52</v>
      </c>
      <c r="O225" s="2" t="s">
        <v>1628</v>
      </c>
      <c r="P225" s="2" t="s">
        <v>1628</v>
      </c>
      <c r="T225" s="1" t="s">
        <v>850</v>
      </c>
      <c r="U225" s="1" t="e">
        <f t="shared" ref="U225:Z225" si="246">(SUMIF($A:$A,$T225,C:C))/(COUNTIFS($A:$A,$T225,C:C,"&gt;0"))</f>
        <v>#DIV/0!</v>
      </c>
      <c r="V225" s="1" t="e">
        <f t="shared" si="246"/>
        <v>#DIV/0!</v>
      </c>
      <c r="W225" s="1" t="e">
        <f t="shared" si="246"/>
        <v>#DIV/0!</v>
      </c>
      <c r="X225" s="1" t="e">
        <f t="shared" si="246"/>
        <v>#DIV/0!</v>
      </c>
      <c r="Y225" s="1" t="e">
        <f t="shared" si="246"/>
        <v>#DIV/0!</v>
      </c>
      <c r="Z225" s="1" t="e">
        <f t="shared" si="246"/>
        <v>#DIV/0!</v>
      </c>
      <c r="AA225" s="1" t="e">
        <f t="shared" si="2"/>
        <v>#DIV/0!</v>
      </c>
      <c r="AB225" s="1">
        <f t="shared" si="3"/>
        <v>0</v>
      </c>
      <c r="AC225" s="1">
        <f t="shared" si="4"/>
        <v>0</v>
      </c>
      <c r="AD225" s="1" t="e">
        <f t="shared" si="5"/>
        <v>#DIV/0!</v>
      </c>
      <c r="AE225" s="1">
        <f t="shared" si="6"/>
        <v>0</v>
      </c>
      <c r="AF225" s="1">
        <f t="shared" si="7"/>
        <v>0</v>
      </c>
      <c r="AG225" s="1">
        <f t="shared" si="8"/>
        <v>0</v>
      </c>
      <c r="AH225" s="1">
        <f t="shared" si="9"/>
        <v>0</v>
      </c>
      <c r="AI225" s="1">
        <f t="shared" si="10"/>
        <v>0</v>
      </c>
      <c r="AJ225" s="1">
        <f t="shared" si="11"/>
        <v>0</v>
      </c>
      <c r="AK225" s="1">
        <f t="shared" si="12"/>
        <v>0</v>
      </c>
      <c r="AL225" s="1">
        <f t="shared" si="13"/>
        <v>0</v>
      </c>
    </row>
    <row r="226" spans="1:38" ht="14.25" customHeight="1">
      <c r="A226" s="14" t="s">
        <v>262</v>
      </c>
      <c r="B226" s="27">
        <v>4</v>
      </c>
      <c r="C226" s="27">
        <v>180.5</v>
      </c>
      <c r="D226" s="27">
        <v>14</v>
      </c>
      <c r="E226" s="27">
        <v>0.87</v>
      </c>
      <c r="F226" s="27">
        <v>6.6</v>
      </c>
      <c r="G226" s="27">
        <v>3.63</v>
      </c>
      <c r="H226" s="27">
        <v>111.2</v>
      </c>
      <c r="I226" s="27">
        <v>12.59</v>
      </c>
      <c r="J226" s="7">
        <f t="shared" si="243"/>
        <v>11.321942446043165</v>
      </c>
      <c r="K226" s="1"/>
      <c r="L226" s="1"/>
      <c r="M226" s="2" t="s">
        <v>1628</v>
      </c>
      <c r="N226" s="2" t="s">
        <v>52</v>
      </c>
      <c r="O226" s="2" t="s">
        <v>52</v>
      </c>
      <c r="P226" s="2" t="s">
        <v>1628</v>
      </c>
      <c r="T226" s="1" t="s">
        <v>853</v>
      </c>
      <c r="U226" s="1">
        <f t="shared" ref="U226:Z226" si="247">(SUMIF($A:$A,$T226,C:C))/(COUNTIFS($A:$A,$T226,C:C,"&gt;0"))</f>
        <v>185.06</v>
      </c>
      <c r="V226" s="1">
        <f t="shared" si="247"/>
        <v>15.14</v>
      </c>
      <c r="W226" s="1">
        <f t="shared" si="247"/>
        <v>0.80400000000000005</v>
      </c>
      <c r="X226" s="1">
        <f t="shared" si="247"/>
        <v>48.92</v>
      </c>
      <c r="Y226" s="1">
        <f t="shared" si="247"/>
        <v>6.3639999999999999</v>
      </c>
      <c r="Z226" s="1">
        <f t="shared" si="247"/>
        <v>158.59800000000001</v>
      </c>
      <c r="AA226" s="1">
        <f t="shared" si="2"/>
        <v>9.3342060122537553</v>
      </c>
      <c r="AB226" s="1">
        <f t="shared" si="3"/>
        <v>0</v>
      </c>
      <c r="AC226" s="1">
        <f t="shared" si="4"/>
        <v>0</v>
      </c>
      <c r="AD226" s="1" t="e">
        <f t="shared" si="5"/>
        <v>#DIV/0!</v>
      </c>
      <c r="AE226" s="1">
        <f t="shared" si="6"/>
        <v>0</v>
      </c>
      <c r="AF226" s="1">
        <f t="shared" si="7"/>
        <v>0</v>
      </c>
      <c r="AG226" s="1">
        <f t="shared" si="8"/>
        <v>0</v>
      </c>
      <c r="AH226" s="1">
        <f t="shared" si="9"/>
        <v>5</v>
      </c>
      <c r="AI226" s="1">
        <f t="shared" si="10"/>
        <v>5</v>
      </c>
      <c r="AJ226" s="1">
        <f t="shared" si="11"/>
        <v>0</v>
      </c>
      <c r="AK226" s="1">
        <f t="shared" si="12"/>
        <v>1</v>
      </c>
      <c r="AL226" s="1">
        <f t="shared" si="13"/>
        <v>4</v>
      </c>
    </row>
    <row r="227" spans="1:38" ht="14.25" customHeight="1">
      <c r="A227" s="14" t="s">
        <v>262</v>
      </c>
      <c r="B227" s="27">
        <v>5</v>
      </c>
      <c r="C227" s="27">
        <v>142.5</v>
      </c>
      <c r="D227" s="27">
        <v>13</v>
      </c>
      <c r="E227" s="27">
        <v>0.73</v>
      </c>
      <c r="F227" s="27">
        <v>8.6999999999999993</v>
      </c>
      <c r="G227" s="27">
        <v>4.3899999999999997</v>
      </c>
      <c r="H227" s="27">
        <v>64.709999999999994</v>
      </c>
      <c r="I227" s="27">
        <v>5.9</v>
      </c>
      <c r="J227" s="7">
        <f t="shared" si="243"/>
        <v>9.1176016071704549</v>
      </c>
      <c r="K227" s="1"/>
      <c r="L227" s="1"/>
      <c r="M227" s="2" t="s">
        <v>1628</v>
      </c>
      <c r="N227" s="2" t="s">
        <v>52</v>
      </c>
      <c r="O227" s="2" t="s">
        <v>1628</v>
      </c>
      <c r="P227" s="2" t="s">
        <v>1628</v>
      </c>
      <c r="T227" s="1" t="s">
        <v>855</v>
      </c>
      <c r="U227" s="1">
        <f t="shared" ref="U227:Z227" si="248">(SUMIF($A:$A,$T227,C:C))/(COUNTIFS($A:$A,$T227,C:C,"&gt;0"))</f>
        <v>146.30000000000001</v>
      </c>
      <c r="V227" s="1">
        <f t="shared" si="248"/>
        <v>14.440000000000001</v>
      </c>
      <c r="W227" s="1">
        <f t="shared" si="248"/>
        <v>1.1359999999999999</v>
      </c>
      <c r="X227" s="1">
        <f t="shared" si="248"/>
        <v>23.419999999999998</v>
      </c>
      <c r="Y227" s="1">
        <f t="shared" si="248"/>
        <v>5.3120000000000003</v>
      </c>
      <c r="Z227" s="1">
        <f t="shared" si="248"/>
        <v>155.922</v>
      </c>
      <c r="AA227" s="1">
        <f t="shared" si="2"/>
        <v>8.3188704048002435</v>
      </c>
      <c r="AB227" s="1">
        <f t="shared" si="3"/>
        <v>0</v>
      </c>
      <c r="AC227" s="1">
        <f t="shared" si="4"/>
        <v>0</v>
      </c>
      <c r="AD227" s="1" t="e">
        <f t="shared" si="5"/>
        <v>#DIV/0!</v>
      </c>
      <c r="AE227" s="1">
        <f t="shared" si="6"/>
        <v>0</v>
      </c>
      <c r="AF227" s="1">
        <f t="shared" si="7"/>
        <v>0</v>
      </c>
      <c r="AG227" s="1">
        <f t="shared" si="8"/>
        <v>0</v>
      </c>
      <c r="AH227" s="1">
        <f t="shared" si="9"/>
        <v>5</v>
      </c>
      <c r="AI227" s="1">
        <f t="shared" si="10"/>
        <v>5</v>
      </c>
      <c r="AJ227" s="1">
        <f t="shared" si="11"/>
        <v>0</v>
      </c>
      <c r="AK227" s="1">
        <f t="shared" si="12"/>
        <v>0</v>
      </c>
      <c r="AL227" s="1">
        <f t="shared" si="13"/>
        <v>5</v>
      </c>
    </row>
    <row r="228" spans="1:38" ht="14.25" customHeight="1">
      <c r="A228" s="14" t="s">
        <v>266</v>
      </c>
      <c r="B228" s="27">
        <v>1</v>
      </c>
      <c r="C228" s="27">
        <v>100.3</v>
      </c>
      <c r="D228" s="27">
        <v>21.5</v>
      </c>
      <c r="E228" s="27">
        <v>0.52</v>
      </c>
      <c r="F228" s="27">
        <v>17.8</v>
      </c>
      <c r="G228" s="27">
        <v>5.45</v>
      </c>
      <c r="H228" s="27">
        <v>76.5</v>
      </c>
      <c r="I228" s="27">
        <v>7.89</v>
      </c>
      <c r="J228" s="7">
        <f t="shared" si="243"/>
        <v>10.313725490196077</v>
      </c>
      <c r="K228" s="1"/>
      <c r="L228" s="1"/>
      <c r="M228" s="2" t="s">
        <v>1628</v>
      </c>
      <c r="N228" s="2" t="s">
        <v>52</v>
      </c>
      <c r="O228" s="2" t="s">
        <v>1628</v>
      </c>
      <c r="P228" s="2" t="s">
        <v>52</v>
      </c>
      <c r="Q228" s="27" t="s">
        <v>1674</v>
      </c>
      <c r="T228" s="1" t="s">
        <v>857</v>
      </c>
      <c r="U228" s="1">
        <f t="shared" ref="U228:Z228" si="249">(SUMIF($A:$A,$T228,C:C))/(COUNTIFS($A:$A,$T228,C:C,"&gt;0"))</f>
        <v>76.8</v>
      </c>
      <c r="V228" s="1">
        <f t="shared" si="249"/>
        <v>12.900000000000002</v>
      </c>
      <c r="W228" s="1">
        <f t="shared" si="249"/>
        <v>1.0859999999999999</v>
      </c>
      <c r="X228" s="1">
        <f t="shared" si="249"/>
        <v>16.339999999999996</v>
      </c>
      <c r="Y228" s="1">
        <f t="shared" si="249"/>
        <v>5.8599999999999994</v>
      </c>
      <c r="Z228" s="1">
        <f t="shared" si="249"/>
        <v>71.436000000000007</v>
      </c>
      <c r="AA228" s="1">
        <f t="shared" si="2"/>
        <v>8.0949918900069839</v>
      </c>
      <c r="AB228" s="1">
        <f t="shared" si="3"/>
        <v>0</v>
      </c>
      <c r="AC228" s="1">
        <f t="shared" si="4"/>
        <v>0</v>
      </c>
      <c r="AD228" s="1" t="e">
        <f t="shared" si="5"/>
        <v>#DIV/0!</v>
      </c>
      <c r="AE228" s="1">
        <f t="shared" si="6"/>
        <v>0</v>
      </c>
      <c r="AF228" s="1">
        <f t="shared" si="7"/>
        <v>0</v>
      </c>
      <c r="AG228" s="1">
        <f t="shared" si="8"/>
        <v>0</v>
      </c>
      <c r="AH228" s="1">
        <f t="shared" si="9"/>
        <v>5</v>
      </c>
      <c r="AI228" s="1">
        <f t="shared" si="10"/>
        <v>5</v>
      </c>
      <c r="AJ228" s="1">
        <f t="shared" si="11"/>
        <v>0</v>
      </c>
      <c r="AK228" s="1">
        <f t="shared" si="12"/>
        <v>1</v>
      </c>
      <c r="AL228" s="1">
        <f t="shared" si="13"/>
        <v>4</v>
      </c>
    </row>
    <row r="229" spans="1:38" ht="14.25" customHeight="1">
      <c r="A229" s="14" t="s">
        <v>266</v>
      </c>
      <c r="B229" s="27">
        <v>2</v>
      </c>
      <c r="C229" s="27">
        <v>95.3</v>
      </c>
      <c r="D229" s="27">
        <v>20.5</v>
      </c>
      <c r="E229" s="27">
        <v>0.57999999999999996</v>
      </c>
      <c r="F229" s="27">
        <v>28.9</v>
      </c>
      <c r="G229" s="27">
        <v>5.98</v>
      </c>
      <c r="H229" s="27">
        <v>82.08</v>
      </c>
      <c r="I229" s="27">
        <v>7.94</v>
      </c>
      <c r="J229" s="7">
        <f t="shared" si="243"/>
        <v>9.6734892787524362</v>
      </c>
      <c r="K229" s="1"/>
      <c r="L229" s="1"/>
      <c r="M229" s="2" t="s">
        <v>1628</v>
      </c>
      <c r="N229" s="2" t="s">
        <v>52</v>
      </c>
      <c r="O229" s="2" t="s">
        <v>1628</v>
      </c>
      <c r="P229" s="2" t="s">
        <v>52</v>
      </c>
      <c r="Q229" s="27" t="s">
        <v>1675</v>
      </c>
      <c r="T229" s="1" t="s">
        <v>860</v>
      </c>
      <c r="U229" s="1">
        <f t="shared" ref="U229:Z229" si="250">(SUMIF($A:$A,$T229,C:C))/(COUNTIFS($A:$A,$T229,C:C,"&gt;0"))</f>
        <v>55.519999999999996</v>
      </c>
      <c r="V229" s="1">
        <f t="shared" si="250"/>
        <v>12.78</v>
      </c>
      <c r="W229" s="1">
        <f t="shared" si="250"/>
        <v>0.434</v>
      </c>
      <c r="X229" s="1">
        <f t="shared" si="250"/>
        <v>3.7199999999999998</v>
      </c>
      <c r="Y229" s="1">
        <f t="shared" si="250"/>
        <v>2.5880000000000001</v>
      </c>
      <c r="Z229" s="1">
        <f t="shared" si="250"/>
        <v>31.380000000000003</v>
      </c>
      <c r="AA229" s="1">
        <f t="shared" si="2"/>
        <v>10.258485886654901</v>
      </c>
      <c r="AB229" s="1">
        <f t="shared" si="3"/>
        <v>0</v>
      </c>
      <c r="AC229" s="1">
        <f t="shared" si="4"/>
        <v>0</v>
      </c>
      <c r="AD229" s="1" t="e">
        <f t="shared" si="5"/>
        <v>#DIV/0!</v>
      </c>
      <c r="AE229" s="1">
        <f t="shared" si="6"/>
        <v>0</v>
      </c>
      <c r="AF229" s="1">
        <f t="shared" si="7"/>
        <v>0</v>
      </c>
      <c r="AG229" s="1">
        <f t="shared" si="8"/>
        <v>0</v>
      </c>
      <c r="AH229" s="1">
        <f t="shared" si="9"/>
        <v>5</v>
      </c>
      <c r="AI229" s="1">
        <f t="shared" si="10"/>
        <v>5</v>
      </c>
      <c r="AJ229" s="1">
        <f t="shared" si="11"/>
        <v>0</v>
      </c>
      <c r="AK229" s="1">
        <f t="shared" si="12"/>
        <v>0</v>
      </c>
      <c r="AL229" s="1">
        <f t="shared" si="13"/>
        <v>5</v>
      </c>
    </row>
    <row r="230" spans="1:38" ht="14.25" customHeight="1">
      <c r="A230" s="14" t="s">
        <v>266</v>
      </c>
      <c r="B230" s="27">
        <v>3</v>
      </c>
      <c r="C230" s="27">
        <v>163.1</v>
      </c>
      <c r="D230" s="27">
        <v>28.6</v>
      </c>
      <c r="E230" s="27">
        <v>0.76</v>
      </c>
      <c r="F230" s="27">
        <v>39.9</v>
      </c>
      <c r="G230" s="27">
        <v>6.7</v>
      </c>
      <c r="H230" s="27">
        <v>199.6</v>
      </c>
      <c r="I230" s="27">
        <v>20.32</v>
      </c>
      <c r="J230" s="7">
        <f t="shared" si="243"/>
        <v>10.180360721442886</v>
      </c>
      <c r="K230" s="1"/>
      <c r="L230" s="1"/>
      <c r="M230" s="2" t="s">
        <v>1628</v>
      </c>
      <c r="N230" s="2" t="s">
        <v>52</v>
      </c>
      <c r="O230" s="2" t="s">
        <v>52</v>
      </c>
      <c r="P230" s="2" t="s">
        <v>52</v>
      </c>
      <c r="Q230" s="27" t="s">
        <v>1675</v>
      </c>
      <c r="T230" s="1" t="s">
        <v>864</v>
      </c>
      <c r="U230" s="1">
        <f t="shared" ref="U230:Z230" si="251">(SUMIF($A:$A,$T230,C:C))/(COUNTIFS($A:$A,$T230,C:C,"&gt;0"))</f>
        <v>103.22</v>
      </c>
      <c r="V230" s="1">
        <f t="shared" si="251"/>
        <v>17.22</v>
      </c>
      <c r="W230" s="1">
        <f t="shared" si="251"/>
        <v>0.65999999999999992</v>
      </c>
      <c r="X230" s="1">
        <f t="shared" si="251"/>
        <v>10.4</v>
      </c>
      <c r="Y230" s="1">
        <f t="shared" si="251"/>
        <v>4.734</v>
      </c>
      <c r="Z230" s="1">
        <f t="shared" si="251"/>
        <v>111.85</v>
      </c>
      <c r="AA230" s="1">
        <f t="shared" si="2"/>
        <v>10.264385841443714</v>
      </c>
      <c r="AB230" s="1">
        <f t="shared" si="3"/>
        <v>0</v>
      </c>
      <c r="AC230" s="1">
        <f t="shared" si="4"/>
        <v>0</v>
      </c>
      <c r="AD230" s="1" t="e">
        <f t="shared" si="5"/>
        <v>#DIV/0!</v>
      </c>
      <c r="AE230" s="1">
        <f t="shared" si="6"/>
        <v>0</v>
      </c>
      <c r="AF230" s="1">
        <f t="shared" si="7"/>
        <v>0</v>
      </c>
      <c r="AG230" s="1">
        <f t="shared" si="8"/>
        <v>3</v>
      </c>
      <c r="AH230" s="1">
        <f t="shared" si="9"/>
        <v>2</v>
      </c>
      <c r="AI230" s="1">
        <f t="shared" si="10"/>
        <v>0</v>
      </c>
      <c r="AJ230" s="1">
        <f t="shared" si="11"/>
        <v>5</v>
      </c>
      <c r="AK230" s="1">
        <f t="shared" si="12"/>
        <v>2</v>
      </c>
      <c r="AL230" s="1">
        <f t="shared" si="13"/>
        <v>3</v>
      </c>
    </row>
    <row r="231" spans="1:38" ht="14.25" customHeight="1">
      <c r="A231" s="14" t="s">
        <v>266</v>
      </c>
      <c r="B231" s="27">
        <v>4</v>
      </c>
      <c r="C231" s="27">
        <v>75.400000000000006</v>
      </c>
      <c r="D231" s="27">
        <v>14.1</v>
      </c>
      <c r="E231" s="27">
        <v>1.27</v>
      </c>
      <c r="F231" s="27">
        <v>43.9</v>
      </c>
      <c r="G231" s="27">
        <v>6.68</v>
      </c>
      <c r="H231" s="27">
        <v>52.9</v>
      </c>
      <c r="I231" s="27">
        <v>4.95</v>
      </c>
      <c r="J231" s="7">
        <f t="shared" si="243"/>
        <v>9.3572778827977316</v>
      </c>
      <c r="K231" s="1"/>
      <c r="L231" s="1"/>
      <c r="M231" s="2" t="s">
        <v>1628</v>
      </c>
      <c r="N231" s="2" t="s">
        <v>52</v>
      </c>
      <c r="O231" s="2" t="s">
        <v>1628</v>
      </c>
      <c r="P231" s="2" t="s">
        <v>52</v>
      </c>
      <c r="T231" s="1" t="s">
        <v>867</v>
      </c>
      <c r="U231" s="1">
        <f t="shared" ref="U231:Z231" si="252">(SUMIF($A:$A,$T231,C:C))/(COUNTIFS($A:$A,$T231,C:C,"&gt;0"))</f>
        <v>102.43999999999998</v>
      </c>
      <c r="V231" s="1">
        <f t="shared" si="252"/>
        <v>25</v>
      </c>
      <c r="W231" s="1">
        <f t="shared" si="252"/>
        <v>1.1579999999999999</v>
      </c>
      <c r="X231" s="1">
        <f t="shared" si="252"/>
        <v>17.84</v>
      </c>
      <c r="Y231" s="1">
        <f t="shared" si="252"/>
        <v>5.1219999999999999</v>
      </c>
      <c r="Z231" s="1">
        <f t="shared" si="252"/>
        <v>202.10999999999999</v>
      </c>
      <c r="AA231" s="1">
        <f t="shared" si="2"/>
        <v>8.5999963109471942</v>
      </c>
      <c r="AB231" s="1">
        <f t="shared" si="3"/>
        <v>0</v>
      </c>
      <c r="AC231" s="1">
        <f t="shared" si="4"/>
        <v>0</v>
      </c>
      <c r="AD231" s="1" t="e">
        <f t="shared" si="5"/>
        <v>#DIV/0!</v>
      </c>
      <c r="AE231" s="1">
        <f t="shared" si="6"/>
        <v>0</v>
      </c>
      <c r="AF231" s="1">
        <f t="shared" si="7"/>
        <v>0</v>
      </c>
      <c r="AG231" s="1">
        <f t="shared" si="8"/>
        <v>0</v>
      </c>
      <c r="AH231" s="1">
        <f t="shared" si="9"/>
        <v>5</v>
      </c>
      <c r="AI231" s="1">
        <f t="shared" si="10"/>
        <v>5</v>
      </c>
      <c r="AJ231" s="1">
        <f t="shared" si="11"/>
        <v>0</v>
      </c>
      <c r="AK231" s="1">
        <f t="shared" si="12"/>
        <v>1</v>
      </c>
      <c r="AL231" s="1">
        <f t="shared" si="13"/>
        <v>4</v>
      </c>
    </row>
    <row r="232" spans="1:38" ht="14.25" customHeight="1">
      <c r="A232" s="14" t="s">
        <v>266</v>
      </c>
      <c r="B232" s="27">
        <v>5</v>
      </c>
      <c r="C232" s="27">
        <v>124.6</v>
      </c>
      <c r="D232" s="27">
        <v>26.1</v>
      </c>
      <c r="E232" s="27">
        <v>0.68</v>
      </c>
      <c r="F232" s="27">
        <v>19.399999999999999</v>
      </c>
      <c r="G232" s="27">
        <v>5.2</v>
      </c>
      <c r="H232" s="27">
        <v>113.4</v>
      </c>
      <c r="I232" s="27">
        <v>11.67</v>
      </c>
      <c r="J232" s="7">
        <f t="shared" si="243"/>
        <v>10.291005291005291</v>
      </c>
      <c r="K232" s="1"/>
      <c r="L232" s="1"/>
      <c r="M232" s="2" t="s">
        <v>1628</v>
      </c>
      <c r="N232" s="2" t="s">
        <v>52</v>
      </c>
      <c r="O232" s="2" t="s">
        <v>1628</v>
      </c>
      <c r="P232" s="2" t="s">
        <v>52</v>
      </c>
      <c r="T232" s="1" t="s">
        <v>870</v>
      </c>
      <c r="U232" s="1" t="e">
        <f t="shared" ref="U232:Z232" si="253">(SUMIF($A:$A,$T232,C:C))/(COUNTIFS($A:$A,$T232,C:C,"&gt;0"))</f>
        <v>#DIV/0!</v>
      </c>
      <c r="V232" s="1" t="e">
        <f t="shared" si="253"/>
        <v>#DIV/0!</v>
      </c>
      <c r="W232" s="1" t="e">
        <f t="shared" si="253"/>
        <v>#DIV/0!</v>
      </c>
      <c r="X232" s="1" t="e">
        <f t="shared" si="253"/>
        <v>#DIV/0!</v>
      </c>
      <c r="Y232" s="1" t="e">
        <f t="shared" si="253"/>
        <v>#DIV/0!</v>
      </c>
      <c r="Z232" s="1" t="e">
        <f t="shared" si="253"/>
        <v>#DIV/0!</v>
      </c>
      <c r="AA232" s="1" t="e">
        <f t="shared" si="2"/>
        <v>#DIV/0!</v>
      </c>
      <c r="AB232" s="1">
        <f t="shared" si="3"/>
        <v>0</v>
      </c>
      <c r="AC232" s="1">
        <f t="shared" si="4"/>
        <v>0</v>
      </c>
      <c r="AD232" s="1" t="e">
        <f t="shared" si="5"/>
        <v>#DIV/0!</v>
      </c>
      <c r="AE232" s="1">
        <f t="shared" si="6"/>
        <v>0</v>
      </c>
      <c r="AF232" s="1">
        <f t="shared" si="7"/>
        <v>0</v>
      </c>
      <c r="AG232" s="1">
        <f t="shared" si="8"/>
        <v>0</v>
      </c>
      <c r="AH232" s="1">
        <f t="shared" si="9"/>
        <v>0</v>
      </c>
      <c r="AI232" s="1">
        <f t="shared" si="10"/>
        <v>0</v>
      </c>
      <c r="AJ232" s="1">
        <f t="shared" si="11"/>
        <v>0</v>
      </c>
      <c r="AK232" s="1">
        <f t="shared" si="12"/>
        <v>0</v>
      </c>
      <c r="AL232" s="1">
        <f t="shared" si="13"/>
        <v>0</v>
      </c>
    </row>
    <row r="233" spans="1:38" ht="14.25" customHeight="1">
      <c r="A233" s="14" t="s">
        <v>270</v>
      </c>
      <c r="B233" s="27">
        <v>1</v>
      </c>
      <c r="I233" s="27" t="s">
        <v>1673</v>
      </c>
      <c r="K233" s="1"/>
      <c r="L233" s="1"/>
      <c r="M233" s="1"/>
      <c r="N233" s="1"/>
      <c r="O233" s="1"/>
      <c r="P233" s="1"/>
      <c r="T233" s="1" t="s">
        <v>872</v>
      </c>
      <c r="U233" s="1" t="e">
        <f t="shared" ref="U233:Z233" si="254">(SUMIF($A:$A,$T233,C:C))/(COUNTIFS($A:$A,$T233,C:C,"&gt;0"))</f>
        <v>#DIV/0!</v>
      </c>
      <c r="V233" s="1" t="e">
        <f t="shared" si="254"/>
        <v>#DIV/0!</v>
      </c>
      <c r="W233" s="1" t="e">
        <f t="shared" si="254"/>
        <v>#DIV/0!</v>
      </c>
      <c r="X233" s="1" t="e">
        <f t="shared" si="254"/>
        <v>#DIV/0!</v>
      </c>
      <c r="Y233" s="1" t="e">
        <f t="shared" si="254"/>
        <v>#DIV/0!</v>
      </c>
      <c r="Z233" s="1" t="e">
        <f t="shared" si="254"/>
        <v>#DIV/0!</v>
      </c>
      <c r="AA233" s="1" t="e">
        <f t="shared" si="2"/>
        <v>#DIV/0!</v>
      </c>
      <c r="AB233" s="1">
        <f t="shared" si="3"/>
        <v>0</v>
      </c>
      <c r="AC233" s="1">
        <f t="shared" si="4"/>
        <v>0</v>
      </c>
      <c r="AD233" s="1" t="e">
        <f t="shared" si="5"/>
        <v>#DIV/0!</v>
      </c>
      <c r="AE233" s="1">
        <f t="shared" si="6"/>
        <v>0</v>
      </c>
      <c r="AF233" s="1">
        <f t="shared" si="7"/>
        <v>0</v>
      </c>
      <c r="AG233" s="1">
        <f t="shared" si="8"/>
        <v>0</v>
      </c>
      <c r="AH233" s="1">
        <f t="shared" si="9"/>
        <v>0</v>
      </c>
      <c r="AI233" s="1">
        <f t="shared" si="10"/>
        <v>0</v>
      </c>
      <c r="AJ233" s="1">
        <f t="shared" si="11"/>
        <v>0</v>
      </c>
      <c r="AK233" s="1">
        <f t="shared" si="12"/>
        <v>0</v>
      </c>
      <c r="AL233" s="1">
        <f t="shared" si="13"/>
        <v>0</v>
      </c>
    </row>
    <row r="234" spans="1:38" ht="14.25" customHeight="1">
      <c r="A234" s="14" t="s">
        <v>270</v>
      </c>
      <c r="B234" s="27">
        <v>2</v>
      </c>
      <c r="K234" s="1"/>
      <c r="L234" s="1"/>
      <c r="M234" s="1"/>
      <c r="N234" s="1"/>
      <c r="O234" s="1"/>
      <c r="P234" s="1"/>
      <c r="T234" s="1" t="s">
        <v>875</v>
      </c>
      <c r="U234" s="1" t="e">
        <f t="shared" ref="U234:Z234" si="255">(SUMIF($A:$A,$T234,C:C))/(COUNTIFS($A:$A,$T234,C:C,"&gt;0"))</f>
        <v>#DIV/0!</v>
      </c>
      <c r="V234" s="1" t="e">
        <f t="shared" si="255"/>
        <v>#DIV/0!</v>
      </c>
      <c r="W234" s="1" t="e">
        <f t="shared" si="255"/>
        <v>#DIV/0!</v>
      </c>
      <c r="X234" s="1" t="e">
        <f t="shared" si="255"/>
        <v>#DIV/0!</v>
      </c>
      <c r="Y234" s="1" t="e">
        <f t="shared" si="255"/>
        <v>#DIV/0!</v>
      </c>
      <c r="Z234" s="1" t="e">
        <f t="shared" si="255"/>
        <v>#DIV/0!</v>
      </c>
      <c r="AA234" s="1" t="e">
        <f t="shared" si="2"/>
        <v>#DIV/0!</v>
      </c>
      <c r="AB234" s="1">
        <f t="shared" si="3"/>
        <v>0</v>
      </c>
      <c r="AC234" s="1">
        <f t="shared" si="4"/>
        <v>0</v>
      </c>
      <c r="AD234" s="1" t="e">
        <f t="shared" si="5"/>
        <v>#DIV/0!</v>
      </c>
      <c r="AE234" s="1">
        <f t="shared" si="6"/>
        <v>0</v>
      </c>
      <c r="AF234" s="1">
        <f t="shared" si="7"/>
        <v>0</v>
      </c>
      <c r="AG234" s="1">
        <f t="shared" si="8"/>
        <v>0</v>
      </c>
      <c r="AH234" s="1">
        <f t="shared" si="9"/>
        <v>0</v>
      </c>
      <c r="AI234" s="1">
        <f t="shared" si="10"/>
        <v>0</v>
      </c>
      <c r="AJ234" s="1">
        <f t="shared" si="11"/>
        <v>0</v>
      </c>
      <c r="AK234" s="1">
        <f t="shared" si="12"/>
        <v>0</v>
      </c>
      <c r="AL234" s="1">
        <f t="shared" si="13"/>
        <v>0</v>
      </c>
    </row>
    <row r="235" spans="1:38" ht="14.25" customHeight="1">
      <c r="A235" s="14" t="s">
        <v>270</v>
      </c>
      <c r="B235" s="27">
        <v>3</v>
      </c>
      <c r="K235" s="1"/>
      <c r="L235" s="1"/>
      <c r="M235" s="1"/>
      <c r="N235" s="1"/>
      <c r="O235" s="1"/>
      <c r="P235" s="1"/>
      <c r="T235" s="1" t="s">
        <v>878</v>
      </c>
      <c r="U235" s="1">
        <f t="shared" ref="U235:Z235" si="256">(SUMIF($A:$A,$T235,C:C))/(COUNTIFS($A:$A,$T235,C:C,"&gt;0"))</f>
        <v>110.52000000000001</v>
      </c>
      <c r="V235" s="1">
        <f t="shared" si="256"/>
        <v>15.76</v>
      </c>
      <c r="W235" s="1">
        <f t="shared" si="256"/>
        <v>0.72800000000000009</v>
      </c>
      <c r="X235" s="1">
        <f t="shared" si="256"/>
        <v>3.9000000000000004</v>
      </c>
      <c r="Y235" s="1">
        <f t="shared" si="256"/>
        <v>3.1174999999999997</v>
      </c>
      <c r="Z235" s="1">
        <f t="shared" si="256"/>
        <v>103.70800000000001</v>
      </c>
      <c r="AA235" s="1">
        <f t="shared" si="2"/>
        <v>9.1329180829532834</v>
      </c>
      <c r="AB235" s="1">
        <f t="shared" si="3"/>
        <v>0</v>
      </c>
      <c r="AC235" s="1">
        <f t="shared" si="4"/>
        <v>0</v>
      </c>
      <c r="AD235" s="1" t="e">
        <f t="shared" si="5"/>
        <v>#DIV/0!</v>
      </c>
      <c r="AE235" s="1">
        <f t="shared" si="6"/>
        <v>0</v>
      </c>
      <c r="AF235" s="1">
        <f t="shared" si="7"/>
        <v>0</v>
      </c>
      <c r="AG235" s="1">
        <f t="shared" si="8"/>
        <v>0</v>
      </c>
      <c r="AH235" s="1">
        <f t="shared" si="9"/>
        <v>5</v>
      </c>
      <c r="AI235" s="1">
        <f t="shared" si="10"/>
        <v>5</v>
      </c>
      <c r="AJ235" s="1">
        <f t="shared" si="11"/>
        <v>0</v>
      </c>
      <c r="AK235" s="1">
        <f t="shared" si="12"/>
        <v>2</v>
      </c>
      <c r="AL235" s="1">
        <f t="shared" si="13"/>
        <v>3</v>
      </c>
    </row>
    <row r="236" spans="1:38" ht="14.25" customHeight="1">
      <c r="A236" s="14" t="s">
        <v>270</v>
      </c>
      <c r="B236" s="27">
        <v>4</v>
      </c>
      <c r="K236" s="1"/>
      <c r="L236" s="1"/>
      <c r="M236" s="1"/>
      <c r="N236" s="1"/>
      <c r="O236" s="1"/>
      <c r="P236" s="1"/>
      <c r="T236" s="1" t="s">
        <v>880</v>
      </c>
      <c r="U236" s="1" t="e">
        <f t="shared" ref="U236:Z236" si="257">(SUMIF($A:$A,$T236,C:C))/(COUNTIFS($A:$A,$T236,C:C,"&gt;0"))</f>
        <v>#DIV/0!</v>
      </c>
      <c r="V236" s="1" t="e">
        <f t="shared" si="257"/>
        <v>#DIV/0!</v>
      </c>
      <c r="W236" s="1" t="e">
        <f t="shared" si="257"/>
        <v>#DIV/0!</v>
      </c>
      <c r="X236" s="1" t="e">
        <f t="shared" si="257"/>
        <v>#DIV/0!</v>
      </c>
      <c r="Y236" s="1" t="e">
        <f t="shared" si="257"/>
        <v>#DIV/0!</v>
      </c>
      <c r="Z236" s="1" t="e">
        <f t="shared" si="257"/>
        <v>#DIV/0!</v>
      </c>
      <c r="AA236" s="1" t="e">
        <f t="shared" si="2"/>
        <v>#DIV/0!</v>
      </c>
      <c r="AB236" s="1">
        <f t="shared" si="3"/>
        <v>0</v>
      </c>
      <c r="AC236" s="1">
        <f t="shared" si="4"/>
        <v>0</v>
      </c>
      <c r="AD236" s="1" t="e">
        <f t="shared" si="5"/>
        <v>#DIV/0!</v>
      </c>
      <c r="AE236" s="1">
        <f t="shared" si="6"/>
        <v>0</v>
      </c>
      <c r="AF236" s="1">
        <f t="shared" si="7"/>
        <v>0</v>
      </c>
      <c r="AG236" s="1">
        <f t="shared" si="8"/>
        <v>0</v>
      </c>
      <c r="AH236" s="1">
        <f t="shared" si="9"/>
        <v>0</v>
      </c>
      <c r="AI236" s="1">
        <f t="shared" si="10"/>
        <v>0</v>
      </c>
      <c r="AJ236" s="1">
        <f t="shared" si="11"/>
        <v>0</v>
      </c>
      <c r="AK236" s="1">
        <f t="shared" si="12"/>
        <v>0</v>
      </c>
      <c r="AL236" s="1">
        <f t="shared" si="13"/>
        <v>0</v>
      </c>
    </row>
    <row r="237" spans="1:38" ht="14.25" customHeight="1">
      <c r="A237" s="14" t="s">
        <v>270</v>
      </c>
      <c r="B237" s="27">
        <v>5</v>
      </c>
      <c r="K237" s="1"/>
      <c r="L237" s="1"/>
      <c r="M237" s="1"/>
      <c r="N237" s="1"/>
      <c r="O237" s="1"/>
      <c r="P237" s="1"/>
      <c r="T237" s="1" t="s">
        <v>882</v>
      </c>
      <c r="U237" s="1" t="e">
        <f t="shared" ref="U237:Z237" si="258">(SUMIF($A:$A,$T237,C:C))/(COUNTIFS($A:$A,$T237,C:C,"&gt;0"))</f>
        <v>#DIV/0!</v>
      </c>
      <c r="V237" s="1" t="e">
        <f t="shared" si="258"/>
        <v>#DIV/0!</v>
      </c>
      <c r="W237" s="1" t="e">
        <f t="shared" si="258"/>
        <v>#DIV/0!</v>
      </c>
      <c r="X237" s="1" t="e">
        <f t="shared" si="258"/>
        <v>#DIV/0!</v>
      </c>
      <c r="Y237" s="1" t="e">
        <f t="shared" si="258"/>
        <v>#DIV/0!</v>
      </c>
      <c r="Z237" s="1" t="e">
        <f t="shared" si="258"/>
        <v>#DIV/0!</v>
      </c>
      <c r="AA237" s="1" t="e">
        <f t="shared" si="2"/>
        <v>#DIV/0!</v>
      </c>
      <c r="AB237" s="1">
        <f t="shared" si="3"/>
        <v>0</v>
      </c>
      <c r="AC237" s="1">
        <f t="shared" si="4"/>
        <v>0</v>
      </c>
      <c r="AD237" s="1" t="e">
        <f t="shared" si="5"/>
        <v>#DIV/0!</v>
      </c>
      <c r="AE237" s="1">
        <f t="shared" si="6"/>
        <v>0</v>
      </c>
      <c r="AF237" s="1">
        <f t="shared" si="7"/>
        <v>0</v>
      </c>
      <c r="AG237" s="1">
        <f t="shared" si="8"/>
        <v>0</v>
      </c>
      <c r="AH237" s="1">
        <f t="shared" si="9"/>
        <v>0</v>
      </c>
      <c r="AI237" s="1">
        <f t="shared" si="10"/>
        <v>0</v>
      </c>
      <c r="AJ237" s="1">
        <f t="shared" si="11"/>
        <v>0</v>
      </c>
      <c r="AK237" s="1">
        <f t="shared" si="12"/>
        <v>0</v>
      </c>
      <c r="AL237" s="1">
        <f t="shared" si="13"/>
        <v>0</v>
      </c>
    </row>
    <row r="238" spans="1:38" ht="14.25" customHeight="1">
      <c r="A238" s="14" t="s">
        <v>276</v>
      </c>
      <c r="B238" s="27">
        <v>1</v>
      </c>
      <c r="K238" s="1"/>
      <c r="L238" s="1"/>
      <c r="M238" s="1"/>
      <c r="N238" s="1"/>
      <c r="O238" s="1"/>
      <c r="P238" s="1"/>
      <c r="T238" s="1" t="s">
        <v>311</v>
      </c>
      <c r="U238" s="1" t="e">
        <f t="shared" ref="U238:Z238" si="259">(SUMIF($A:$A,$T238,C:C))/(COUNTIFS($A:$A,$T238,C:C,"&gt;0"))</f>
        <v>#DIV/0!</v>
      </c>
      <c r="V238" s="1" t="e">
        <f t="shared" si="259"/>
        <v>#DIV/0!</v>
      </c>
      <c r="W238" s="1" t="e">
        <f t="shared" si="259"/>
        <v>#DIV/0!</v>
      </c>
      <c r="X238" s="1" t="e">
        <f t="shared" si="259"/>
        <v>#DIV/0!</v>
      </c>
      <c r="Y238" s="1" t="e">
        <f t="shared" si="259"/>
        <v>#DIV/0!</v>
      </c>
      <c r="Z238" s="1" t="e">
        <f t="shared" si="259"/>
        <v>#DIV/0!</v>
      </c>
      <c r="AA238" s="1" t="e">
        <f t="shared" si="2"/>
        <v>#DIV/0!</v>
      </c>
      <c r="AB238" s="1">
        <f t="shared" si="3"/>
        <v>0</v>
      </c>
      <c r="AC238" s="1">
        <f t="shared" si="4"/>
        <v>0</v>
      </c>
      <c r="AD238" s="1" t="e">
        <f t="shared" si="5"/>
        <v>#DIV/0!</v>
      </c>
      <c r="AE238" s="1">
        <f t="shared" si="6"/>
        <v>0</v>
      </c>
      <c r="AF238" s="1">
        <f t="shared" si="7"/>
        <v>0</v>
      </c>
      <c r="AG238" s="1">
        <f t="shared" si="8"/>
        <v>0</v>
      </c>
      <c r="AH238" s="1">
        <f t="shared" si="9"/>
        <v>0</v>
      </c>
      <c r="AI238" s="1">
        <f t="shared" si="10"/>
        <v>0</v>
      </c>
      <c r="AJ238" s="1">
        <f t="shared" si="11"/>
        <v>0</v>
      </c>
      <c r="AK238" s="1">
        <f t="shared" si="12"/>
        <v>0</v>
      </c>
      <c r="AL238" s="1">
        <f t="shared" si="13"/>
        <v>0</v>
      </c>
    </row>
    <row r="239" spans="1:38" ht="14.25" customHeight="1">
      <c r="A239" s="14" t="s">
        <v>276</v>
      </c>
      <c r="B239" s="27">
        <v>2</v>
      </c>
      <c r="K239" s="1"/>
      <c r="L239" s="1"/>
      <c r="M239" s="1"/>
      <c r="N239" s="1"/>
      <c r="O239" s="1"/>
      <c r="P239" s="1"/>
      <c r="T239" s="1" t="s">
        <v>885</v>
      </c>
      <c r="U239" s="1">
        <f t="shared" ref="U239:Z239" si="260">(SUMIF($A:$A,$T239,C:C))/(COUNTIFS($A:$A,$T239,C:C,"&gt;0"))</f>
        <v>204.8</v>
      </c>
      <c r="V239" s="1">
        <f t="shared" si="260"/>
        <v>9.5400000000000009</v>
      </c>
      <c r="W239" s="1">
        <f t="shared" si="260"/>
        <v>0.79800000000000004</v>
      </c>
      <c r="X239" s="1">
        <f t="shared" si="260"/>
        <v>9.8600000000000012</v>
      </c>
      <c r="Y239" s="1">
        <f t="shared" si="260"/>
        <v>3.9140000000000001</v>
      </c>
      <c r="Z239" s="1">
        <f t="shared" si="260"/>
        <v>126.88400000000001</v>
      </c>
      <c r="AA239" s="1">
        <f t="shared" si="2"/>
        <v>10.24157635028465</v>
      </c>
      <c r="AB239" s="1">
        <f t="shared" si="3"/>
        <v>0</v>
      </c>
      <c r="AC239" s="1">
        <f t="shared" si="4"/>
        <v>0</v>
      </c>
      <c r="AD239" s="1" t="e">
        <f t="shared" si="5"/>
        <v>#DIV/0!</v>
      </c>
      <c r="AE239" s="1">
        <f t="shared" si="6"/>
        <v>0</v>
      </c>
      <c r="AF239" s="1">
        <f t="shared" si="7"/>
        <v>0</v>
      </c>
      <c r="AG239" s="1">
        <f t="shared" si="8"/>
        <v>0</v>
      </c>
      <c r="AH239" s="1">
        <f t="shared" si="9"/>
        <v>5</v>
      </c>
      <c r="AI239" s="1">
        <f t="shared" si="10"/>
        <v>5</v>
      </c>
      <c r="AJ239" s="1">
        <f t="shared" si="11"/>
        <v>0</v>
      </c>
      <c r="AK239" s="1">
        <f t="shared" si="12"/>
        <v>0</v>
      </c>
      <c r="AL239" s="1">
        <f t="shared" si="13"/>
        <v>5</v>
      </c>
    </row>
    <row r="240" spans="1:38" ht="14.25" customHeight="1">
      <c r="A240" s="14" t="s">
        <v>276</v>
      </c>
      <c r="B240" s="27">
        <v>3</v>
      </c>
      <c r="K240" s="1"/>
      <c r="L240" s="1"/>
      <c r="M240" s="1"/>
      <c r="N240" s="1"/>
      <c r="O240" s="1"/>
      <c r="P240" s="1"/>
      <c r="T240" s="1" t="s">
        <v>889</v>
      </c>
      <c r="U240" s="1" t="e">
        <f t="shared" ref="U240:Z240" si="261">(SUMIF($A:$A,$T240,C:C))/(COUNTIFS($A:$A,$T240,C:C,"&gt;0"))</f>
        <v>#DIV/0!</v>
      </c>
      <c r="V240" s="1" t="e">
        <f t="shared" si="261"/>
        <v>#DIV/0!</v>
      </c>
      <c r="W240" s="1" t="e">
        <f t="shared" si="261"/>
        <v>#DIV/0!</v>
      </c>
      <c r="X240" s="1" t="e">
        <f t="shared" si="261"/>
        <v>#DIV/0!</v>
      </c>
      <c r="Y240" s="1" t="e">
        <f t="shared" si="261"/>
        <v>#DIV/0!</v>
      </c>
      <c r="Z240" s="1" t="e">
        <f t="shared" si="261"/>
        <v>#DIV/0!</v>
      </c>
      <c r="AA240" s="1" t="e">
        <f t="shared" si="2"/>
        <v>#DIV/0!</v>
      </c>
      <c r="AB240" s="1">
        <f t="shared" si="3"/>
        <v>0</v>
      </c>
      <c r="AC240" s="1">
        <f t="shared" si="4"/>
        <v>0</v>
      </c>
      <c r="AD240" s="1" t="e">
        <f t="shared" si="5"/>
        <v>#DIV/0!</v>
      </c>
      <c r="AE240" s="1">
        <f t="shared" si="6"/>
        <v>0</v>
      </c>
      <c r="AF240" s="1">
        <f t="shared" si="7"/>
        <v>0</v>
      </c>
      <c r="AG240" s="1">
        <f t="shared" si="8"/>
        <v>0</v>
      </c>
      <c r="AH240" s="1">
        <f t="shared" si="9"/>
        <v>0</v>
      </c>
      <c r="AI240" s="1">
        <f t="shared" si="10"/>
        <v>0</v>
      </c>
      <c r="AJ240" s="1">
        <f t="shared" si="11"/>
        <v>0</v>
      </c>
      <c r="AK240" s="1">
        <f t="shared" si="12"/>
        <v>0</v>
      </c>
      <c r="AL240" s="1">
        <f t="shared" si="13"/>
        <v>0</v>
      </c>
    </row>
    <row r="241" spans="1:38" ht="14.25" customHeight="1">
      <c r="A241" s="14" t="s">
        <v>276</v>
      </c>
      <c r="B241" s="27">
        <v>4</v>
      </c>
      <c r="K241" s="1"/>
      <c r="L241" s="1"/>
      <c r="M241" s="1"/>
      <c r="N241" s="1"/>
      <c r="O241" s="1"/>
      <c r="P241" s="1"/>
      <c r="T241" s="1" t="s">
        <v>891</v>
      </c>
      <c r="U241" s="1" t="e">
        <f t="shared" ref="U241:Z241" si="262">(SUMIF($A:$A,$T241,C:C))/(COUNTIFS($A:$A,$T241,C:C,"&gt;0"))</f>
        <v>#DIV/0!</v>
      </c>
      <c r="V241" s="1" t="e">
        <f t="shared" si="262"/>
        <v>#DIV/0!</v>
      </c>
      <c r="W241" s="1" t="e">
        <f t="shared" si="262"/>
        <v>#DIV/0!</v>
      </c>
      <c r="X241" s="1" t="e">
        <f t="shared" si="262"/>
        <v>#DIV/0!</v>
      </c>
      <c r="Y241" s="1" t="e">
        <f t="shared" si="262"/>
        <v>#DIV/0!</v>
      </c>
      <c r="Z241" s="1" t="e">
        <f t="shared" si="262"/>
        <v>#DIV/0!</v>
      </c>
      <c r="AA241" s="1" t="e">
        <f t="shared" si="2"/>
        <v>#DIV/0!</v>
      </c>
      <c r="AB241" s="1">
        <f t="shared" si="3"/>
        <v>0</v>
      </c>
      <c r="AC241" s="1">
        <f t="shared" si="4"/>
        <v>0</v>
      </c>
      <c r="AD241" s="1" t="e">
        <f t="shared" si="5"/>
        <v>#DIV/0!</v>
      </c>
      <c r="AE241" s="1">
        <f t="shared" si="6"/>
        <v>0</v>
      </c>
      <c r="AF241" s="1">
        <f t="shared" si="7"/>
        <v>0</v>
      </c>
      <c r="AG241" s="1">
        <f t="shared" si="8"/>
        <v>0</v>
      </c>
      <c r="AH241" s="1">
        <f t="shared" si="9"/>
        <v>0</v>
      </c>
      <c r="AI241" s="1">
        <f t="shared" si="10"/>
        <v>0</v>
      </c>
      <c r="AJ241" s="1">
        <f t="shared" si="11"/>
        <v>0</v>
      </c>
      <c r="AK241" s="1">
        <f t="shared" si="12"/>
        <v>0</v>
      </c>
      <c r="AL241" s="1">
        <f t="shared" si="13"/>
        <v>0</v>
      </c>
    </row>
    <row r="242" spans="1:38" ht="14.25" customHeight="1">
      <c r="A242" s="14" t="s">
        <v>276</v>
      </c>
      <c r="B242" s="27">
        <v>5</v>
      </c>
      <c r="K242" s="1"/>
      <c r="L242" s="1"/>
      <c r="M242" s="1"/>
      <c r="N242" s="1"/>
      <c r="O242" s="1"/>
      <c r="P242" s="1"/>
      <c r="T242" s="1" t="s">
        <v>893</v>
      </c>
      <c r="U242" s="1" t="e">
        <f t="shared" ref="U242:Z242" si="263">(SUMIF($A:$A,$T242,C:C))/(COUNTIFS($A:$A,$T242,C:C,"&gt;0"))</f>
        <v>#DIV/0!</v>
      </c>
      <c r="V242" s="1" t="e">
        <f t="shared" si="263"/>
        <v>#DIV/0!</v>
      </c>
      <c r="W242" s="1" t="e">
        <f t="shared" si="263"/>
        <v>#DIV/0!</v>
      </c>
      <c r="X242" s="1" t="e">
        <f t="shared" si="263"/>
        <v>#DIV/0!</v>
      </c>
      <c r="Y242" s="1" t="e">
        <f t="shared" si="263"/>
        <v>#DIV/0!</v>
      </c>
      <c r="Z242" s="1" t="e">
        <f t="shared" si="263"/>
        <v>#DIV/0!</v>
      </c>
      <c r="AA242" s="1" t="e">
        <f t="shared" si="2"/>
        <v>#DIV/0!</v>
      </c>
      <c r="AB242" s="1">
        <f t="shared" si="3"/>
        <v>0</v>
      </c>
      <c r="AC242" s="1">
        <f t="shared" si="4"/>
        <v>0</v>
      </c>
      <c r="AD242" s="1" t="e">
        <f t="shared" si="5"/>
        <v>#DIV/0!</v>
      </c>
      <c r="AE242" s="1">
        <f t="shared" si="6"/>
        <v>0</v>
      </c>
      <c r="AF242" s="1">
        <f t="shared" si="7"/>
        <v>0</v>
      </c>
      <c r="AG242" s="1">
        <f t="shared" si="8"/>
        <v>0</v>
      </c>
      <c r="AH242" s="1">
        <f t="shared" si="9"/>
        <v>0</v>
      </c>
      <c r="AI242" s="1">
        <f t="shared" si="10"/>
        <v>0</v>
      </c>
      <c r="AJ242" s="1">
        <f t="shared" si="11"/>
        <v>0</v>
      </c>
      <c r="AK242" s="1">
        <f t="shared" si="12"/>
        <v>0</v>
      </c>
      <c r="AL242" s="1">
        <f t="shared" si="13"/>
        <v>0</v>
      </c>
    </row>
    <row r="243" spans="1:38" ht="14.25" customHeight="1">
      <c r="A243" s="14" t="s">
        <v>280</v>
      </c>
      <c r="B243" s="27">
        <v>1</v>
      </c>
      <c r="K243" s="1"/>
      <c r="L243" s="1"/>
      <c r="M243" s="1"/>
      <c r="N243" s="1"/>
      <c r="O243" s="1"/>
      <c r="P243" s="1"/>
      <c r="T243" s="1" t="s">
        <v>895</v>
      </c>
      <c r="U243" s="1">
        <f t="shared" ref="U243:Z243" si="264">(SUMIF($A:$A,$T243,C:C))/(COUNTIFS($A:$A,$T243,C:C,"&gt;0"))</f>
        <v>156.71999999999997</v>
      </c>
      <c r="V243" s="1">
        <f t="shared" si="264"/>
        <v>17.260000000000002</v>
      </c>
      <c r="W243" s="1">
        <f t="shared" si="264"/>
        <v>0.71200000000000008</v>
      </c>
      <c r="X243" s="1">
        <f t="shared" si="264"/>
        <v>16.100000000000001</v>
      </c>
      <c r="Y243" s="1">
        <f t="shared" si="264"/>
        <v>4.2519999999999998</v>
      </c>
      <c r="Z243" s="1">
        <f t="shared" si="264"/>
        <v>139.00800000000001</v>
      </c>
      <c r="AA243" s="1">
        <f t="shared" si="2"/>
        <v>9.5478183108990997</v>
      </c>
      <c r="AB243" s="1">
        <f t="shared" si="3"/>
        <v>0</v>
      </c>
      <c r="AC243" s="1">
        <f t="shared" si="4"/>
        <v>0</v>
      </c>
      <c r="AD243" s="1" t="e">
        <f t="shared" si="5"/>
        <v>#DIV/0!</v>
      </c>
      <c r="AE243" s="1">
        <f t="shared" si="6"/>
        <v>0</v>
      </c>
      <c r="AF243" s="1">
        <f t="shared" si="7"/>
        <v>0</v>
      </c>
      <c r="AG243" s="1">
        <f t="shared" si="8"/>
        <v>0</v>
      </c>
      <c r="AH243" s="1">
        <f t="shared" si="9"/>
        <v>5</v>
      </c>
      <c r="AI243" s="1">
        <f t="shared" si="10"/>
        <v>5</v>
      </c>
      <c r="AJ243" s="1">
        <f t="shared" si="11"/>
        <v>0</v>
      </c>
      <c r="AK243" s="1">
        <f t="shared" si="12"/>
        <v>2</v>
      </c>
      <c r="AL243" s="1">
        <f t="shared" si="13"/>
        <v>3</v>
      </c>
    </row>
    <row r="244" spans="1:38" ht="14.25" customHeight="1">
      <c r="A244" s="14" t="s">
        <v>280</v>
      </c>
      <c r="B244" s="27">
        <v>2</v>
      </c>
      <c r="K244" s="1"/>
      <c r="L244" s="1"/>
      <c r="M244" s="1"/>
      <c r="N244" s="1"/>
      <c r="O244" s="1"/>
      <c r="P244" s="1"/>
      <c r="T244" s="1" t="s">
        <v>899</v>
      </c>
      <c r="U244" s="1" t="e">
        <f t="shared" ref="U244:Z244" si="265">(SUMIF($A:$A,$T244,C:C))/(COUNTIFS($A:$A,$T244,C:C,"&gt;0"))</f>
        <v>#DIV/0!</v>
      </c>
      <c r="V244" s="1" t="e">
        <f t="shared" si="265"/>
        <v>#DIV/0!</v>
      </c>
      <c r="W244" s="1" t="e">
        <f t="shared" si="265"/>
        <v>#DIV/0!</v>
      </c>
      <c r="X244" s="1" t="e">
        <f t="shared" si="265"/>
        <v>#DIV/0!</v>
      </c>
      <c r="Y244" s="1" t="e">
        <f t="shared" si="265"/>
        <v>#DIV/0!</v>
      </c>
      <c r="Z244" s="1" t="e">
        <f t="shared" si="265"/>
        <v>#DIV/0!</v>
      </c>
      <c r="AA244" s="1" t="e">
        <f t="shared" si="2"/>
        <v>#DIV/0!</v>
      </c>
      <c r="AB244" s="1">
        <f t="shared" si="3"/>
        <v>0</v>
      </c>
      <c r="AC244" s="1">
        <f t="shared" si="4"/>
        <v>0</v>
      </c>
      <c r="AD244" s="1" t="e">
        <f t="shared" si="5"/>
        <v>#DIV/0!</v>
      </c>
      <c r="AE244" s="1">
        <f t="shared" si="6"/>
        <v>0</v>
      </c>
      <c r="AF244" s="1">
        <f t="shared" si="7"/>
        <v>0</v>
      </c>
      <c r="AG244" s="1">
        <f t="shared" si="8"/>
        <v>0</v>
      </c>
      <c r="AH244" s="1">
        <f t="shared" si="9"/>
        <v>0</v>
      </c>
      <c r="AI244" s="1">
        <f t="shared" si="10"/>
        <v>0</v>
      </c>
      <c r="AJ244" s="1">
        <f t="shared" si="11"/>
        <v>0</v>
      </c>
      <c r="AK244" s="1">
        <f t="shared" si="12"/>
        <v>0</v>
      </c>
      <c r="AL244" s="1">
        <f t="shared" si="13"/>
        <v>0</v>
      </c>
    </row>
    <row r="245" spans="1:38" ht="14.25" customHeight="1">
      <c r="A245" s="14" t="s">
        <v>280</v>
      </c>
      <c r="B245" s="27">
        <v>3</v>
      </c>
      <c r="K245" s="1"/>
      <c r="L245" s="1"/>
      <c r="M245" s="1"/>
      <c r="N245" s="1"/>
      <c r="O245" s="1"/>
      <c r="P245" s="1"/>
      <c r="T245" s="1" t="s">
        <v>902</v>
      </c>
      <c r="U245" s="1" t="e">
        <f t="shared" ref="U245:Z245" si="266">(SUMIF($A:$A,$T245,C:C))/(COUNTIFS($A:$A,$T245,C:C,"&gt;0"))</f>
        <v>#DIV/0!</v>
      </c>
      <c r="V245" s="1" t="e">
        <f t="shared" si="266"/>
        <v>#DIV/0!</v>
      </c>
      <c r="W245" s="1" t="e">
        <f t="shared" si="266"/>
        <v>#DIV/0!</v>
      </c>
      <c r="X245" s="1" t="e">
        <f t="shared" si="266"/>
        <v>#DIV/0!</v>
      </c>
      <c r="Y245" s="1" t="e">
        <f t="shared" si="266"/>
        <v>#DIV/0!</v>
      </c>
      <c r="Z245" s="1" t="e">
        <f t="shared" si="266"/>
        <v>#DIV/0!</v>
      </c>
      <c r="AA245" s="1" t="e">
        <f t="shared" si="2"/>
        <v>#DIV/0!</v>
      </c>
      <c r="AB245" s="1">
        <f t="shared" si="3"/>
        <v>0</v>
      </c>
      <c r="AC245" s="1">
        <f t="shared" si="4"/>
        <v>0</v>
      </c>
      <c r="AD245" s="1" t="e">
        <f t="shared" si="5"/>
        <v>#DIV/0!</v>
      </c>
      <c r="AE245" s="1">
        <f t="shared" si="6"/>
        <v>0</v>
      </c>
      <c r="AF245" s="1">
        <f t="shared" si="7"/>
        <v>0</v>
      </c>
      <c r="AG245" s="1">
        <f t="shared" si="8"/>
        <v>0</v>
      </c>
      <c r="AH245" s="1">
        <f t="shared" si="9"/>
        <v>0</v>
      </c>
      <c r="AI245" s="1">
        <f t="shared" si="10"/>
        <v>0</v>
      </c>
      <c r="AJ245" s="1">
        <f t="shared" si="11"/>
        <v>0</v>
      </c>
      <c r="AK245" s="1">
        <f t="shared" si="12"/>
        <v>0</v>
      </c>
      <c r="AL245" s="1">
        <f t="shared" si="13"/>
        <v>0</v>
      </c>
    </row>
    <row r="246" spans="1:38" ht="14.25" customHeight="1">
      <c r="A246" s="14" t="s">
        <v>280</v>
      </c>
      <c r="B246" s="27">
        <v>4</v>
      </c>
      <c r="K246" s="1"/>
      <c r="L246" s="1"/>
      <c r="M246" s="1"/>
      <c r="N246" s="1"/>
      <c r="O246" s="1"/>
      <c r="P246" s="1"/>
      <c r="T246" s="1" t="s">
        <v>906</v>
      </c>
      <c r="U246" s="1" t="e">
        <f t="shared" ref="U246:Z246" si="267">(SUMIF($A:$A,$T246,C:C))/(COUNTIFS($A:$A,$T246,C:C,"&gt;0"))</f>
        <v>#DIV/0!</v>
      </c>
      <c r="V246" s="1" t="e">
        <f t="shared" si="267"/>
        <v>#DIV/0!</v>
      </c>
      <c r="W246" s="1" t="e">
        <f t="shared" si="267"/>
        <v>#DIV/0!</v>
      </c>
      <c r="X246" s="1" t="e">
        <f t="shared" si="267"/>
        <v>#DIV/0!</v>
      </c>
      <c r="Y246" s="1" t="e">
        <f t="shared" si="267"/>
        <v>#DIV/0!</v>
      </c>
      <c r="Z246" s="1" t="e">
        <f t="shared" si="267"/>
        <v>#DIV/0!</v>
      </c>
      <c r="AA246" s="1" t="e">
        <f t="shared" si="2"/>
        <v>#DIV/0!</v>
      </c>
      <c r="AB246" s="1">
        <f t="shared" si="3"/>
        <v>0</v>
      </c>
      <c r="AC246" s="1">
        <f t="shared" si="4"/>
        <v>0</v>
      </c>
      <c r="AD246" s="1" t="e">
        <f t="shared" si="5"/>
        <v>#DIV/0!</v>
      </c>
      <c r="AE246" s="1">
        <f t="shared" si="6"/>
        <v>0</v>
      </c>
      <c r="AF246" s="1">
        <f t="shared" si="7"/>
        <v>0</v>
      </c>
      <c r="AG246" s="1">
        <f t="shared" si="8"/>
        <v>0</v>
      </c>
      <c r="AH246" s="1">
        <f t="shared" si="9"/>
        <v>0</v>
      </c>
      <c r="AI246" s="1">
        <f t="shared" si="10"/>
        <v>0</v>
      </c>
      <c r="AJ246" s="1">
        <f t="shared" si="11"/>
        <v>0</v>
      </c>
      <c r="AK246" s="1">
        <f t="shared" si="12"/>
        <v>0</v>
      </c>
      <c r="AL246" s="1">
        <f t="shared" si="13"/>
        <v>0</v>
      </c>
    </row>
    <row r="247" spans="1:38" ht="14.25" customHeight="1">
      <c r="A247" s="14" t="s">
        <v>280</v>
      </c>
      <c r="B247" s="27">
        <v>5</v>
      </c>
      <c r="K247" s="1"/>
      <c r="L247" s="1"/>
      <c r="M247" s="1"/>
      <c r="N247" s="1"/>
      <c r="O247" s="1"/>
      <c r="P247" s="1"/>
      <c r="T247" s="1" t="s">
        <v>909</v>
      </c>
      <c r="U247" s="1" t="e">
        <f t="shared" ref="U247:Z247" si="268">(SUMIF($A:$A,$T247,C:C))/(COUNTIFS($A:$A,$T247,C:C,"&gt;0"))</f>
        <v>#DIV/0!</v>
      </c>
      <c r="V247" s="1" t="e">
        <f t="shared" si="268"/>
        <v>#DIV/0!</v>
      </c>
      <c r="W247" s="1" t="e">
        <f t="shared" si="268"/>
        <v>#DIV/0!</v>
      </c>
      <c r="X247" s="1" t="e">
        <f t="shared" si="268"/>
        <v>#DIV/0!</v>
      </c>
      <c r="Y247" s="1" t="e">
        <f t="shared" si="268"/>
        <v>#DIV/0!</v>
      </c>
      <c r="Z247" s="1" t="e">
        <f t="shared" si="268"/>
        <v>#DIV/0!</v>
      </c>
      <c r="AA247" s="1" t="e">
        <f t="shared" si="2"/>
        <v>#DIV/0!</v>
      </c>
      <c r="AB247" s="1">
        <f t="shared" si="3"/>
        <v>0</v>
      </c>
      <c r="AC247" s="1">
        <f t="shared" si="4"/>
        <v>0</v>
      </c>
      <c r="AD247" s="1" t="e">
        <f t="shared" si="5"/>
        <v>#DIV/0!</v>
      </c>
      <c r="AE247" s="1">
        <f t="shared" si="6"/>
        <v>0</v>
      </c>
      <c r="AF247" s="1">
        <f t="shared" si="7"/>
        <v>0</v>
      </c>
      <c r="AG247" s="1">
        <f t="shared" si="8"/>
        <v>0</v>
      </c>
      <c r="AH247" s="1">
        <f t="shared" si="9"/>
        <v>0</v>
      </c>
      <c r="AI247" s="1">
        <f t="shared" si="10"/>
        <v>0</v>
      </c>
      <c r="AJ247" s="1">
        <f t="shared" si="11"/>
        <v>0</v>
      </c>
      <c r="AK247" s="1">
        <f t="shared" si="12"/>
        <v>0</v>
      </c>
      <c r="AL247" s="1">
        <f t="shared" si="13"/>
        <v>0</v>
      </c>
    </row>
    <row r="248" spans="1:38" ht="14.25" customHeight="1">
      <c r="A248" s="14" t="s">
        <v>283</v>
      </c>
      <c r="B248" s="27">
        <v>1</v>
      </c>
      <c r="K248" s="1"/>
      <c r="L248" s="1"/>
      <c r="M248" s="1"/>
      <c r="N248" s="1"/>
      <c r="O248" s="1"/>
      <c r="P248" s="1"/>
      <c r="T248" s="1" t="s">
        <v>152</v>
      </c>
      <c r="U248" s="1" t="e">
        <f t="shared" ref="U248:Z248" si="269">(SUMIF($A:$A,$T248,C:C))/(COUNTIFS($A:$A,$T248,C:C,"&gt;0"))</f>
        <v>#DIV/0!</v>
      </c>
      <c r="V248" s="1" t="e">
        <f t="shared" si="269"/>
        <v>#DIV/0!</v>
      </c>
      <c r="W248" s="1" t="e">
        <f t="shared" si="269"/>
        <v>#DIV/0!</v>
      </c>
      <c r="X248" s="1" t="e">
        <f t="shared" si="269"/>
        <v>#DIV/0!</v>
      </c>
      <c r="Y248" s="1" t="e">
        <f t="shared" si="269"/>
        <v>#DIV/0!</v>
      </c>
      <c r="Z248" s="1" t="e">
        <f t="shared" si="269"/>
        <v>#DIV/0!</v>
      </c>
      <c r="AA248" s="1" t="e">
        <f t="shared" si="2"/>
        <v>#DIV/0!</v>
      </c>
      <c r="AB248" s="1">
        <f t="shared" si="3"/>
        <v>0</v>
      </c>
      <c r="AC248" s="1">
        <f t="shared" si="4"/>
        <v>0</v>
      </c>
      <c r="AD248" s="1" t="e">
        <f t="shared" si="5"/>
        <v>#DIV/0!</v>
      </c>
      <c r="AE248" s="1">
        <f t="shared" si="6"/>
        <v>0</v>
      </c>
      <c r="AF248" s="1">
        <f t="shared" si="7"/>
        <v>0</v>
      </c>
      <c r="AG248" s="1">
        <f t="shared" si="8"/>
        <v>0</v>
      </c>
      <c r="AH248" s="1">
        <f t="shared" si="9"/>
        <v>0</v>
      </c>
      <c r="AI248" s="1">
        <f t="shared" si="10"/>
        <v>0</v>
      </c>
      <c r="AJ248" s="1">
        <f t="shared" si="11"/>
        <v>0</v>
      </c>
      <c r="AK248" s="1">
        <f t="shared" si="12"/>
        <v>0</v>
      </c>
      <c r="AL248" s="1">
        <f t="shared" si="13"/>
        <v>0</v>
      </c>
    </row>
    <row r="249" spans="1:38" ht="14.25" customHeight="1">
      <c r="A249" s="14" t="s">
        <v>283</v>
      </c>
      <c r="B249" s="27">
        <v>2</v>
      </c>
      <c r="K249" s="1"/>
      <c r="L249" s="1"/>
      <c r="M249" s="1"/>
      <c r="N249" s="1"/>
      <c r="O249" s="1"/>
      <c r="P249" s="1"/>
      <c r="T249" s="1" t="s">
        <v>914</v>
      </c>
      <c r="U249" s="1">
        <f t="shared" ref="U249:Z249" si="270">(SUMIF($A:$A,$T249,C:C))/(COUNTIFS($A:$A,$T249,C:C,"&gt;0"))</f>
        <v>104.96000000000001</v>
      </c>
      <c r="V249" s="1">
        <f t="shared" si="270"/>
        <v>14.64</v>
      </c>
      <c r="W249" s="1">
        <f t="shared" si="270"/>
        <v>1.1860000000000002</v>
      </c>
      <c r="X249" s="1">
        <f t="shared" si="270"/>
        <v>17.22</v>
      </c>
      <c r="Y249" s="1">
        <f t="shared" si="270"/>
        <v>5.6520000000000001</v>
      </c>
      <c r="Z249" s="1">
        <f t="shared" si="270"/>
        <v>108.15799999999999</v>
      </c>
      <c r="AA249" s="1">
        <f t="shared" si="2"/>
        <v>10.546511362927458</v>
      </c>
      <c r="AB249" s="1">
        <f t="shared" si="3"/>
        <v>0</v>
      </c>
      <c r="AC249" s="1">
        <f t="shared" si="4"/>
        <v>0</v>
      </c>
      <c r="AD249" s="1" t="e">
        <f t="shared" si="5"/>
        <v>#DIV/0!</v>
      </c>
      <c r="AE249" s="1">
        <f t="shared" si="6"/>
        <v>0</v>
      </c>
      <c r="AF249" s="1">
        <f t="shared" si="7"/>
        <v>0</v>
      </c>
      <c r="AG249" s="1">
        <f t="shared" si="8"/>
        <v>0</v>
      </c>
      <c r="AH249" s="1">
        <f t="shared" si="9"/>
        <v>5</v>
      </c>
      <c r="AI249" s="1">
        <f t="shared" si="10"/>
        <v>0</v>
      </c>
      <c r="AJ249" s="1">
        <f t="shared" si="11"/>
        <v>5</v>
      </c>
      <c r="AK249" s="1">
        <f t="shared" si="12"/>
        <v>0</v>
      </c>
      <c r="AL249" s="1">
        <f t="shared" si="13"/>
        <v>5</v>
      </c>
    </row>
    <row r="250" spans="1:38" ht="14.25" customHeight="1">
      <c r="A250" s="14" t="s">
        <v>283</v>
      </c>
      <c r="B250" s="27">
        <v>3</v>
      </c>
      <c r="K250" s="1"/>
      <c r="L250" s="1"/>
      <c r="M250" s="1"/>
      <c r="N250" s="1"/>
      <c r="O250" s="1"/>
      <c r="P250" s="1"/>
      <c r="T250" s="1" t="s">
        <v>917</v>
      </c>
      <c r="U250" s="1" t="e">
        <f t="shared" ref="U250:Z250" si="271">(SUMIF($A:$A,$T250,C:C))/(COUNTIFS($A:$A,$T250,C:C,"&gt;0"))</f>
        <v>#DIV/0!</v>
      </c>
      <c r="V250" s="1" t="e">
        <f t="shared" si="271"/>
        <v>#DIV/0!</v>
      </c>
      <c r="W250" s="1" t="e">
        <f t="shared" si="271"/>
        <v>#DIV/0!</v>
      </c>
      <c r="X250" s="1" t="e">
        <f t="shared" si="271"/>
        <v>#DIV/0!</v>
      </c>
      <c r="Y250" s="1" t="e">
        <f t="shared" si="271"/>
        <v>#DIV/0!</v>
      </c>
      <c r="Z250" s="1" t="e">
        <f t="shared" si="271"/>
        <v>#DIV/0!</v>
      </c>
      <c r="AA250" s="1" t="e">
        <f t="shared" si="2"/>
        <v>#DIV/0!</v>
      </c>
      <c r="AB250" s="1">
        <f t="shared" si="3"/>
        <v>0</v>
      </c>
      <c r="AC250" s="1">
        <f t="shared" si="4"/>
        <v>0</v>
      </c>
      <c r="AD250" s="1" t="e">
        <f t="shared" si="5"/>
        <v>#DIV/0!</v>
      </c>
      <c r="AE250" s="1">
        <f t="shared" si="6"/>
        <v>0</v>
      </c>
      <c r="AF250" s="1">
        <f t="shared" si="7"/>
        <v>0</v>
      </c>
      <c r="AG250" s="1">
        <f t="shared" si="8"/>
        <v>0</v>
      </c>
      <c r="AH250" s="1">
        <f t="shared" si="9"/>
        <v>0</v>
      </c>
      <c r="AI250" s="1">
        <f t="shared" si="10"/>
        <v>0</v>
      </c>
      <c r="AJ250" s="1">
        <f t="shared" si="11"/>
        <v>0</v>
      </c>
      <c r="AK250" s="1">
        <f t="shared" si="12"/>
        <v>0</v>
      </c>
      <c r="AL250" s="1">
        <f t="shared" si="13"/>
        <v>0</v>
      </c>
    </row>
    <row r="251" spans="1:38" ht="14.25" customHeight="1">
      <c r="A251" s="14" t="s">
        <v>283</v>
      </c>
      <c r="B251" s="27">
        <v>4</v>
      </c>
      <c r="K251" s="1"/>
      <c r="L251" s="1"/>
      <c r="M251" s="1"/>
      <c r="N251" s="1"/>
      <c r="O251" s="1"/>
      <c r="P251" s="1"/>
      <c r="T251" s="1" t="s">
        <v>920</v>
      </c>
      <c r="U251" s="1" t="e">
        <f t="shared" ref="U251:Z251" si="272">(SUMIF($A:$A,$T251,C:C))/(COUNTIFS($A:$A,$T251,C:C,"&gt;0"))</f>
        <v>#DIV/0!</v>
      </c>
      <c r="V251" s="1" t="e">
        <f t="shared" si="272"/>
        <v>#DIV/0!</v>
      </c>
      <c r="W251" s="1" t="e">
        <f t="shared" si="272"/>
        <v>#DIV/0!</v>
      </c>
      <c r="X251" s="1" t="e">
        <f t="shared" si="272"/>
        <v>#DIV/0!</v>
      </c>
      <c r="Y251" s="1" t="e">
        <f t="shared" si="272"/>
        <v>#DIV/0!</v>
      </c>
      <c r="Z251" s="1" t="e">
        <f t="shared" si="272"/>
        <v>#DIV/0!</v>
      </c>
      <c r="AA251" s="1" t="e">
        <f t="shared" si="2"/>
        <v>#DIV/0!</v>
      </c>
      <c r="AB251" s="1">
        <f t="shared" si="3"/>
        <v>0</v>
      </c>
      <c r="AC251" s="1">
        <f t="shared" si="4"/>
        <v>0</v>
      </c>
      <c r="AD251" s="1" t="e">
        <f t="shared" si="5"/>
        <v>#DIV/0!</v>
      </c>
      <c r="AE251" s="1">
        <f t="shared" si="6"/>
        <v>0</v>
      </c>
      <c r="AF251" s="1">
        <f t="shared" si="7"/>
        <v>0</v>
      </c>
      <c r="AG251" s="1">
        <f t="shared" si="8"/>
        <v>0</v>
      </c>
      <c r="AH251" s="1">
        <f t="shared" si="9"/>
        <v>0</v>
      </c>
      <c r="AI251" s="1">
        <f t="shared" si="10"/>
        <v>0</v>
      </c>
      <c r="AJ251" s="1">
        <f t="shared" si="11"/>
        <v>0</v>
      </c>
      <c r="AK251" s="1">
        <f t="shared" si="12"/>
        <v>0</v>
      </c>
      <c r="AL251" s="1">
        <f t="shared" si="13"/>
        <v>0</v>
      </c>
    </row>
    <row r="252" spans="1:38" ht="14.25" customHeight="1">
      <c r="A252" s="14" t="s">
        <v>283</v>
      </c>
      <c r="B252" s="27">
        <v>5</v>
      </c>
      <c r="K252" s="1"/>
      <c r="L252" s="1"/>
      <c r="M252" s="1"/>
      <c r="N252" s="1"/>
      <c r="O252" s="1"/>
      <c r="P252" s="1"/>
      <c r="T252" s="1" t="s">
        <v>922</v>
      </c>
      <c r="U252" s="1" t="e">
        <f t="shared" ref="U252:Z252" si="273">(SUMIF($A:$A,$T252,C:C))/(COUNTIFS($A:$A,$T252,C:C,"&gt;0"))</f>
        <v>#DIV/0!</v>
      </c>
      <c r="V252" s="1" t="e">
        <f t="shared" si="273"/>
        <v>#DIV/0!</v>
      </c>
      <c r="W252" s="1" t="e">
        <f t="shared" si="273"/>
        <v>#DIV/0!</v>
      </c>
      <c r="X252" s="1" t="e">
        <f t="shared" si="273"/>
        <v>#DIV/0!</v>
      </c>
      <c r="Y252" s="1" t="e">
        <f t="shared" si="273"/>
        <v>#DIV/0!</v>
      </c>
      <c r="Z252" s="1" t="e">
        <f t="shared" si="273"/>
        <v>#DIV/0!</v>
      </c>
      <c r="AA252" s="1" t="e">
        <f t="shared" si="2"/>
        <v>#DIV/0!</v>
      </c>
      <c r="AB252" s="1">
        <f t="shared" si="3"/>
        <v>0</v>
      </c>
      <c r="AC252" s="1">
        <f t="shared" si="4"/>
        <v>0</v>
      </c>
      <c r="AD252" s="1" t="e">
        <f t="shared" si="5"/>
        <v>#DIV/0!</v>
      </c>
      <c r="AE252" s="1">
        <f t="shared" si="6"/>
        <v>0</v>
      </c>
      <c r="AF252" s="1">
        <f t="shared" si="7"/>
        <v>0</v>
      </c>
      <c r="AG252" s="1">
        <f t="shared" si="8"/>
        <v>0</v>
      </c>
      <c r="AH252" s="1">
        <f t="shared" si="9"/>
        <v>0</v>
      </c>
      <c r="AI252" s="1">
        <f t="shared" si="10"/>
        <v>0</v>
      </c>
      <c r="AJ252" s="1">
        <f t="shared" si="11"/>
        <v>0</v>
      </c>
      <c r="AK252" s="1">
        <f t="shared" si="12"/>
        <v>0</v>
      </c>
      <c r="AL252" s="1">
        <f t="shared" si="13"/>
        <v>0</v>
      </c>
    </row>
    <row r="253" spans="1:38" ht="14.25" customHeight="1">
      <c r="A253" s="14" t="s">
        <v>286</v>
      </c>
      <c r="B253" s="27">
        <v>1</v>
      </c>
      <c r="K253" s="1"/>
      <c r="L253" s="1"/>
      <c r="M253" s="1"/>
      <c r="N253" s="1"/>
      <c r="O253" s="1"/>
      <c r="P253" s="1"/>
      <c r="T253" s="1" t="s">
        <v>924</v>
      </c>
      <c r="U253" s="1" t="e">
        <f t="shared" ref="U253:Z253" si="274">(SUMIF($A:$A,$T253,C:C))/(COUNTIFS($A:$A,$T253,C:C,"&gt;0"))</f>
        <v>#DIV/0!</v>
      </c>
      <c r="V253" s="1" t="e">
        <f t="shared" si="274"/>
        <v>#DIV/0!</v>
      </c>
      <c r="W253" s="1" t="e">
        <f t="shared" si="274"/>
        <v>#DIV/0!</v>
      </c>
      <c r="X253" s="1" t="e">
        <f t="shared" si="274"/>
        <v>#DIV/0!</v>
      </c>
      <c r="Y253" s="1" t="e">
        <f t="shared" si="274"/>
        <v>#DIV/0!</v>
      </c>
      <c r="Z253" s="1" t="e">
        <f t="shared" si="274"/>
        <v>#DIV/0!</v>
      </c>
      <c r="AA253" s="1" t="e">
        <f t="shared" si="2"/>
        <v>#DIV/0!</v>
      </c>
      <c r="AB253" s="1">
        <f t="shared" si="3"/>
        <v>0</v>
      </c>
      <c r="AC253" s="1">
        <f t="shared" si="4"/>
        <v>0</v>
      </c>
      <c r="AD253" s="1" t="e">
        <f t="shared" si="5"/>
        <v>#DIV/0!</v>
      </c>
      <c r="AE253" s="1">
        <f t="shared" si="6"/>
        <v>0</v>
      </c>
      <c r="AF253" s="1">
        <f t="shared" si="7"/>
        <v>0</v>
      </c>
      <c r="AG253" s="1">
        <f t="shared" si="8"/>
        <v>0</v>
      </c>
      <c r="AH253" s="1">
        <f t="shared" si="9"/>
        <v>0</v>
      </c>
      <c r="AI253" s="1">
        <f t="shared" si="10"/>
        <v>0</v>
      </c>
      <c r="AJ253" s="1">
        <f t="shared" si="11"/>
        <v>0</v>
      </c>
      <c r="AK253" s="1">
        <f t="shared" si="12"/>
        <v>0</v>
      </c>
      <c r="AL253" s="1">
        <f t="shared" si="13"/>
        <v>0</v>
      </c>
    </row>
    <row r="254" spans="1:38" ht="14.25" customHeight="1">
      <c r="A254" s="14" t="s">
        <v>286</v>
      </c>
      <c r="B254" s="27">
        <v>2</v>
      </c>
      <c r="K254" s="1"/>
      <c r="L254" s="1"/>
      <c r="M254" s="1"/>
      <c r="N254" s="1"/>
      <c r="O254" s="1"/>
      <c r="P254" s="1"/>
      <c r="T254" s="1" t="s">
        <v>927</v>
      </c>
      <c r="U254" s="1" t="e">
        <f t="shared" ref="U254:Z254" si="275">(SUMIF($A:$A,$T254,C:C))/(COUNTIFS($A:$A,$T254,C:C,"&gt;0"))</f>
        <v>#DIV/0!</v>
      </c>
      <c r="V254" s="1" t="e">
        <f t="shared" si="275"/>
        <v>#DIV/0!</v>
      </c>
      <c r="W254" s="1" t="e">
        <f t="shared" si="275"/>
        <v>#DIV/0!</v>
      </c>
      <c r="X254" s="1" t="e">
        <f t="shared" si="275"/>
        <v>#DIV/0!</v>
      </c>
      <c r="Y254" s="1" t="e">
        <f t="shared" si="275"/>
        <v>#DIV/0!</v>
      </c>
      <c r="Z254" s="1" t="e">
        <f t="shared" si="275"/>
        <v>#DIV/0!</v>
      </c>
      <c r="AA254" s="1" t="e">
        <f t="shared" si="2"/>
        <v>#DIV/0!</v>
      </c>
      <c r="AB254" s="1">
        <f t="shared" si="3"/>
        <v>0</v>
      </c>
      <c r="AC254" s="1">
        <f t="shared" si="4"/>
        <v>0</v>
      </c>
      <c r="AD254" s="1" t="e">
        <f t="shared" si="5"/>
        <v>#DIV/0!</v>
      </c>
      <c r="AE254" s="1">
        <f t="shared" si="6"/>
        <v>0</v>
      </c>
      <c r="AF254" s="1">
        <f t="shared" si="7"/>
        <v>0</v>
      </c>
      <c r="AG254" s="1">
        <f t="shared" si="8"/>
        <v>0</v>
      </c>
      <c r="AH254" s="1">
        <f t="shared" si="9"/>
        <v>0</v>
      </c>
      <c r="AI254" s="1">
        <f t="shared" si="10"/>
        <v>0</v>
      </c>
      <c r="AJ254" s="1">
        <f t="shared" si="11"/>
        <v>0</v>
      </c>
      <c r="AK254" s="1">
        <f t="shared" si="12"/>
        <v>0</v>
      </c>
      <c r="AL254" s="1">
        <f t="shared" si="13"/>
        <v>0</v>
      </c>
    </row>
    <row r="255" spans="1:38" ht="14.25" customHeight="1">
      <c r="A255" s="14" t="s">
        <v>286</v>
      </c>
      <c r="B255" s="27">
        <v>3</v>
      </c>
      <c r="K255" s="1"/>
      <c r="L255" s="1"/>
      <c r="M255" s="1"/>
      <c r="N255" s="1"/>
      <c r="O255" s="1"/>
      <c r="P255" s="1"/>
      <c r="T255" s="1" t="s">
        <v>930</v>
      </c>
      <c r="U255" s="1" t="e">
        <f t="shared" ref="U255:Z255" si="276">(SUMIF($A:$A,$T255,C:C))/(COUNTIFS($A:$A,$T255,C:C,"&gt;0"))</f>
        <v>#DIV/0!</v>
      </c>
      <c r="V255" s="1" t="e">
        <f t="shared" si="276"/>
        <v>#DIV/0!</v>
      </c>
      <c r="W255" s="1" t="e">
        <f t="shared" si="276"/>
        <v>#DIV/0!</v>
      </c>
      <c r="X255" s="1" t="e">
        <f t="shared" si="276"/>
        <v>#DIV/0!</v>
      </c>
      <c r="Y255" s="1" t="e">
        <f t="shared" si="276"/>
        <v>#DIV/0!</v>
      </c>
      <c r="Z255" s="1" t="e">
        <f t="shared" si="276"/>
        <v>#DIV/0!</v>
      </c>
      <c r="AA255" s="1" t="e">
        <f t="shared" si="2"/>
        <v>#DIV/0!</v>
      </c>
      <c r="AB255" s="1">
        <f t="shared" si="3"/>
        <v>0</v>
      </c>
      <c r="AC255" s="1">
        <f t="shared" si="4"/>
        <v>0</v>
      </c>
      <c r="AD255" s="1" t="e">
        <f t="shared" si="5"/>
        <v>#DIV/0!</v>
      </c>
      <c r="AE255" s="1">
        <f t="shared" si="6"/>
        <v>0</v>
      </c>
      <c r="AF255" s="1">
        <f t="shared" si="7"/>
        <v>0</v>
      </c>
      <c r="AG255" s="1">
        <f t="shared" si="8"/>
        <v>0</v>
      </c>
      <c r="AH255" s="1">
        <f t="shared" si="9"/>
        <v>0</v>
      </c>
      <c r="AI255" s="1">
        <f t="shared" si="10"/>
        <v>0</v>
      </c>
      <c r="AJ255" s="1">
        <f t="shared" si="11"/>
        <v>0</v>
      </c>
      <c r="AK255" s="1">
        <f t="shared" si="12"/>
        <v>0</v>
      </c>
      <c r="AL255" s="1">
        <f t="shared" si="13"/>
        <v>0</v>
      </c>
    </row>
    <row r="256" spans="1:38" ht="14.25" customHeight="1">
      <c r="A256" s="14" t="s">
        <v>286</v>
      </c>
      <c r="B256" s="27">
        <v>4</v>
      </c>
      <c r="K256" s="1"/>
      <c r="L256" s="1"/>
      <c r="M256" s="1"/>
      <c r="N256" s="1"/>
      <c r="O256" s="1"/>
      <c r="P256" s="1"/>
      <c r="T256" s="1" t="s">
        <v>932</v>
      </c>
      <c r="U256" s="1" t="e">
        <f t="shared" ref="U256:Z256" si="277">(SUMIF($A:$A,$T256,C:C))/(COUNTIFS($A:$A,$T256,C:C,"&gt;0"))</f>
        <v>#DIV/0!</v>
      </c>
      <c r="V256" s="1" t="e">
        <f t="shared" si="277"/>
        <v>#DIV/0!</v>
      </c>
      <c r="W256" s="1" t="e">
        <f t="shared" si="277"/>
        <v>#DIV/0!</v>
      </c>
      <c r="X256" s="1" t="e">
        <f t="shared" si="277"/>
        <v>#DIV/0!</v>
      </c>
      <c r="Y256" s="1" t="e">
        <f t="shared" si="277"/>
        <v>#DIV/0!</v>
      </c>
      <c r="Z256" s="1" t="e">
        <f t="shared" si="277"/>
        <v>#DIV/0!</v>
      </c>
      <c r="AA256" s="1" t="e">
        <f t="shared" si="2"/>
        <v>#DIV/0!</v>
      </c>
      <c r="AB256" s="1">
        <f t="shared" si="3"/>
        <v>0</v>
      </c>
      <c r="AC256" s="1">
        <f t="shared" si="4"/>
        <v>0</v>
      </c>
      <c r="AD256" s="1" t="e">
        <f t="shared" si="5"/>
        <v>#DIV/0!</v>
      </c>
      <c r="AE256" s="1">
        <f t="shared" si="6"/>
        <v>0</v>
      </c>
      <c r="AF256" s="1">
        <f t="shared" si="7"/>
        <v>0</v>
      </c>
      <c r="AG256" s="1">
        <f t="shared" si="8"/>
        <v>0</v>
      </c>
      <c r="AH256" s="1">
        <f t="shared" si="9"/>
        <v>0</v>
      </c>
      <c r="AI256" s="1">
        <f t="shared" si="10"/>
        <v>0</v>
      </c>
      <c r="AJ256" s="1">
        <f t="shared" si="11"/>
        <v>0</v>
      </c>
      <c r="AK256" s="1">
        <f t="shared" si="12"/>
        <v>0</v>
      </c>
      <c r="AL256" s="1">
        <f t="shared" si="13"/>
        <v>0</v>
      </c>
    </row>
    <row r="257" spans="1:38" ht="14.25" customHeight="1">
      <c r="A257" s="14" t="s">
        <v>286</v>
      </c>
      <c r="B257" s="27">
        <v>5</v>
      </c>
      <c r="K257" s="1"/>
      <c r="L257" s="1"/>
      <c r="M257" s="1"/>
      <c r="N257" s="1"/>
      <c r="O257" s="1"/>
      <c r="P257" s="1"/>
      <c r="T257" s="1" t="s">
        <v>936</v>
      </c>
      <c r="U257" s="1">
        <f t="shared" ref="U257:Z257" si="278">(SUMIF($A:$A,$T257,C:C))/(COUNTIFS($A:$A,$T257,C:C,"&gt;0"))</f>
        <v>185.16000000000003</v>
      </c>
      <c r="V257" s="1">
        <f t="shared" si="278"/>
        <v>15.440000000000001</v>
      </c>
      <c r="W257" s="1">
        <f t="shared" si="278"/>
        <v>0.84199999999999997</v>
      </c>
      <c r="X257" s="1">
        <f t="shared" si="278"/>
        <v>6.4600000000000009</v>
      </c>
      <c r="Y257" s="1">
        <f t="shared" si="278"/>
        <v>3.754</v>
      </c>
      <c r="Z257" s="1">
        <f t="shared" si="278"/>
        <v>189.28</v>
      </c>
      <c r="AA257" s="1">
        <f t="shared" si="2"/>
        <v>9.6780320406413427</v>
      </c>
      <c r="AB257" s="1">
        <f t="shared" si="3"/>
        <v>0</v>
      </c>
      <c r="AC257" s="1">
        <f t="shared" si="4"/>
        <v>0</v>
      </c>
      <c r="AD257" s="1" t="e">
        <f t="shared" si="5"/>
        <v>#DIV/0!</v>
      </c>
      <c r="AE257" s="1">
        <f t="shared" si="6"/>
        <v>0</v>
      </c>
      <c r="AF257" s="1">
        <f t="shared" si="7"/>
        <v>0</v>
      </c>
      <c r="AG257" s="1">
        <f t="shared" si="8"/>
        <v>2</v>
      </c>
      <c r="AH257" s="1">
        <f t="shared" si="9"/>
        <v>3</v>
      </c>
      <c r="AI257" s="1">
        <f t="shared" si="10"/>
        <v>5</v>
      </c>
      <c r="AJ257" s="1">
        <f t="shared" si="11"/>
        <v>0</v>
      </c>
      <c r="AK257" s="1">
        <f t="shared" si="12"/>
        <v>3</v>
      </c>
      <c r="AL257" s="1">
        <f t="shared" si="13"/>
        <v>2</v>
      </c>
    </row>
    <row r="258" spans="1:38" ht="14.25" customHeight="1">
      <c r="A258" s="14" t="s">
        <v>288</v>
      </c>
      <c r="B258" s="27">
        <v>1</v>
      </c>
      <c r="K258" s="1"/>
      <c r="L258" s="1"/>
      <c r="M258" s="1"/>
      <c r="N258" s="1"/>
      <c r="O258" s="1"/>
      <c r="P258" s="1"/>
      <c r="T258" s="1" t="s">
        <v>939</v>
      </c>
      <c r="U258" s="1" t="e">
        <f t="shared" ref="U258:Z258" si="279">(SUMIF($A:$A,$T258,C:C))/(COUNTIFS($A:$A,$T258,C:C,"&gt;0"))</f>
        <v>#DIV/0!</v>
      </c>
      <c r="V258" s="1" t="e">
        <f t="shared" si="279"/>
        <v>#DIV/0!</v>
      </c>
      <c r="W258" s="1" t="e">
        <f t="shared" si="279"/>
        <v>#DIV/0!</v>
      </c>
      <c r="X258" s="1" t="e">
        <f t="shared" si="279"/>
        <v>#DIV/0!</v>
      </c>
      <c r="Y258" s="1" t="e">
        <f t="shared" si="279"/>
        <v>#DIV/0!</v>
      </c>
      <c r="Z258" s="1" t="e">
        <f t="shared" si="279"/>
        <v>#DIV/0!</v>
      </c>
      <c r="AA258" s="1" t="e">
        <f t="shared" si="2"/>
        <v>#DIV/0!</v>
      </c>
      <c r="AB258" s="1">
        <f t="shared" si="3"/>
        <v>0</v>
      </c>
      <c r="AC258" s="1">
        <f t="shared" si="4"/>
        <v>0</v>
      </c>
      <c r="AD258" s="1" t="e">
        <f t="shared" si="5"/>
        <v>#DIV/0!</v>
      </c>
      <c r="AE258" s="1">
        <f t="shared" si="6"/>
        <v>0</v>
      </c>
      <c r="AF258" s="1">
        <f t="shared" si="7"/>
        <v>0</v>
      </c>
      <c r="AG258" s="1">
        <f t="shared" si="8"/>
        <v>0</v>
      </c>
      <c r="AH258" s="1">
        <f t="shared" si="9"/>
        <v>0</v>
      </c>
      <c r="AI258" s="1">
        <f t="shared" si="10"/>
        <v>0</v>
      </c>
      <c r="AJ258" s="1">
        <f t="shared" si="11"/>
        <v>0</v>
      </c>
      <c r="AK258" s="1">
        <f t="shared" si="12"/>
        <v>0</v>
      </c>
      <c r="AL258" s="1">
        <f t="shared" si="13"/>
        <v>0</v>
      </c>
    </row>
    <row r="259" spans="1:38" ht="14.25" customHeight="1">
      <c r="A259" s="14" t="s">
        <v>288</v>
      </c>
      <c r="B259" s="27">
        <v>2</v>
      </c>
      <c r="K259" s="1"/>
      <c r="L259" s="1"/>
      <c r="M259" s="1"/>
      <c r="N259" s="1"/>
      <c r="O259" s="1"/>
      <c r="P259" s="1"/>
      <c r="T259" s="1" t="s">
        <v>941</v>
      </c>
      <c r="U259" s="1">
        <f t="shared" ref="U259:Z259" si="280">(SUMIF($A:$A,$T259,C:C))/(COUNTIFS($A:$A,$T259,C:C,"&gt;0"))</f>
        <v>158.62000000000003</v>
      </c>
      <c r="V259" s="1">
        <f t="shared" si="280"/>
        <v>10.24</v>
      </c>
      <c r="W259" s="1">
        <f t="shared" si="280"/>
        <v>0.71399999999999997</v>
      </c>
      <c r="X259" s="1">
        <f t="shared" si="280"/>
        <v>8.9</v>
      </c>
      <c r="Y259" s="1">
        <f t="shared" si="280"/>
        <v>3.3560000000000003</v>
      </c>
      <c r="Z259" s="1">
        <f t="shared" si="280"/>
        <v>93.186000000000007</v>
      </c>
      <c r="AA259" s="1">
        <f t="shared" si="2"/>
        <v>11.533651421556121</v>
      </c>
      <c r="AB259" s="1">
        <f t="shared" si="3"/>
        <v>0</v>
      </c>
      <c r="AC259" s="1">
        <f t="shared" si="4"/>
        <v>0</v>
      </c>
      <c r="AD259" s="1" t="e">
        <f t="shared" si="5"/>
        <v>#DIV/0!</v>
      </c>
      <c r="AE259" s="1">
        <f t="shared" si="6"/>
        <v>0</v>
      </c>
      <c r="AF259" s="1">
        <f t="shared" si="7"/>
        <v>0</v>
      </c>
      <c r="AG259" s="1">
        <f t="shared" si="8"/>
        <v>0</v>
      </c>
      <c r="AH259" s="1">
        <f t="shared" si="9"/>
        <v>5</v>
      </c>
      <c r="AI259" s="1">
        <f t="shared" si="10"/>
        <v>5</v>
      </c>
      <c r="AJ259" s="1">
        <f t="shared" si="11"/>
        <v>0</v>
      </c>
      <c r="AK259" s="1">
        <f t="shared" si="12"/>
        <v>0</v>
      </c>
      <c r="AL259" s="1">
        <f t="shared" si="13"/>
        <v>5</v>
      </c>
    </row>
    <row r="260" spans="1:38" ht="14.25" customHeight="1">
      <c r="A260" s="14" t="s">
        <v>288</v>
      </c>
      <c r="B260" s="27">
        <v>3</v>
      </c>
      <c r="K260" s="1"/>
      <c r="L260" s="1"/>
      <c r="M260" s="1"/>
      <c r="N260" s="1"/>
      <c r="O260" s="1"/>
      <c r="P260" s="1"/>
      <c r="T260" s="1" t="s">
        <v>943</v>
      </c>
      <c r="U260" s="1" t="e">
        <f t="shared" ref="U260:Z260" si="281">(SUMIF($A:$A,$T260,C:C))/(COUNTIFS($A:$A,$T260,C:C,"&gt;0"))</f>
        <v>#DIV/0!</v>
      </c>
      <c r="V260" s="1" t="e">
        <f t="shared" si="281"/>
        <v>#DIV/0!</v>
      </c>
      <c r="W260" s="1" t="e">
        <f t="shared" si="281"/>
        <v>#DIV/0!</v>
      </c>
      <c r="X260" s="1" t="e">
        <f t="shared" si="281"/>
        <v>#DIV/0!</v>
      </c>
      <c r="Y260" s="1" t="e">
        <f t="shared" si="281"/>
        <v>#DIV/0!</v>
      </c>
      <c r="Z260" s="1" t="e">
        <f t="shared" si="281"/>
        <v>#DIV/0!</v>
      </c>
      <c r="AA260" s="1" t="e">
        <f t="shared" si="2"/>
        <v>#DIV/0!</v>
      </c>
      <c r="AB260" s="1">
        <f t="shared" si="3"/>
        <v>0</v>
      </c>
      <c r="AC260" s="1">
        <f t="shared" si="4"/>
        <v>0</v>
      </c>
      <c r="AD260" s="1" t="e">
        <f t="shared" si="5"/>
        <v>#DIV/0!</v>
      </c>
      <c r="AE260" s="1">
        <f t="shared" si="6"/>
        <v>0</v>
      </c>
      <c r="AF260" s="1">
        <f t="shared" si="7"/>
        <v>0</v>
      </c>
      <c r="AG260" s="1">
        <f t="shared" si="8"/>
        <v>0</v>
      </c>
      <c r="AH260" s="1">
        <f t="shared" si="9"/>
        <v>0</v>
      </c>
      <c r="AI260" s="1">
        <f t="shared" si="10"/>
        <v>0</v>
      </c>
      <c r="AJ260" s="1">
        <f t="shared" si="11"/>
        <v>0</v>
      </c>
      <c r="AK260" s="1">
        <f t="shared" si="12"/>
        <v>0</v>
      </c>
      <c r="AL260" s="1">
        <f t="shared" si="13"/>
        <v>0</v>
      </c>
    </row>
    <row r="261" spans="1:38" ht="14.25" customHeight="1">
      <c r="A261" s="14" t="s">
        <v>288</v>
      </c>
      <c r="B261" s="27">
        <v>4</v>
      </c>
      <c r="K261" s="1"/>
      <c r="L261" s="1"/>
      <c r="M261" s="1"/>
      <c r="N261" s="1"/>
      <c r="O261" s="1"/>
      <c r="P261" s="1"/>
      <c r="T261" s="1" t="s">
        <v>946</v>
      </c>
      <c r="U261" s="1" t="e">
        <f t="shared" ref="U261:Z261" si="282">(SUMIF($A:$A,$T261,C:C))/(COUNTIFS($A:$A,$T261,C:C,"&gt;0"))</f>
        <v>#DIV/0!</v>
      </c>
      <c r="V261" s="1" t="e">
        <f t="shared" si="282"/>
        <v>#DIV/0!</v>
      </c>
      <c r="W261" s="1" t="e">
        <f t="shared" si="282"/>
        <v>#DIV/0!</v>
      </c>
      <c r="X261" s="1" t="e">
        <f t="shared" si="282"/>
        <v>#DIV/0!</v>
      </c>
      <c r="Y261" s="1" t="e">
        <f t="shared" si="282"/>
        <v>#DIV/0!</v>
      </c>
      <c r="Z261" s="1" t="e">
        <f t="shared" si="282"/>
        <v>#DIV/0!</v>
      </c>
      <c r="AA261" s="1" t="e">
        <f t="shared" si="2"/>
        <v>#DIV/0!</v>
      </c>
      <c r="AB261" s="1">
        <f t="shared" si="3"/>
        <v>0</v>
      </c>
      <c r="AC261" s="1">
        <f t="shared" si="4"/>
        <v>0</v>
      </c>
      <c r="AD261" s="1" t="e">
        <f t="shared" si="5"/>
        <v>#DIV/0!</v>
      </c>
      <c r="AE261" s="1">
        <f t="shared" si="6"/>
        <v>0</v>
      </c>
      <c r="AF261" s="1">
        <f t="shared" si="7"/>
        <v>0</v>
      </c>
      <c r="AG261" s="1">
        <f t="shared" si="8"/>
        <v>0</v>
      </c>
      <c r="AH261" s="1">
        <f t="shared" si="9"/>
        <v>0</v>
      </c>
      <c r="AI261" s="1">
        <f t="shared" si="10"/>
        <v>0</v>
      </c>
      <c r="AJ261" s="1">
        <f t="shared" si="11"/>
        <v>0</v>
      </c>
      <c r="AK261" s="1">
        <f t="shared" si="12"/>
        <v>0</v>
      </c>
      <c r="AL261" s="1">
        <f t="shared" si="13"/>
        <v>0</v>
      </c>
    </row>
    <row r="262" spans="1:38" ht="14.25" customHeight="1">
      <c r="A262" s="14" t="s">
        <v>288</v>
      </c>
      <c r="B262" s="27">
        <v>5</v>
      </c>
      <c r="K262" s="1"/>
      <c r="L262" s="1"/>
      <c r="M262" s="1"/>
      <c r="N262" s="1"/>
      <c r="O262" s="1"/>
      <c r="P262" s="1"/>
      <c r="T262" s="1" t="s">
        <v>949</v>
      </c>
      <c r="U262" s="1" t="e">
        <f t="shared" ref="U262:Z262" si="283">(SUMIF($A:$A,$T262,C:C))/(COUNTIFS($A:$A,$T262,C:C,"&gt;0"))</f>
        <v>#DIV/0!</v>
      </c>
      <c r="V262" s="1" t="e">
        <f t="shared" si="283"/>
        <v>#DIV/0!</v>
      </c>
      <c r="W262" s="1" t="e">
        <f t="shared" si="283"/>
        <v>#DIV/0!</v>
      </c>
      <c r="X262" s="1" t="e">
        <f t="shared" si="283"/>
        <v>#DIV/0!</v>
      </c>
      <c r="Y262" s="1" t="e">
        <f t="shared" si="283"/>
        <v>#DIV/0!</v>
      </c>
      <c r="Z262" s="1" t="e">
        <f t="shared" si="283"/>
        <v>#DIV/0!</v>
      </c>
      <c r="AA262" s="1" t="e">
        <f t="shared" si="2"/>
        <v>#DIV/0!</v>
      </c>
      <c r="AB262" s="1">
        <f t="shared" si="3"/>
        <v>0</v>
      </c>
      <c r="AC262" s="1">
        <f t="shared" si="4"/>
        <v>0</v>
      </c>
      <c r="AD262" s="1" t="e">
        <f t="shared" si="5"/>
        <v>#DIV/0!</v>
      </c>
      <c r="AE262" s="1">
        <f t="shared" si="6"/>
        <v>0</v>
      </c>
      <c r="AF262" s="1">
        <f t="shared" si="7"/>
        <v>0</v>
      </c>
      <c r="AG262" s="1">
        <f t="shared" si="8"/>
        <v>0</v>
      </c>
      <c r="AH262" s="1">
        <f t="shared" si="9"/>
        <v>0</v>
      </c>
      <c r="AI262" s="1">
        <f t="shared" si="10"/>
        <v>0</v>
      </c>
      <c r="AJ262" s="1">
        <f t="shared" si="11"/>
        <v>0</v>
      </c>
      <c r="AK262" s="1">
        <f t="shared" si="12"/>
        <v>0</v>
      </c>
      <c r="AL262" s="1">
        <f t="shared" si="13"/>
        <v>0</v>
      </c>
    </row>
    <row r="263" spans="1:38" ht="14.25" customHeight="1">
      <c r="A263" s="14" t="s">
        <v>292</v>
      </c>
      <c r="B263" s="27">
        <v>1</v>
      </c>
      <c r="K263" s="1"/>
      <c r="L263" s="1"/>
      <c r="M263" s="1"/>
      <c r="N263" s="1"/>
      <c r="O263" s="1"/>
      <c r="P263" s="1"/>
      <c r="T263" s="1" t="s">
        <v>951</v>
      </c>
      <c r="U263" s="1" t="e">
        <f t="shared" ref="U263:Z263" si="284">(SUMIF($A:$A,$T263,C:C))/(COUNTIFS($A:$A,$T263,C:C,"&gt;0"))</f>
        <v>#DIV/0!</v>
      </c>
      <c r="V263" s="1" t="e">
        <f t="shared" si="284"/>
        <v>#DIV/0!</v>
      </c>
      <c r="W263" s="1" t="e">
        <f t="shared" si="284"/>
        <v>#DIV/0!</v>
      </c>
      <c r="X263" s="1" t="e">
        <f t="shared" si="284"/>
        <v>#DIV/0!</v>
      </c>
      <c r="Y263" s="1" t="e">
        <f t="shared" si="284"/>
        <v>#DIV/0!</v>
      </c>
      <c r="Z263" s="1" t="e">
        <f t="shared" si="284"/>
        <v>#DIV/0!</v>
      </c>
      <c r="AA263" s="1" t="e">
        <f t="shared" si="2"/>
        <v>#DIV/0!</v>
      </c>
      <c r="AB263" s="1">
        <f t="shared" si="3"/>
        <v>0</v>
      </c>
      <c r="AC263" s="1">
        <f t="shared" si="4"/>
        <v>0</v>
      </c>
      <c r="AD263" s="1" t="e">
        <f t="shared" si="5"/>
        <v>#DIV/0!</v>
      </c>
      <c r="AE263" s="1">
        <f t="shared" si="6"/>
        <v>0</v>
      </c>
      <c r="AF263" s="1">
        <f t="shared" si="7"/>
        <v>0</v>
      </c>
      <c r="AG263" s="1">
        <f t="shared" si="8"/>
        <v>0</v>
      </c>
      <c r="AH263" s="1">
        <f t="shared" si="9"/>
        <v>0</v>
      </c>
      <c r="AI263" s="1">
        <f t="shared" si="10"/>
        <v>0</v>
      </c>
      <c r="AJ263" s="1">
        <f t="shared" si="11"/>
        <v>0</v>
      </c>
      <c r="AK263" s="1">
        <f t="shared" si="12"/>
        <v>0</v>
      </c>
      <c r="AL263" s="1">
        <f t="shared" si="13"/>
        <v>0</v>
      </c>
    </row>
    <row r="264" spans="1:38" ht="14.25" customHeight="1">
      <c r="A264" s="14" t="s">
        <v>292</v>
      </c>
      <c r="B264" s="27">
        <v>2</v>
      </c>
      <c r="K264" s="1"/>
      <c r="L264" s="1"/>
      <c r="M264" s="1"/>
      <c r="N264" s="1"/>
      <c r="O264" s="1"/>
      <c r="P264" s="1"/>
      <c r="T264" s="1" t="s">
        <v>955</v>
      </c>
      <c r="U264" s="1">
        <f t="shared" ref="U264:Z264" si="285">(SUMIF($A:$A,$T264,C:C))/(COUNTIFS($A:$A,$T264,C:C,"&gt;0"))</f>
        <v>93.240000000000009</v>
      </c>
      <c r="V264" s="1">
        <f t="shared" si="285"/>
        <v>12.28</v>
      </c>
      <c r="W264" s="1">
        <f t="shared" si="285"/>
        <v>0.93600000000000017</v>
      </c>
      <c r="X264" s="1">
        <f t="shared" si="285"/>
        <v>39.760000000000005</v>
      </c>
      <c r="Y264" s="1">
        <f t="shared" si="285"/>
        <v>6.56</v>
      </c>
      <c r="Z264" s="1">
        <f t="shared" si="285"/>
        <v>71.085999999999999</v>
      </c>
      <c r="AA264" s="1">
        <f t="shared" si="2"/>
        <v>11.018362644100771</v>
      </c>
      <c r="AB264" s="1">
        <f t="shared" si="3"/>
        <v>0</v>
      </c>
      <c r="AC264" s="1">
        <f t="shared" si="4"/>
        <v>0</v>
      </c>
      <c r="AD264" s="1" t="e">
        <f t="shared" si="5"/>
        <v>#DIV/0!</v>
      </c>
      <c r="AE264" s="1">
        <f t="shared" si="6"/>
        <v>0</v>
      </c>
      <c r="AF264" s="1">
        <f t="shared" si="7"/>
        <v>0</v>
      </c>
      <c r="AG264" s="1">
        <f t="shared" si="8"/>
        <v>1</v>
      </c>
      <c r="AH264" s="1">
        <f t="shared" si="9"/>
        <v>4</v>
      </c>
      <c r="AI264" s="1">
        <f t="shared" si="10"/>
        <v>5</v>
      </c>
      <c r="AJ264" s="1">
        <f t="shared" si="11"/>
        <v>0</v>
      </c>
      <c r="AK264" s="1">
        <f t="shared" si="12"/>
        <v>0</v>
      </c>
      <c r="AL264" s="1">
        <f t="shared" si="13"/>
        <v>5</v>
      </c>
    </row>
    <row r="265" spans="1:38" ht="14.25" customHeight="1">
      <c r="A265" s="14" t="s">
        <v>292</v>
      </c>
      <c r="B265" s="27">
        <v>3</v>
      </c>
      <c r="K265" s="1"/>
      <c r="L265" s="1"/>
      <c r="M265" s="1"/>
      <c r="N265" s="1"/>
      <c r="O265" s="1"/>
      <c r="P265" s="1"/>
      <c r="T265" s="1" t="s">
        <v>959</v>
      </c>
      <c r="U265" s="1">
        <f t="shared" ref="U265:Z265" si="286">(SUMIF($A:$A,$T265,C:C))/(COUNTIFS($A:$A,$T265,C:C,"&gt;0"))</f>
        <v>107.13999999999999</v>
      </c>
      <c r="V265" s="1">
        <f t="shared" si="286"/>
        <v>12.220000000000002</v>
      </c>
      <c r="W265" s="1">
        <f t="shared" si="286"/>
        <v>0.95199999999999996</v>
      </c>
      <c r="X265" s="1">
        <f t="shared" si="286"/>
        <v>19.339999999999996</v>
      </c>
      <c r="Y265" s="1">
        <f t="shared" si="286"/>
        <v>5.2559999999999993</v>
      </c>
      <c r="Z265" s="1">
        <f t="shared" si="286"/>
        <v>83.288000000000011</v>
      </c>
      <c r="AA265" s="1">
        <f t="shared" si="2"/>
        <v>9.557433408802023</v>
      </c>
      <c r="AB265" s="1">
        <f t="shared" si="3"/>
        <v>0</v>
      </c>
      <c r="AC265" s="1">
        <f t="shared" si="4"/>
        <v>0</v>
      </c>
      <c r="AD265" s="1" t="e">
        <f t="shared" si="5"/>
        <v>#DIV/0!</v>
      </c>
      <c r="AE265" s="1">
        <f t="shared" si="6"/>
        <v>0</v>
      </c>
      <c r="AF265" s="1">
        <f t="shared" si="7"/>
        <v>0</v>
      </c>
      <c r="AG265" s="1">
        <f t="shared" si="8"/>
        <v>0</v>
      </c>
      <c r="AH265" s="1">
        <f t="shared" si="9"/>
        <v>5</v>
      </c>
      <c r="AI265" s="1">
        <f t="shared" si="10"/>
        <v>5</v>
      </c>
      <c r="AJ265" s="1">
        <f t="shared" si="11"/>
        <v>0</v>
      </c>
      <c r="AK265" s="1">
        <f t="shared" si="12"/>
        <v>0</v>
      </c>
      <c r="AL265" s="1">
        <f t="shared" si="13"/>
        <v>5</v>
      </c>
    </row>
    <row r="266" spans="1:38" ht="14.25" customHeight="1">
      <c r="A266" s="14" t="s">
        <v>292</v>
      </c>
      <c r="B266" s="27">
        <v>4</v>
      </c>
      <c r="K266" s="1"/>
      <c r="L266" s="1"/>
      <c r="M266" s="1"/>
      <c r="N266" s="1"/>
      <c r="O266" s="1"/>
      <c r="P266" s="1"/>
      <c r="T266" s="1" t="s">
        <v>962</v>
      </c>
      <c r="U266" s="1" t="e">
        <f t="shared" ref="U266:Z266" si="287">(SUMIF($A:$A,$T266,C:C))/(COUNTIFS($A:$A,$T266,C:C,"&gt;0"))</f>
        <v>#DIV/0!</v>
      </c>
      <c r="V266" s="1" t="e">
        <f t="shared" si="287"/>
        <v>#DIV/0!</v>
      </c>
      <c r="W266" s="1" t="e">
        <f t="shared" si="287"/>
        <v>#DIV/0!</v>
      </c>
      <c r="X266" s="1" t="e">
        <f t="shared" si="287"/>
        <v>#DIV/0!</v>
      </c>
      <c r="Y266" s="1" t="e">
        <f t="shared" si="287"/>
        <v>#DIV/0!</v>
      </c>
      <c r="Z266" s="1" t="e">
        <f t="shared" si="287"/>
        <v>#DIV/0!</v>
      </c>
      <c r="AA266" s="1" t="e">
        <f t="shared" si="2"/>
        <v>#DIV/0!</v>
      </c>
      <c r="AB266" s="1">
        <f t="shared" si="3"/>
        <v>0</v>
      </c>
      <c r="AC266" s="1">
        <f t="shared" si="4"/>
        <v>0</v>
      </c>
      <c r="AD266" s="1" t="e">
        <f t="shared" si="5"/>
        <v>#DIV/0!</v>
      </c>
      <c r="AE266" s="1">
        <f t="shared" si="6"/>
        <v>0</v>
      </c>
      <c r="AF266" s="1">
        <f t="shared" si="7"/>
        <v>0</v>
      </c>
      <c r="AG266" s="1">
        <f t="shared" si="8"/>
        <v>0</v>
      </c>
      <c r="AH266" s="1">
        <f t="shared" si="9"/>
        <v>0</v>
      </c>
      <c r="AI266" s="1">
        <f t="shared" si="10"/>
        <v>0</v>
      </c>
      <c r="AJ266" s="1">
        <f t="shared" si="11"/>
        <v>0</v>
      </c>
      <c r="AK266" s="1">
        <f t="shared" si="12"/>
        <v>0</v>
      </c>
      <c r="AL266" s="1">
        <f t="shared" si="13"/>
        <v>0</v>
      </c>
    </row>
    <row r="267" spans="1:38" ht="14.25" customHeight="1">
      <c r="A267" s="14" t="s">
        <v>292</v>
      </c>
      <c r="B267" s="27">
        <v>5</v>
      </c>
      <c r="K267" s="1"/>
      <c r="L267" s="1"/>
      <c r="M267" s="1"/>
      <c r="N267" s="1"/>
      <c r="O267" s="1"/>
      <c r="P267" s="1"/>
      <c r="T267" s="1" t="s">
        <v>965</v>
      </c>
      <c r="U267" s="1" t="e">
        <f t="shared" ref="U267:Z267" si="288">(SUMIF($A:$A,$T267,C:C))/(COUNTIFS($A:$A,$T267,C:C,"&gt;0"))</f>
        <v>#DIV/0!</v>
      </c>
      <c r="V267" s="1" t="e">
        <f t="shared" si="288"/>
        <v>#DIV/0!</v>
      </c>
      <c r="W267" s="1" t="e">
        <f t="shared" si="288"/>
        <v>#DIV/0!</v>
      </c>
      <c r="X267" s="1" t="e">
        <f t="shared" si="288"/>
        <v>#DIV/0!</v>
      </c>
      <c r="Y267" s="1" t="e">
        <f t="shared" si="288"/>
        <v>#DIV/0!</v>
      </c>
      <c r="Z267" s="1" t="e">
        <f t="shared" si="288"/>
        <v>#DIV/0!</v>
      </c>
      <c r="AA267" s="1" t="e">
        <f t="shared" si="2"/>
        <v>#DIV/0!</v>
      </c>
      <c r="AB267" s="1">
        <f t="shared" si="3"/>
        <v>0</v>
      </c>
      <c r="AC267" s="1">
        <f t="shared" si="4"/>
        <v>0</v>
      </c>
      <c r="AD267" s="1" t="e">
        <f t="shared" si="5"/>
        <v>#DIV/0!</v>
      </c>
      <c r="AE267" s="1">
        <f t="shared" si="6"/>
        <v>0</v>
      </c>
      <c r="AF267" s="1">
        <f t="shared" si="7"/>
        <v>0</v>
      </c>
      <c r="AG267" s="1">
        <f t="shared" si="8"/>
        <v>0</v>
      </c>
      <c r="AH267" s="1">
        <f t="shared" si="9"/>
        <v>0</v>
      </c>
      <c r="AI267" s="1">
        <f t="shared" si="10"/>
        <v>0</v>
      </c>
      <c r="AJ267" s="1">
        <f t="shared" si="11"/>
        <v>0</v>
      </c>
      <c r="AK267" s="1">
        <f t="shared" si="12"/>
        <v>0</v>
      </c>
      <c r="AL267" s="1">
        <f t="shared" si="13"/>
        <v>0</v>
      </c>
    </row>
    <row r="268" spans="1:38" ht="14.25" customHeight="1">
      <c r="A268" s="14" t="s">
        <v>294</v>
      </c>
      <c r="B268" s="27">
        <v>1</v>
      </c>
      <c r="K268" s="1"/>
      <c r="L268" s="1"/>
      <c r="M268" s="1"/>
      <c r="N268" s="1"/>
      <c r="O268" s="1"/>
      <c r="P268" s="1"/>
      <c r="T268" s="1" t="s">
        <v>967</v>
      </c>
      <c r="U268" s="1">
        <f t="shared" ref="U268:Z268" si="289">(SUMIF($A:$A,$T268,C:C))/(COUNTIFS($A:$A,$T268,C:C,"&gt;0"))</f>
        <v>89.460000000000008</v>
      </c>
      <c r="V268" s="1">
        <f t="shared" si="289"/>
        <v>11.680000000000001</v>
      </c>
      <c r="W268" s="1">
        <f t="shared" si="289"/>
        <v>0.79399999999999993</v>
      </c>
      <c r="X268" s="1">
        <f t="shared" si="289"/>
        <v>8.1999999999999993</v>
      </c>
      <c r="Y268" s="1">
        <f t="shared" si="289"/>
        <v>3.3860000000000001</v>
      </c>
      <c r="Z268" s="1">
        <f t="shared" si="289"/>
        <v>53.429999999999993</v>
      </c>
      <c r="AA268" s="1">
        <f t="shared" si="2"/>
        <v>14.737901566878424</v>
      </c>
      <c r="AB268" s="1">
        <f t="shared" si="3"/>
        <v>0</v>
      </c>
      <c r="AC268" s="1">
        <f t="shared" si="4"/>
        <v>0</v>
      </c>
      <c r="AD268" s="1" t="e">
        <f t="shared" si="5"/>
        <v>#DIV/0!</v>
      </c>
      <c r="AE268" s="1">
        <f t="shared" si="6"/>
        <v>0</v>
      </c>
      <c r="AF268" s="1">
        <f t="shared" si="7"/>
        <v>0</v>
      </c>
      <c r="AG268" s="1">
        <f t="shared" si="8"/>
        <v>0</v>
      </c>
      <c r="AH268" s="1">
        <f t="shared" si="9"/>
        <v>5</v>
      </c>
      <c r="AI268" s="1">
        <f t="shared" si="10"/>
        <v>2</v>
      </c>
      <c r="AJ268" s="1">
        <f t="shared" si="11"/>
        <v>3</v>
      </c>
      <c r="AK268" s="1">
        <f t="shared" si="12"/>
        <v>1</v>
      </c>
      <c r="AL268" s="1">
        <f t="shared" si="13"/>
        <v>4</v>
      </c>
    </row>
    <row r="269" spans="1:38" ht="14.25" customHeight="1">
      <c r="A269" s="14" t="s">
        <v>294</v>
      </c>
      <c r="B269" s="27">
        <v>2</v>
      </c>
      <c r="K269" s="1"/>
      <c r="L269" s="1"/>
      <c r="M269" s="1"/>
      <c r="N269" s="1"/>
      <c r="O269" s="1"/>
      <c r="P269" s="1"/>
      <c r="T269" s="1" t="s">
        <v>970</v>
      </c>
      <c r="U269" s="1" t="e">
        <f t="shared" ref="U269:Z269" si="290">(SUMIF($A:$A,$T269,C:C))/(COUNTIFS($A:$A,$T269,C:C,"&gt;0"))</f>
        <v>#DIV/0!</v>
      </c>
      <c r="V269" s="1" t="e">
        <f t="shared" si="290"/>
        <v>#DIV/0!</v>
      </c>
      <c r="W269" s="1" t="e">
        <f t="shared" si="290"/>
        <v>#DIV/0!</v>
      </c>
      <c r="X269" s="1" t="e">
        <f t="shared" si="290"/>
        <v>#DIV/0!</v>
      </c>
      <c r="Y269" s="1" t="e">
        <f t="shared" si="290"/>
        <v>#DIV/0!</v>
      </c>
      <c r="Z269" s="1" t="e">
        <f t="shared" si="290"/>
        <v>#DIV/0!</v>
      </c>
      <c r="AA269" s="1" t="e">
        <f t="shared" si="2"/>
        <v>#DIV/0!</v>
      </c>
      <c r="AB269" s="1">
        <f t="shared" si="3"/>
        <v>0</v>
      </c>
      <c r="AC269" s="1">
        <f t="shared" si="4"/>
        <v>0</v>
      </c>
      <c r="AD269" s="1" t="e">
        <f t="shared" si="5"/>
        <v>#DIV/0!</v>
      </c>
      <c r="AE269" s="1">
        <f t="shared" si="6"/>
        <v>0</v>
      </c>
      <c r="AF269" s="1">
        <f t="shared" si="7"/>
        <v>0</v>
      </c>
      <c r="AG269" s="1">
        <f t="shared" si="8"/>
        <v>0</v>
      </c>
      <c r="AH269" s="1">
        <f t="shared" si="9"/>
        <v>0</v>
      </c>
      <c r="AI269" s="1">
        <f t="shared" si="10"/>
        <v>0</v>
      </c>
      <c r="AJ269" s="1">
        <f t="shared" si="11"/>
        <v>0</v>
      </c>
      <c r="AK269" s="1">
        <f t="shared" si="12"/>
        <v>0</v>
      </c>
      <c r="AL269" s="1">
        <f t="shared" si="13"/>
        <v>0</v>
      </c>
    </row>
    <row r="270" spans="1:38" ht="14.25" customHeight="1">
      <c r="A270" s="14" t="s">
        <v>294</v>
      </c>
      <c r="B270" s="27">
        <v>3</v>
      </c>
      <c r="K270" s="1"/>
      <c r="L270" s="1"/>
      <c r="M270" s="1"/>
      <c r="N270" s="1"/>
      <c r="O270" s="1"/>
      <c r="P270" s="1"/>
      <c r="T270" s="1" t="s">
        <v>972</v>
      </c>
      <c r="U270" s="1">
        <f t="shared" ref="U270:Z270" si="291">(SUMIF($A:$A,$T270,C:C))/(COUNTIFS($A:$A,$T270,C:C,"&gt;0"))</f>
        <v>206.1</v>
      </c>
      <c r="V270" s="1">
        <f t="shared" si="291"/>
        <v>22.34</v>
      </c>
      <c r="W270" s="1">
        <f t="shared" si="291"/>
        <v>1.006</v>
      </c>
      <c r="X270" s="1">
        <f t="shared" si="291"/>
        <v>4.46</v>
      </c>
      <c r="Y270" s="1">
        <f t="shared" si="291"/>
        <v>3.21</v>
      </c>
      <c r="Z270" s="1">
        <f t="shared" si="291"/>
        <v>231.62399999999997</v>
      </c>
      <c r="AA270" s="1">
        <f t="shared" si="2"/>
        <v>11.476218126561765</v>
      </c>
      <c r="AB270" s="1">
        <f t="shared" si="3"/>
        <v>0</v>
      </c>
      <c r="AC270" s="1">
        <f t="shared" si="4"/>
        <v>0</v>
      </c>
      <c r="AD270" s="1" t="e">
        <f t="shared" si="5"/>
        <v>#DIV/0!</v>
      </c>
      <c r="AE270" s="1">
        <f t="shared" si="6"/>
        <v>0</v>
      </c>
      <c r="AF270" s="1">
        <f t="shared" si="7"/>
        <v>0</v>
      </c>
      <c r="AG270" s="1">
        <f t="shared" si="8"/>
        <v>5</v>
      </c>
      <c r="AH270" s="1">
        <f t="shared" si="9"/>
        <v>0</v>
      </c>
      <c r="AI270" s="1">
        <f t="shared" si="10"/>
        <v>5</v>
      </c>
      <c r="AJ270" s="1">
        <f t="shared" si="11"/>
        <v>0</v>
      </c>
      <c r="AK270" s="1">
        <f t="shared" si="12"/>
        <v>5</v>
      </c>
      <c r="AL270" s="1">
        <f t="shared" si="13"/>
        <v>0</v>
      </c>
    </row>
    <row r="271" spans="1:38" ht="14.25" customHeight="1">
      <c r="A271" s="14" t="s">
        <v>294</v>
      </c>
      <c r="B271" s="27">
        <v>4</v>
      </c>
      <c r="K271" s="1"/>
      <c r="L271" s="1"/>
      <c r="M271" s="1"/>
      <c r="N271" s="1"/>
      <c r="O271" s="1"/>
      <c r="P271" s="1"/>
      <c r="T271" s="1" t="s">
        <v>975</v>
      </c>
      <c r="U271" s="1" t="e">
        <f t="shared" ref="U271:Z271" si="292">(SUMIF($A:$A,$T271,C:C))/(COUNTIFS($A:$A,$T271,C:C,"&gt;0"))</f>
        <v>#DIV/0!</v>
      </c>
      <c r="V271" s="1" t="e">
        <f t="shared" si="292"/>
        <v>#DIV/0!</v>
      </c>
      <c r="W271" s="1" t="e">
        <f t="shared" si="292"/>
        <v>#DIV/0!</v>
      </c>
      <c r="X271" s="1" t="e">
        <f t="shared" si="292"/>
        <v>#DIV/0!</v>
      </c>
      <c r="Y271" s="1" t="e">
        <f t="shared" si="292"/>
        <v>#DIV/0!</v>
      </c>
      <c r="Z271" s="1" t="e">
        <f t="shared" si="292"/>
        <v>#DIV/0!</v>
      </c>
      <c r="AA271" s="1" t="e">
        <f t="shared" si="2"/>
        <v>#DIV/0!</v>
      </c>
      <c r="AB271" s="1">
        <f t="shared" si="3"/>
        <v>0</v>
      </c>
      <c r="AC271" s="1">
        <f t="shared" si="4"/>
        <v>0</v>
      </c>
      <c r="AD271" s="1" t="e">
        <f t="shared" si="5"/>
        <v>#DIV/0!</v>
      </c>
      <c r="AE271" s="1">
        <f t="shared" si="6"/>
        <v>0</v>
      </c>
      <c r="AF271" s="1">
        <f t="shared" si="7"/>
        <v>0</v>
      </c>
      <c r="AG271" s="1">
        <f t="shared" si="8"/>
        <v>0</v>
      </c>
      <c r="AH271" s="1">
        <f t="shared" si="9"/>
        <v>0</v>
      </c>
      <c r="AI271" s="1">
        <f t="shared" si="10"/>
        <v>0</v>
      </c>
      <c r="AJ271" s="1">
        <f t="shared" si="11"/>
        <v>0</v>
      </c>
      <c r="AK271" s="1">
        <f t="shared" si="12"/>
        <v>0</v>
      </c>
      <c r="AL271" s="1">
        <f t="shared" si="13"/>
        <v>0</v>
      </c>
    </row>
    <row r="272" spans="1:38" ht="14.25" customHeight="1">
      <c r="A272" s="14" t="s">
        <v>294</v>
      </c>
      <c r="B272" s="27">
        <v>5</v>
      </c>
      <c r="K272" s="1"/>
      <c r="L272" s="1"/>
      <c r="M272" s="1"/>
      <c r="N272" s="1"/>
      <c r="O272" s="1"/>
      <c r="P272" s="1"/>
      <c r="T272" s="1" t="s">
        <v>977</v>
      </c>
      <c r="U272" s="1" t="e">
        <f t="shared" ref="U272:Z272" si="293">(SUMIF($A:$A,$T272,C:C))/(COUNTIFS($A:$A,$T272,C:C,"&gt;0"))</f>
        <v>#DIV/0!</v>
      </c>
      <c r="V272" s="1" t="e">
        <f t="shared" si="293"/>
        <v>#DIV/0!</v>
      </c>
      <c r="W272" s="1" t="e">
        <f t="shared" si="293"/>
        <v>#DIV/0!</v>
      </c>
      <c r="X272" s="1" t="e">
        <f t="shared" si="293"/>
        <v>#DIV/0!</v>
      </c>
      <c r="Y272" s="1" t="e">
        <f t="shared" si="293"/>
        <v>#DIV/0!</v>
      </c>
      <c r="Z272" s="1" t="e">
        <f t="shared" si="293"/>
        <v>#DIV/0!</v>
      </c>
      <c r="AA272" s="1" t="e">
        <f t="shared" si="2"/>
        <v>#DIV/0!</v>
      </c>
      <c r="AB272" s="1">
        <f t="shared" si="3"/>
        <v>0</v>
      </c>
      <c r="AC272" s="1">
        <f t="shared" si="4"/>
        <v>0</v>
      </c>
      <c r="AD272" s="1" t="e">
        <f t="shared" si="5"/>
        <v>#DIV/0!</v>
      </c>
      <c r="AE272" s="1">
        <f t="shared" si="6"/>
        <v>0</v>
      </c>
      <c r="AF272" s="1">
        <f t="shared" si="7"/>
        <v>0</v>
      </c>
      <c r="AG272" s="1">
        <f t="shared" si="8"/>
        <v>0</v>
      </c>
      <c r="AH272" s="1">
        <f t="shared" si="9"/>
        <v>0</v>
      </c>
      <c r="AI272" s="1">
        <f t="shared" si="10"/>
        <v>0</v>
      </c>
      <c r="AJ272" s="1">
        <f t="shared" si="11"/>
        <v>0</v>
      </c>
      <c r="AK272" s="1">
        <f t="shared" si="12"/>
        <v>0</v>
      </c>
      <c r="AL272" s="1">
        <f t="shared" si="13"/>
        <v>0</v>
      </c>
    </row>
    <row r="273" spans="1:38" ht="14.25" customHeight="1">
      <c r="A273" s="14" t="s">
        <v>299</v>
      </c>
      <c r="B273" s="27">
        <v>1</v>
      </c>
      <c r="K273" s="1"/>
      <c r="L273" s="1"/>
      <c r="M273" s="1"/>
      <c r="N273" s="1"/>
      <c r="O273" s="1"/>
      <c r="P273" s="1"/>
      <c r="T273" s="1" t="s">
        <v>981</v>
      </c>
      <c r="U273" s="1" t="e">
        <f t="shared" ref="U273:Z273" si="294">(SUMIF($A:$A,$T273,C:C))/(COUNTIFS($A:$A,$T273,C:C,"&gt;0"))</f>
        <v>#DIV/0!</v>
      </c>
      <c r="V273" s="1" t="e">
        <f t="shared" si="294"/>
        <v>#DIV/0!</v>
      </c>
      <c r="W273" s="1" t="e">
        <f t="shared" si="294"/>
        <v>#DIV/0!</v>
      </c>
      <c r="X273" s="1" t="e">
        <f t="shared" si="294"/>
        <v>#DIV/0!</v>
      </c>
      <c r="Y273" s="1" t="e">
        <f t="shared" si="294"/>
        <v>#DIV/0!</v>
      </c>
      <c r="Z273" s="1" t="e">
        <f t="shared" si="294"/>
        <v>#DIV/0!</v>
      </c>
      <c r="AA273" s="1" t="e">
        <f t="shared" si="2"/>
        <v>#DIV/0!</v>
      </c>
      <c r="AB273" s="1">
        <f t="shared" si="3"/>
        <v>0</v>
      </c>
      <c r="AC273" s="1">
        <f t="shared" si="4"/>
        <v>0</v>
      </c>
      <c r="AD273" s="1" t="e">
        <f t="shared" si="5"/>
        <v>#DIV/0!</v>
      </c>
      <c r="AE273" s="1">
        <f t="shared" si="6"/>
        <v>0</v>
      </c>
      <c r="AF273" s="1">
        <f t="shared" si="7"/>
        <v>0</v>
      </c>
      <c r="AG273" s="1">
        <f t="shared" si="8"/>
        <v>0</v>
      </c>
      <c r="AH273" s="1">
        <f t="shared" si="9"/>
        <v>0</v>
      </c>
      <c r="AI273" s="1">
        <f t="shared" si="10"/>
        <v>0</v>
      </c>
      <c r="AJ273" s="1">
        <f t="shared" si="11"/>
        <v>0</v>
      </c>
      <c r="AK273" s="1">
        <f t="shared" si="12"/>
        <v>0</v>
      </c>
      <c r="AL273" s="1">
        <f t="shared" si="13"/>
        <v>0</v>
      </c>
    </row>
    <row r="274" spans="1:38" ht="14.25" customHeight="1">
      <c r="A274" s="14" t="s">
        <v>299</v>
      </c>
      <c r="B274" s="27">
        <v>2</v>
      </c>
      <c r="K274" s="1"/>
      <c r="L274" s="1"/>
      <c r="M274" s="1"/>
      <c r="N274" s="1"/>
      <c r="O274" s="1"/>
      <c r="P274" s="1"/>
      <c r="T274" s="1" t="s">
        <v>985</v>
      </c>
      <c r="U274" s="1" t="e">
        <f t="shared" ref="U274:Z274" si="295">(SUMIF($A:$A,$T274,C:C))/(COUNTIFS($A:$A,$T274,C:C,"&gt;0"))</f>
        <v>#DIV/0!</v>
      </c>
      <c r="V274" s="1" t="e">
        <f t="shared" si="295"/>
        <v>#DIV/0!</v>
      </c>
      <c r="W274" s="1" t="e">
        <f t="shared" si="295"/>
        <v>#DIV/0!</v>
      </c>
      <c r="X274" s="1" t="e">
        <f t="shared" si="295"/>
        <v>#DIV/0!</v>
      </c>
      <c r="Y274" s="1" t="e">
        <f t="shared" si="295"/>
        <v>#DIV/0!</v>
      </c>
      <c r="Z274" s="1" t="e">
        <f t="shared" si="295"/>
        <v>#DIV/0!</v>
      </c>
      <c r="AA274" s="1" t="e">
        <f t="shared" si="2"/>
        <v>#DIV/0!</v>
      </c>
      <c r="AB274" s="1">
        <f t="shared" si="3"/>
        <v>0</v>
      </c>
      <c r="AC274" s="1">
        <f t="shared" si="4"/>
        <v>0</v>
      </c>
      <c r="AD274" s="1" t="e">
        <f t="shared" si="5"/>
        <v>#DIV/0!</v>
      </c>
      <c r="AE274" s="1">
        <f t="shared" si="6"/>
        <v>0</v>
      </c>
      <c r="AF274" s="1">
        <f t="shared" si="7"/>
        <v>0</v>
      </c>
      <c r="AG274" s="1">
        <f t="shared" si="8"/>
        <v>0</v>
      </c>
      <c r="AH274" s="1">
        <f t="shared" si="9"/>
        <v>0</v>
      </c>
      <c r="AI274" s="1">
        <f t="shared" si="10"/>
        <v>0</v>
      </c>
      <c r="AJ274" s="1">
        <f t="shared" si="11"/>
        <v>0</v>
      </c>
      <c r="AK274" s="1">
        <f t="shared" si="12"/>
        <v>0</v>
      </c>
      <c r="AL274" s="1">
        <f t="shared" si="13"/>
        <v>0</v>
      </c>
    </row>
    <row r="275" spans="1:38" ht="14.25" customHeight="1">
      <c r="A275" s="14" t="s">
        <v>299</v>
      </c>
      <c r="B275" s="27">
        <v>3</v>
      </c>
      <c r="K275" s="1"/>
      <c r="L275" s="1"/>
      <c r="M275" s="1"/>
      <c r="N275" s="1"/>
      <c r="O275" s="1"/>
      <c r="P275" s="1"/>
      <c r="T275" s="1" t="s">
        <v>217</v>
      </c>
      <c r="U275" s="1" t="e">
        <f t="shared" ref="U275:Z275" si="296">(SUMIF($A:$A,$T275,C:C))/(COUNTIFS($A:$A,$T275,C:C,"&gt;0"))</f>
        <v>#DIV/0!</v>
      </c>
      <c r="V275" s="1" t="e">
        <f t="shared" si="296"/>
        <v>#DIV/0!</v>
      </c>
      <c r="W275" s="1" t="e">
        <f t="shared" si="296"/>
        <v>#DIV/0!</v>
      </c>
      <c r="X275" s="1" t="e">
        <f t="shared" si="296"/>
        <v>#DIV/0!</v>
      </c>
      <c r="Y275" s="1" t="e">
        <f t="shared" si="296"/>
        <v>#DIV/0!</v>
      </c>
      <c r="Z275" s="1" t="e">
        <f t="shared" si="296"/>
        <v>#DIV/0!</v>
      </c>
      <c r="AA275" s="1" t="e">
        <f t="shared" si="2"/>
        <v>#DIV/0!</v>
      </c>
      <c r="AB275" s="1">
        <f t="shared" si="3"/>
        <v>0</v>
      </c>
      <c r="AC275" s="1">
        <f t="shared" si="4"/>
        <v>0</v>
      </c>
      <c r="AD275" s="1" t="e">
        <f t="shared" si="5"/>
        <v>#DIV/0!</v>
      </c>
      <c r="AE275" s="1">
        <f t="shared" si="6"/>
        <v>0</v>
      </c>
      <c r="AF275" s="1">
        <f t="shared" si="7"/>
        <v>0</v>
      </c>
      <c r="AG275" s="1">
        <f t="shared" si="8"/>
        <v>0</v>
      </c>
      <c r="AH275" s="1">
        <f t="shared" si="9"/>
        <v>0</v>
      </c>
      <c r="AI275" s="1">
        <f t="shared" si="10"/>
        <v>0</v>
      </c>
      <c r="AJ275" s="1">
        <f t="shared" si="11"/>
        <v>0</v>
      </c>
      <c r="AK275" s="1">
        <f t="shared" si="12"/>
        <v>0</v>
      </c>
      <c r="AL275" s="1">
        <f t="shared" si="13"/>
        <v>0</v>
      </c>
    </row>
    <row r="276" spans="1:38" ht="14.25" customHeight="1">
      <c r="A276" s="14" t="s">
        <v>299</v>
      </c>
      <c r="B276" s="27">
        <v>4</v>
      </c>
      <c r="K276" s="1"/>
      <c r="L276" s="1"/>
      <c r="M276" s="1"/>
      <c r="N276" s="1"/>
      <c r="O276" s="1"/>
      <c r="P276" s="1"/>
      <c r="T276" s="1" t="s">
        <v>990</v>
      </c>
      <c r="U276" s="1" t="e">
        <f t="shared" ref="U276:Z276" si="297">(SUMIF($A:$A,$T276,C:C))/(COUNTIFS($A:$A,$T276,C:C,"&gt;0"))</f>
        <v>#DIV/0!</v>
      </c>
      <c r="V276" s="1" t="e">
        <f t="shared" si="297"/>
        <v>#DIV/0!</v>
      </c>
      <c r="W276" s="1" t="e">
        <f t="shared" si="297"/>
        <v>#DIV/0!</v>
      </c>
      <c r="X276" s="1" t="e">
        <f t="shared" si="297"/>
        <v>#DIV/0!</v>
      </c>
      <c r="Y276" s="1" t="e">
        <f t="shared" si="297"/>
        <v>#DIV/0!</v>
      </c>
      <c r="Z276" s="1" t="e">
        <f t="shared" si="297"/>
        <v>#DIV/0!</v>
      </c>
      <c r="AA276" s="1" t="e">
        <f t="shared" si="2"/>
        <v>#DIV/0!</v>
      </c>
      <c r="AB276" s="1">
        <f t="shared" si="3"/>
        <v>0</v>
      </c>
      <c r="AC276" s="1">
        <f t="shared" si="4"/>
        <v>0</v>
      </c>
      <c r="AD276" s="1" t="e">
        <f t="shared" si="5"/>
        <v>#DIV/0!</v>
      </c>
      <c r="AE276" s="1">
        <f t="shared" si="6"/>
        <v>0</v>
      </c>
      <c r="AF276" s="1">
        <f t="shared" si="7"/>
        <v>0</v>
      </c>
      <c r="AG276" s="1">
        <f t="shared" si="8"/>
        <v>0</v>
      </c>
      <c r="AH276" s="1">
        <f t="shared" si="9"/>
        <v>0</v>
      </c>
      <c r="AI276" s="1">
        <f t="shared" si="10"/>
        <v>0</v>
      </c>
      <c r="AJ276" s="1">
        <f t="shared" si="11"/>
        <v>0</v>
      </c>
      <c r="AK276" s="1">
        <f t="shared" si="12"/>
        <v>0</v>
      </c>
      <c r="AL276" s="1">
        <f t="shared" si="13"/>
        <v>0</v>
      </c>
    </row>
    <row r="277" spans="1:38" ht="14.25" customHeight="1">
      <c r="A277" s="14" t="s">
        <v>299</v>
      </c>
      <c r="B277" s="27">
        <v>5</v>
      </c>
      <c r="K277" s="1"/>
      <c r="L277" s="1"/>
      <c r="M277" s="1"/>
      <c r="N277" s="1"/>
      <c r="O277" s="1"/>
      <c r="P277" s="1"/>
      <c r="T277" s="1" t="s">
        <v>992</v>
      </c>
      <c r="U277" s="1" t="e">
        <f t="shared" ref="U277:Z277" si="298">(SUMIF($A:$A,$T277,C:C))/(COUNTIFS($A:$A,$T277,C:C,"&gt;0"))</f>
        <v>#DIV/0!</v>
      </c>
      <c r="V277" s="1" t="e">
        <f t="shared" si="298"/>
        <v>#DIV/0!</v>
      </c>
      <c r="W277" s="1" t="e">
        <f t="shared" si="298"/>
        <v>#DIV/0!</v>
      </c>
      <c r="X277" s="1" t="e">
        <f t="shared" si="298"/>
        <v>#DIV/0!</v>
      </c>
      <c r="Y277" s="1" t="e">
        <f t="shared" si="298"/>
        <v>#DIV/0!</v>
      </c>
      <c r="Z277" s="1" t="e">
        <f t="shared" si="298"/>
        <v>#DIV/0!</v>
      </c>
      <c r="AA277" s="1" t="e">
        <f t="shared" si="2"/>
        <v>#DIV/0!</v>
      </c>
      <c r="AB277" s="1">
        <f t="shared" si="3"/>
        <v>0</v>
      </c>
      <c r="AC277" s="1">
        <f t="shared" si="4"/>
        <v>0</v>
      </c>
      <c r="AD277" s="1" t="e">
        <f t="shared" si="5"/>
        <v>#DIV/0!</v>
      </c>
      <c r="AE277" s="1">
        <f t="shared" si="6"/>
        <v>0</v>
      </c>
      <c r="AF277" s="1">
        <f t="shared" si="7"/>
        <v>0</v>
      </c>
      <c r="AG277" s="1">
        <f t="shared" si="8"/>
        <v>0</v>
      </c>
      <c r="AH277" s="1">
        <f t="shared" si="9"/>
        <v>0</v>
      </c>
      <c r="AI277" s="1">
        <f t="shared" si="10"/>
        <v>0</v>
      </c>
      <c r="AJ277" s="1">
        <f t="shared" si="11"/>
        <v>0</v>
      </c>
      <c r="AK277" s="1">
        <f t="shared" si="12"/>
        <v>0</v>
      </c>
      <c r="AL277" s="1">
        <f t="shared" si="13"/>
        <v>0</v>
      </c>
    </row>
    <row r="278" spans="1:38" ht="14.25" customHeight="1">
      <c r="A278" s="14" t="s">
        <v>303</v>
      </c>
      <c r="B278" s="27">
        <v>1</v>
      </c>
      <c r="C278" s="27">
        <v>202</v>
      </c>
      <c r="D278" s="27">
        <v>14.5</v>
      </c>
      <c r="E278" s="27">
        <v>0.9</v>
      </c>
      <c r="F278" s="27" t="s">
        <v>1676</v>
      </c>
      <c r="G278" s="27" t="s">
        <v>1676</v>
      </c>
      <c r="H278" s="27">
        <v>142.71</v>
      </c>
      <c r="I278" s="27">
        <v>16.059999999999999</v>
      </c>
      <c r="J278" s="7">
        <f t="shared" ref="J278:J282" si="299">(I278/H278)*100</f>
        <v>11.253591198934901</v>
      </c>
      <c r="K278" s="1"/>
      <c r="L278" s="1"/>
      <c r="M278" s="2" t="s">
        <v>1628</v>
      </c>
      <c r="N278" s="2" t="s">
        <v>52</v>
      </c>
      <c r="O278" s="2" t="s">
        <v>1628</v>
      </c>
      <c r="P278" s="2" t="s">
        <v>52</v>
      </c>
      <c r="Q278" s="27" t="s">
        <v>1677</v>
      </c>
      <c r="T278" s="1" t="s">
        <v>995</v>
      </c>
      <c r="U278" s="1">
        <f t="shared" ref="U278:Z278" si="300">(SUMIF($A:$A,$T278,C:C))/(COUNTIFS($A:$A,$T278,C:C,"&gt;0"))</f>
        <v>122.4</v>
      </c>
      <c r="V278" s="1">
        <f t="shared" si="300"/>
        <v>19.660000000000004</v>
      </c>
      <c r="W278" s="1">
        <f t="shared" si="300"/>
        <v>0.87999999999999989</v>
      </c>
      <c r="X278" s="1">
        <f t="shared" si="300"/>
        <v>23.76</v>
      </c>
      <c r="Y278" s="1">
        <f t="shared" si="300"/>
        <v>5.9279999999999999</v>
      </c>
      <c r="Z278" s="1">
        <f t="shared" si="300"/>
        <v>103.636</v>
      </c>
      <c r="AA278" s="1">
        <f t="shared" si="2"/>
        <v>10.006208640744966</v>
      </c>
      <c r="AB278" s="1">
        <f t="shared" si="3"/>
        <v>0</v>
      </c>
      <c r="AC278" s="1">
        <f t="shared" si="4"/>
        <v>0</v>
      </c>
      <c r="AD278" s="1" t="e">
        <f t="shared" si="5"/>
        <v>#DIV/0!</v>
      </c>
      <c r="AE278" s="1">
        <f t="shared" si="6"/>
        <v>0</v>
      </c>
      <c r="AF278" s="1">
        <f t="shared" si="7"/>
        <v>0</v>
      </c>
      <c r="AG278" s="1">
        <f t="shared" si="8"/>
        <v>0</v>
      </c>
      <c r="AH278" s="1">
        <f t="shared" si="9"/>
        <v>5</v>
      </c>
      <c r="AI278" s="1">
        <f t="shared" si="10"/>
        <v>5</v>
      </c>
      <c r="AJ278" s="1">
        <f t="shared" si="11"/>
        <v>0</v>
      </c>
      <c r="AK278" s="1">
        <f t="shared" si="12"/>
        <v>0</v>
      </c>
      <c r="AL278" s="1">
        <f t="shared" si="13"/>
        <v>5</v>
      </c>
    </row>
    <row r="279" spans="1:38" ht="14.25" customHeight="1">
      <c r="A279" s="14" t="s">
        <v>303</v>
      </c>
      <c r="B279" s="27">
        <v>2</v>
      </c>
      <c r="C279" s="27">
        <v>222.5</v>
      </c>
      <c r="D279" s="27">
        <v>17.5</v>
      </c>
      <c r="E279" s="27">
        <v>1.07</v>
      </c>
      <c r="F279" s="27">
        <v>11</v>
      </c>
      <c r="G279" s="27">
        <v>3.65</v>
      </c>
      <c r="H279" s="27">
        <v>213.43</v>
      </c>
      <c r="I279" s="27">
        <v>28.56</v>
      </c>
      <c r="J279" s="7">
        <f t="shared" si="299"/>
        <v>13.381436536569366</v>
      </c>
      <c r="K279" s="1"/>
      <c r="L279" s="1"/>
      <c r="M279" s="2" t="s">
        <v>1628</v>
      </c>
      <c r="N279" s="2" t="s">
        <v>52</v>
      </c>
      <c r="O279" s="2" t="s">
        <v>52</v>
      </c>
      <c r="P279" s="2" t="s">
        <v>52</v>
      </c>
      <c r="T279" s="1" t="s">
        <v>998</v>
      </c>
      <c r="U279" s="1" t="e">
        <f t="shared" ref="U279:Z279" si="301">(SUMIF($A:$A,$T279,C:C))/(COUNTIFS($A:$A,$T279,C:C,"&gt;0"))</f>
        <v>#DIV/0!</v>
      </c>
      <c r="V279" s="1" t="e">
        <f t="shared" si="301"/>
        <v>#DIV/0!</v>
      </c>
      <c r="W279" s="1" t="e">
        <f t="shared" si="301"/>
        <v>#DIV/0!</v>
      </c>
      <c r="X279" s="1" t="e">
        <f t="shared" si="301"/>
        <v>#DIV/0!</v>
      </c>
      <c r="Y279" s="1" t="e">
        <f t="shared" si="301"/>
        <v>#DIV/0!</v>
      </c>
      <c r="Z279" s="1" t="e">
        <f t="shared" si="301"/>
        <v>#DIV/0!</v>
      </c>
      <c r="AA279" s="1" t="e">
        <f t="shared" si="2"/>
        <v>#DIV/0!</v>
      </c>
      <c r="AB279" s="1">
        <f t="shared" si="3"/>
        <v>0</v>
      </c>
      <c r="AC279" s="1">
        <f t="shared" si="4"/>
        <v>0</v>
      </c>
      <c r="AD279" s="1" t="e">
        <f t="shared" si="5"/>
        <v>#DIV/0!</v>
      </c>
      <c r="AE279" s="1">
        <f t="shared" si="6"/>
        <v>0</v>
      </c>
      <c r="AF279" s="1">
        <f t="shared" si="7"/>
        <v>0</v>
      </c>
      <c r="AG279" s="1">
        <f t="shared" si="8"/>
        <v>0</v>
      </c>
      <c r="AH279" s="1">
        <f t="shared" si="9"/>
        <v>0</v>
      </c>
      <c r="AI279" s="1">
        <f t="shared" si="10"/>
        <v>0</v>
      </c>
      <c r="AJ279" s="1">
        <f t="shared" si="11"/>
        <v>0</v>
      </c>
      <c r="AK279" s="1">
        <f t="shared" si="12"/>
        <v>0</v>
      </c>
      <c r="AL279" s="1">
        <f t="shared" si="13"/>
        <v>0</v>
      </c>
    </row>
    <row r="280" spans="1:38" ht="14.25" customHeight="1">
      <c r="A280" s="14" t="s">
        <v>303</v>
      </c>
      <c r="B280" s="27">
        <v>3</v>
      </c>
      <c r="C280" s="27">
        <v>222.7</v>
      </c>
      <c r="D280" s="27">
        <v>13.3</v>
      </c>
      <c r="E280" s="27">
        <v>1</v>
      </c>
      <c r="F280" s="27">
        <v>19.600000000000001</v>
      </c>
      <c r="G280" s="27">
        <v>5.15</v>
      </c>
      <c r="H280" s="27">
        <v>169</v>
      </c>
      <c r="I280" s="27">
        <v>19.07</v>
      </c>
      <c r="J280" s="7">
        <f t="shared" si="299"/>
        <v>11.284023668639055</v>
      </c>
      <c r="K280" s="1"/>
      <c r="L280" s="1"/>
      <c r="M280" s="2" t="s">
        <v>1628</v>
      </c>
      <c r="N280" s="2" t="s">
        <v>52</v>
      </c>
      <c r="O280" s="2" t="s">
        <v>1628</v>
      </c>
      <c r="P280" s="2" t="s">
        <v>52</v>
      </c>
      <c r="T280" s="1" t="s">
        <v>1000</v>
      </c>
      <c r="U280" s="1" t="e">
        <f t="shared" ref="U280:Z280" si="302">(SUMIF($A:$A,$T280,C:C))/(COUNTIFS($A:$A,$T280,C:C,"&gt;0"))</f>
        <v>#DIV/0!</v>
      </c>
      <c r="V280" s="1" t="e">
        <f t="shared" si="302"/>
        <v>#DIV/0!</v>
      </c>
      <c r="W280" s="1" t="e">
        <f t="shared" si="302"/>
        <v>#DIV/0!</v>
      </c>
      <c r="X280" s="1" t="e">
        <f t="shared" si="302"/>
        <v>#DIV/0!</v>
      </c>
      <c r="Y280" s="1" t="e">
        <f t="shared" si="302"/>
        <v>#DIV/0!</v>
      </c>
      <c r="Z280" s="1" t="e">
        <f t="shared" si="302"/>
        <v>#DIV/0!</v>
      </c>
      <c r="AA280" s="1" t="e">
        <f t="shared" si="2"/>
        <v>#DIV/0!</v>
      </c>
      <c r="AB280" s="1">
        <f t="shared" si="3"/>
        <v>0</v>
      </c>
      <c r="AC280" s="1">
        <f t="shared" si="4"/>
        <v>0</v>
      </c>
      <c r="AD280" s="1" t="e">
        <f t="shared" si="5"/>
        <v>#DIV/0!</v>
      </c>
      <c r="AE280" s="1">
        <f t="shared" si="6"/>
        <v>0</v>
      </c>
      <c r="AF280" s="1">
        <f t="shared" si="7"/>
        <v>0</v>
      </c>
      <c r="AG280" s="1">
        <f t="shared" si="8"/>
        <v>0</v>
      </c>
      <c r="AH280" s="1">
        <f t="shared" si="9"/>
        <v>0</v>
      </c>
      <c r="AI280" s="1">
        <f t="shared" si="10"/>
        <v>0</v>
      </c>
      <c r="AJ280" s="1">
        <f t="shared" si="11"/>
        <v>0</v>
      </c>
      <c r="AK280" s="1">
        <f t="shared" si="12"/>
        <v>0</v>
      </c>
      <c r="AL280" s="1">
        <f t="shared" si="13"/>
        <v>0</v>
      </c>
    </row>
    <row r="281" spans="1:38" ht="14.25" customHeight="1">
      <c r="A281" s="14" t="s">
        <v>303</v>
      </c>
      <c r="B281" s="27">
        <v>4</v>
      </c>
      <c r="C281" s="27">
        <v>229.1</v>
      </c>
      <c r="D281" s="27">
        <v>14.9</v>
      </c>
      <c r="E281" s="27">
        <v>0.88</v>
      </c>
      <c r="F281" s="27">
        <v>19.7</v>
      </c>
      <c r="G281" s="27">
        <v>5.27</v>
      </c>
      <c r="H281" s="27">
        <v>178.84</v>
      </c>
      <c r="I281" s="27">
        <v>22.74</v>
      </c>
      <c r="J281" s="7">
        <f t="shared" si="299"/>
        <v>12.715276224558265</v>
      </c>
      <c r="K281" s="1"/>
      <c r="L281" s="1"/>
      <c r="M281" s="2" t="s">
        <v>1628</v>
      </c>
      <c r="N281" s="2" t="s">
        <v>52</v>
      </c>
      <c r="O281" s="2" t="s">
        <v>52</v>
      </c>
      <c r="P281" s="2" t="s">
        <v>52</v>
      </c>
      <c r="T281" s="1" t="s">
        <v>1003</v>
      </c>
      <c r="U281" s="1">
        <f t="shared" ref="U281:Z281" si="303">(SUMIF($A:$A,$T281,C:C))/(COUNTIFS($A:$A,$T281,C:C,"&gt;0"))</f>
        <v>146.9</v>
      </c>
      <c r="V281" s="1">
        <f t="shared" si="303"/>
        <v>14.8</v>
      </c>
      <c r="W281" s="1">
        <f t="shared" si="303"/>
        <v>0.66199999999999992</v>
      </c>
      <c r="X281" s="1">
        <f t="shared" si="303"/>
        <v>5.8</v>
      </c>
      <c r="Y281" s="1">
        <f t="shared" si="303"/>
        <v>3.2019999999999995</v>
      </c>
      <c r="Z281" s="1">
        <f t="shared" si="303"/>
        <v>94.756</v>
      </c>
      <c r="AA281" s="1">
        <f t="shared" si="2"/>
        <v>9.7052146622241473</v>
      </c>
      <c r="AB281" s="1">
        <f t="shared" si="3"/>
        <v>0</v>
      </c>
      <c r="AC281" s="1">
        <f t="shared" si="4"/>
        <v>0</v>
      </c>
      <c r="AD281" s="1" t="e">
        <f t="shared" si="5"/>
        <v>#DIV/0!</v>
      </c>
      <c r="AE281" s="1">
        <f t="shared" si="6"/>
        <v>0</v>
      </c>
      <c r="AF281" s="1">
        <f t="shared" si="7"/>
        <v>0</v>
      </c>
      <c r="AG281" s="1">
        <f t="shared" si="8"/>
        <v>0</v>
      </c>
      <c r="AH281" s="1">
        <f t="shared" si="9"/>
        <v>5</v>
      </c>
      <c r="AI281" s="1">
        <f t="shared" si="10"/>
        <v>5</v>
      </c>
      <c r="AJ281" s="1">
        <f t="shared" si="11"/>
        <v>0</v>
      </c>
      <c r="AK281" s="1">
        <f t="shared" si="12"/>
        <v>0</v>
      </c>
      <c r="AL281" s="1">
        <f t="shared" si="13"/>
        <v>5</v>
      </c>
    </row>
    <row r="282" spans="1:38" ht="14.25" customHeight="1">
      <c r="A282" s="14" t="s">
        <v>303</v>
      </c>
      <c r="B282" s="27">
        <v>5</v>
      </c>
      <c r="C282" s="27">
        <v>283.60000000000002</v>
      </c>
      <c r="D282" s="27">
        <v>15.8</v>
      </c>
      <c r="E282" s="27">
        <v>1.03</v>
      </c>
      <c r="F282" s="27">
        <v>15.1</v>
      </c>
      <c r="G282" s="27">
        <v>5.31</v>
      </c>
      <c r="H282" s="27">
        <v>228.11</v>
      </c>
      <c r="I282" s="27">
        <v>25.95</v>
      </c>
      <c r="J282" s="7">
        <f t="shared" si="299"/>
        <v>11.376090482661873</v>
      </c>
      <c r="K282" s="1"/>
      <c r="L282" s="1"/>
      <c r="M282" s="2" t="s">
        <v>1628</v>
      </c>
      <c r="N282" s="2" t="s">
        <v>52</v>
      </c>
      <c r="O282" s="2" t="s">
        <v>52</v>
      </c>
      <c r="P282" s="2" t="s">
        <v>52</v>
      </c>
      <c r="T282" s="1" t="s">
        <v>1008</v>
      </c>
      <c r="U282" s="1" t="e">
        <f t="shared" ref="U282:Z282" si="304">(SUMIF($A:$A,$T282,C:C))/(COUNTIFS($A:$A,$T282,C:C,"&gt;0"))</f>
        <v>#DIV/0!</v>
      </c>
      <c r="V282" s="1" t="e">
        <f t="shared" si="304"/>
        <v>#DIV/0!</v>
      </c>
      <c r="W282" s="1" t="e">
        <f t="shared" si="304"/>
        <v>#DIV/0!</v>
      </c>
      <c r="X282" s="1" t="e">
        <f t="shared" si="304"/>
        <v>#DIV/0!</v>
      </c>
      <c r="Y282" s="1" t="e">
        <f t="shared" si="304"/>
        <v>#DIV/0!</v>
      </c>
      <c r="Z282" s="1" t="e">
        <f t="shared" si="304"/>
        <v>#DIV/0!</v>
      </c>
      <c r="AA282" s="1" t="e">
        <f t="shared" si="2"/>
        <v>#DIV/0!</v>
      </c>
      <c r="AB282" s="1">
        <f t="shared" si="3"/>
        <v>0</v>
      </c>
      <c r="AC282" s="1">
        <f t="shared" si="4"/>
        <v>0</v>
      </c>
      <c r="AD282" s="1" t="e">
        <f t="shared" si="5"/>
        <v>#DIV/0!</v>
      </c>
      <c r="AE282" s="1">
        <f t="shared" si="6"/>
        <v>0</v>
      </c>
      <c r="AF282" s="1">
        <f t="shared" si="7"/>
        <v>0</v>
      </c>
      <c r="AG282" s="1">
        <f t="shared" si="8"/>
        <v>0</v>
      </c>
      <c r="AH282" s="1">
        <f t="shared" si="9"/>
        <v>0</v>
      </c>
      <c r="AI282" s="1">
        <f t="shared" si="10"/>
        <v>0</v>
      </c>
      <c r="AJ282" s="1">
        <f t="shared" si="11"/>
        <v>0</v>
      </c>
      <c r="AK282" s="1">
        <f t="shared" si="12"/>
        <v>0</v>
      </c>
      <c r="AL282" s="1">
        <f t="shared" si="13"/>
        <v>0</v>
      </c>
    </row>
    <row r="283" spans="1:38" ht="14.25" customHeight="1">
      <c r="A283" s="14" t="s">
        <v>307</v>
      </c>
      <c r="B283" s="27">
        <v>1</v>
      </c>
      <c r="K283" s="1"/>
      <c r="L283" s="1"/>
      <c r="M283" s="1"/>
      <c r="N283" s="1"/>
      <c r="O283" s="1"/>
      <c r="P283" s="1"/>
      <c r="T283" s="1" t="s">
        <v>1011</v>
      </c>
      <c r="U283" s="1">
        <f t="shared" ref="U283:Z283" si="305">(SUMIF($A:$A,$T283,C:C))/(COUNTIFS($A:$A,$T283,C:C,"&gt;0"))</f>
        <v>141.28</v>
      </c>
      <c r="V283" s="1">
        <f t="shared" si="305"/>
        <v>23.279999999999998</v>
      </c>
      <c r="W283" s="1">
        <f t="shared" si="305"/>
        <v>0.99399999999999999</v>
      </c>
      <c r="X283" s="1">
        <f t="shared" si="305"/>
        <v>21.380000000000003</v>
      </c>
      <c r="Y283" s="1">
        <f t="shared" si="305"/>
        <v>6.6879999999999997</v>
      </c>
      <c r="Z283" s="1">
        <f t="shared" si="305"/>
        <v>204.50200000000001</v>
      </c>
      <c r="AA283" s="1">
        <f t="shared" si="2"/>
        <v>8.9804748096946447</v>
      </c>
      <c r="AB283" s="1">
        <f t="shared" si="3"/>
        <v>0</v>
      </c>
      <c r="AC283" s="1">
        <f t="shared" si="4"/>
        <v>0</v>
      </c>
      <c r="AD283" s="1" t="e">
        <f t="shared" si="5"/>
        <v>#DIV/0!</v>
      </c>
      <c r="AE283" s="1">
        <f t="shared" si="6"/>
        <v>0</v>
      </c>
      <c r="AF283" s="1">
        <f t="shared" si="7"/>
        <v>0</v>
      </c>
      <c r="AG283" s="1">
        <f t="shared" si="8"/>
        <v>0</v>
      </c>
      <c r="AH283" s="1">
        <f t="shared" si="9"/>
        <v>5</v>
      </c>
      <c r="AI283" s="1">
        <f t="shared" si="10"/>
        <v>5</v>
      </c>
      <c r="AJ283" s="1">
        <f t="shared" si="11"/>
        <v>0</v>
      </c>
      <c r="AK283" s="1">
        <f t="shared" si="12"/>
        <v>2</v>
      </c>
      <c r="AL283" s="1">
        <f t="shared" si="13"/>
        <v>3</v>
      </c>
    </row>
    <row r="284" spans="1:38" ht="14.25" customHeight="1">
      <c r="A284" s="14" t="s">
        <v>307</v>
      </c>
      <c r="B284" s="27">
        <v>2</v>
      </c>
      <c r="K284" s="1"/>
      <c r="L284" s="1"/>
      <c r="M284" s="1"/>
      <c r="N284" s="1"/>
      <c r="O284" s="1"/>
      <c r="P284" s="1"/>
      <c r="T284" s="1" t="s">
        <v>1015</v>
      </c>
      <c r="U284" s="1" t="e">
        <f t="shared" ref="U284:Z284" si="306">(SUMIF($A:$A,$T284,C:C))/(COUNTIFS($A:$A,$T284,C:C,"&gt;0"))</f>
        <v>#DIV/0!</v>
      </c>
      <c r="V284" s="1" t="e">
        <f t="shared" si="306"/>
        <v>#DIV/0!</v>
      </c>
      <c r="W284" s="1" t="e">
        <f t="shared" si="306"/>
        <v>#DIV/0!</v>
      </c>
      <c r="X284" s="1" t="e">
        <f t="shared" si="306"/>
        <v>#DIV/0!</v>
      </c>
      <c r="Y284" s="1" t="e">
        <f t="shared" si="306"/>
        <v>#DIV/0!</v>
      </c>
      <c r="Z284" s="1" t="e">
        <f t="shared" si="306"/>
        <v>#DIV/0!</v>
      </c>
      <c r="AA284" s="1" t="e">
        <f t="shared" si="2"/>
        <v>#DIV/0!</v>
      </c>
      <c r="AB284" s="1">
        <f t="shared" si="3"/>
        <v>0</v>
      </c>
      <c r="AC284" s="1">
        <f t="shared" si="4"/>
        <v>0</v>
      </c>
      <c r="AD284" s="1" t="e">
        <f t="shared" si="5"/>
        <v>#DIV/0!</v>
      </c>
      <c r="AE284" s="1">
        <f t="shared" si="6"/>
        <v>0</v>
      </c>
      <c r="AF284" s="1">
        <f t="shared" si="7"/>
        <v>0</v>
      </c>
      <c r="AG284" s="1">
        <f t="shared" si="8"/>
        <v>0</v>
      </c>
      <c r="AH284" s="1">
        <f t="shared" si="9"/>
        <v>0</v>
      </c>
      <c r="AI284" s="1">
        <f t="shared" si="10"/>
        <v>0</v>
      </c>
      <c r="AJ284" s="1">
        <f t="shared" si="11"/>
        <v>0</v>
      </c>
      <c r="AK284" s="1">
        <f t="shared" si="12"/>
        <v>0</v>
      </c>
      <c r="AL284" s="1">
        <f t="shared" si="13"/>
        <v>0</v>
      </c>
    </row>
    <row r="285" spans="1:38" ht="14.25" customHeight="1">
      <c r="A285" s="14" t="s">
        <v>307</v>
      </c>
      <c r="B285" s="27">
        <v>3</v>
      </c>
      <c r="K285" s="1"/>
      <c r="L285" s="1"/>
      <c r="M285" s="1"/>
      <c r="N285" s="1"/>
      <c r="O285" s="1"/>
      <c r="P285" s="1"/>
      <c r="T285" s="1" t="s">
        <v>1019</v>
      </c>
      <c r="U285" s="1" t="e">
        <f t="shared" ref="U285:Z285" si="307">(SUMIF($A:$A,$T285,C:C))/(COUNTIFS($A:$A,$T285,C:C,"&gt;0"))</f>
        <v>#DIV/0!</v>
      </c>
      <c r="V285" s="1" t="e">
        <f t="shared" si="307"/>
        <v>#DIV/0!</v>
      </c>
      <c r="W285" s="1" t="e">
        <f t="shared" si="307"/>
        <v>#DIV/0!</v>
      </c>
      <c r="X285" s="1" t="e">
        <f t="shared" si="307"/>
        <v>#DIV/0!</v>
      </c>
      <c r="Y285" s="1" t="e">
        <f t="shared" si="307"/>
        <v>#DIV/0!</v>
      </c>
      <c r="Z285" s="1" t="e">
        <f t="shared" si="307"/>
        <v>#DIV/0!</v>
      </c>
      <c r="AA285" s="1" t="e">
        <f t="shared" si="2"/>
        <v>#DIV/0!</v>
      </c>
      <c r="AB285" s="1">
        <f t="shared" si="3"/>
        <v>0</v>
      </c>
      <c r="AC285" s="1">
        <f t="shared" si="4"/>
        <v>0</v>
      </c>
      <c r="AD285" s="1" t="e">
        <f t="shared" si="5"/>
        <v>#DIV/0!</v>
      </c>
      <c r="AE285" s="1">
        <f t="shared" si="6"/>
        <v>0</v>
      </c>
      <c r="AF285" s="1">
        <f t="shared" si="7"/>
        <v>0</v>
      </c>
      <c r="AG285" s="1">
        <f t="shared" si="8"/>
        <v>0</v>
      </c>
      <c r="AH285" s="1">
        <f t="shared" si="9"/>
        <v>0</v>
      </c>
      <c r="AI285" s="1">
        <f t="shared" si="10"/>
        <v>0</v>
      </c>
      <c r="AJ285" s="1">
        <f t="shared" si="11"/>
        <v>0</v>
      </c>
      <c r="AK285" s="1">
        <f t="shared" si="12"/>
        <v>0</v>
      </c>
      <c r="AL285" s="1">
        <f t="shared" si="13"/>
        <v>0</v>
      </c>
    </row>
    <row r="286" spans="1:38" ht="14.25" customHeight="1">
      <c r="A286" s="14" t="s">
        <v>307</v>
      </c>
      <c r="B286" s="27">
        <v>4</v>
      </c>
      <c r="K286" s="1"/>
      <c r="L286" s="1"/>
      <c r="M286" s="1"/>
      <c r="N286" s="1"/>
      <c r="O286" s="1"/>
      <c r="P286" s="1"/>
      <c r="T286" s="1" t="s">
        <v>1022</v>
      </c>
      <c r="U286" s="1">
        <f t="shared" ref="U286:Z286" si="308">(SUMIF($A:$A,$T286,C:C))/(COUNTIFS($A:$A,$T286,C:C,"&gt;0"))</f>
        <v>93.2</v>
      </c>
      <c r="V286" s="1">
        <f t="shared" si="308"/>
        <v>22.560000000000002</v>
      </c>
      <c r="W286" s="1">
        <f t="shared" si="308"/>
        <v>0.67800000000000005</v>
      </c>
      <c r="X286" s="1">
        <f t="shared" si="308"/>
        <v>5.3</v>
      </c>
      <c r="Y286" s="1">
        <f t="shared" si="308"/>
        <v>3.47</v>
      </c>
      <c r="Z286" s="1">
        <f t="shared" si="308"/>
        <v>123.77199999999998</v>
      </c>
      <c r="AA286" s="1">
        <f t="shared" si="2"/>
        <v>9.5533662522579768</v>
      </c>
      <c r="AB286" s="1">
        <f t="shared" si="3"/>
        <v>0</v>
      </c>
      <c r="AC286" s="1">
        <f t="shared" si="4"/>
        <v>0</v>
      </c>
      <c r="AD286" s="1" t="e">
        <f t="shared" si="5"/>
        <v>#DIV/0!</v>
      </c>
      <c r="AE286" s="1">
        <f t="shared" si="6"/>
        <v>0</v>
      </c>
      <c r="AF286" s="1">
        <f t="shared" si="7"/>
        <v>0</v>
      </c>
      <c r="AG286" s="1">
        <f t="shared" si="8"/>
        <v>0</v>
      </c>
      <c r="AH286" s="1">
        <f t="shared" si="9"/>
        <v>5</v>
      </c>
      <c r="AI286" s="1">
        <f t="shared" si="10"/>
        <v>5</v>
      </c>
      <c r="AJ286" s="1">
        <f t="shared" si="11"/>
        <v>0</v>
      </c>
      <c r="AK286" s="1">
        <f t="shared" si="12"/>
        <v>0</v>
      </c>
      <c r="AL286" s="1">
        <f t="shared" si="13"/>
        <v>5</v>
      </c>
    </row>
    <row r="287" spans="1:38" ht="14.25" customHeight="1">
      <c r="A287" s="14" t="s">
        <v>307</v>
      </c>
      <c r="B287" s="27">
        <v>5</v>
      </c>
      <c r="K287" s="1"/>
      <c r="L287" s="1"/>
      <c r="M287" s="1"/>
      <c r="N287" s="1"/>
      <c r="O287" s="1"/>
      <c r="P287" s="1"/>
      <c r="T287" s="1" t="s">
        <v>1025</v>
      </c>
      <c r="U287" s="1" t="e">
        <f t="shared" ref="U287:Z287" si="309">(SUMIF($A:$A,$T287,C:C))/(COUNTIFS($A:$A,$T287,C:C,"&gt;0"))</f>
        <v>#DIV/0!</v>
      </c>
      <c r="V287" s="1" t="e">
        <f t="shared" si="309"/>
        <v>#DIV/0!</v>
      </c>
      <c r="W287" s="1" t="e">
        <f t="shared" si="309"/>
        <v>#DIV/0!</v>
      </c>
      <c r="X287" s="1" t="e">
        <f t="shared" si="309"/>
        <v>#DIV/0!</v>
      </c>
      <c r="Y287" s="1" t="e">
        <f t="shared" si="309"/>
        <v>#DIV/0!</v>
      </c>
      <c r="Z287" s="1" t="e">
        <f t="shared" si="309"/>
        <v>#DIV/0!</v>
      </c>
      <c r="AA287" s="1" t="e">
        <f t="shared" si="2"/>
        <v>#DIV/0!</v>
      </c>
      <c r="AB287" s="1">
        <f t="shared" si="3"/>
        <v>0</v>
      </c>
      <c r="AC287" s="1">
        <f t="shared" si="4"/>
        <v>0</v>
      </c>
      <c r="AD287" s="1" t="e">
        <f t="shared" si="5"/>
        <v>#DIV/0!</v>
      </c>
      <c r="AE287" s="1">
        <f t="shared" si="6"/>
        <v>0</v>
      </c>
      <c r="AF287" s="1">
        <f t="shared" si="7"/>
        <v>0</v>
      </c>
      <c r="AG287" s="1">
        <f t="shared" si="8"/>
        <v>0</v>
      </c>
      <c r="AH287" s="1">
        <f t="shared" si="9"/>
        <v>0</v>
      </c>
      <c r="AI287" s="1">
        <f t="shared" si="10"/>
        <v>0</v>
      </c>
      <c r="AJ287" s="1">
        <f t="shared" si="11"/>
        <v>0</v>
      </c>
      <c r="AK287" s="1">
        <f t="shared" si="12"/>
        <v>0</v>
      </c>
      <c r="AL287" s="1">
        <f t="shared" si="13"/>
        <v>0</v>
      </c>
    </row>
    <row r="288" spans="1:38" ht="14.25" customHeight="1">
      <c r="A288" s="14" t="s">
        <v>311</v>
      </c>
      <c r="B288" s="27">
        <v>1</v>
      </c>
      <c r="K288" s="1"/>
      <c r="L288" s="1"/>
      <c r="M288" s="1"/>
      <c r="N288" s="1"/>
      <c r="O288" s="1"/>
      <c r="P288" s="1"/>
      <c r="T288" s="1" t="s">
        <v>1027</v>
      </c>
      <c r="U288" s="1" t="e">
        <f t="shared" ref="U288:Z288" si="310">(SUMIF($A:$A,$T288,C:C))/(COUNTIFS($A:$A,$T288,C:C,"&gt;0"))</f>
        <v>#DIV/0!</v>
      </c>
      <c r="V288" s="1" t="e">
        <f t="shared" si="310"/>
        <v>#DIV/0!</v>
      </c>
      <c r="W288" s="1" t="e">
        <f t="shared" si="310"/>
        <v>#DIV/0!</v>
      </c>
      <c r="X288" s="1" t="e">
        <f t="shared" si="310"/>
        <v>#DIV/0!</v>
      </c>
      <c r="Y288" s="1" t="e">
        <f t="shared" si="310"/>
        <v>#DIV/0!</v>
      </c>
      <c r="Z288" s="1" t="e">
        <f t="shared" si="310"/>
        <v>#DIV/0!</v>
      </c>
      <c r="AA288" s="1" t="e">
        <f t="shared" si="2"/>
        <v>#DIV/0!</v>
      </c>
      <c r="AB288" s="1">
        <f t="shared" si="3"/>
        <v>0</v>
      </c>
      <c r="AC288" s="1">
        <f t="shared" si="4"/>
        <v>0</v>
      </c>
      <c r="AD288" s="1" t="e">
        <f t="shared" si="5"/>
        <v>#DIV/0!</v>
      </c>
      <c r="AE288" s="1">
        <f t="shared" si="6"/>
        <v>0</v>
      </c>
      <c r="AF288" s="1">
        <f t="shared" si="7"/>
        <v>0</v>
      </c>
      <c r="AG288" s="1">
        <f t="shared" si="8"/>
        <v>0</v>
      </c>
      <c r="AH288" s="1">
        <f t="shared" si="9"/>
        <v>0</v>
      </c>
      <c r="AI288" s="1">
        <f t="shared" si="10"/>
        <v>0</v>
      </c>
      <c r="AJ288" s="1">
        <f t="shared" si="11"/>
        <v>0</v>
      </c>
      <c r="AK288" s="1">
        <f t="shared" si="12"/>
        <v>0</v>
      </c>
      <c r="AL288" s="1">
        <f t="shared" si="13"/>
        <v>0</v>
      </c>
    </row>
    <row r="289" spans="1:38" ht="14.25" customHeight="1">
      <c r="A289" s="14" t="s">
        <v>311</v>
      </c>
      <c r="B289" s="27">
        <v>2</v>
      </c>
      <c r="K289" s="1"/>
      <c r="L289" s="1"/>
      <c r="M289" s="1"/>
      <c r="N289" s="1"/>
      <c r="O289" s="1"/>
      <c r="P289" s="1"/>
      <c r="T289" s="1" t="s">
        <v>1029</v>
      </c>
      <c r="U289" s="1" t="e">
        <f t="shared" ref="U289:Z289" si="311">(SUMIF($A:$A,$T289,C:C))/(COUNTIFS($A:$A,$T289,C:C,"&gt;0"))</f>
        <v>#DIV/0!</v>
      </c>
      <c r="V289" s="1" t="e">
        <f t="shared" si="311"/>
        <v>#DIV/0!</v>
      </c>
      <c r="W289" s="1" t="e">
        <f t="shared" si="311"/>
        <v>#DIV/0!</v>
      </c>
      <c r="X289" s="1" t="e">
        <f t="shared" si="311"/>
        <v>#DIV/0!</v>
      </c>
      <c r="Y289" s="1" t="e">
        <f t="shared" si="311"/>
        <v>#DIV/0!</v>
      </c>
      <c r="Z289" s="1" t="e">
        <f t="shared" si="311"/>
        <v>#DIV/0!</v>
      </c>
      <c r="AA289" s="1" t="e">
        <f t="shared" si="2"/>
        <v>#DIV/0!</v>
      </c>
      <c r="AB289" s="1">
        <f t="shared" si="3"/>
        <v>0</v>
      </c>
      <c r="AC289" s="1">
        <f t="shared" si="4"/>
        <v>0</v>
      </c>
      <c r="AD289" s="1" t="e">
        <f t="shared" si="5"/>
        <v>#DIV/0!</v>
      </c>
      <c r="AE289" s="1">
        <f t="shared" si="6"/>
        <v>0</v>
      </c>
      <c r="AF289" s="1">
        <f t="shared" si="7"/>
        <v>0</v>
      </c>
      <c r="AG289" s="1">
        <f t="shared" si="8"/>
        <v>0</v>
      </c>
      <c r="AH289" s="1">
        <f t="shared" si="9"/>
        <v>0</v>
      </c>
      <c r="AI289" s="1">
        <f t="shared" si="10"/>
        <v>0</v>
      </c>
      <c r="AJ289" s="1">
        <f t="shared" si="11"/>
        <v>0</v>
      </c>
      <c r="AK289" s="1">
        <f t="shared" si="12"/>
        <v>0</v>
      </c>
      <c r="AL289" s="1">
        <f t="shared" si="13"/>
        <v>0</v>
      </c>
    </row>
    <row r="290" spans="1:38" ht="14.25" customHeight="1">
      <c r="A290" s="14" t="s">
        <v>311</v>
      </c>
      <c r="B290" s="27">
        <v>3</v>
      </c>
      <c r="K290" s="1"/>
      <c r="L290" s="1"/>
      <c r="M290" s="1"/>
      <c r="N290" s="1"/>
      <c r="O290" s="1"/>
      <c r="P290" s="1"/>
      <c r="T290" s="1" t="s">
        <v>1032</v>
      </c>
      <c r="U290" s="1">
        <f t="shared" ref="U290:Z290" si="312">(SUMIF($A:$A,$T290,C:C))/(COUNTIFS($A:$A,$T290,C:C,"&gt;0"))</f>
        <v>103.4</v>
      </c>
      <c r="V290" s="1">
        <f t="shared" si="312"/>
        <v>12.459999999999999</v>
      </c>
      <c r="W290" s="1">
        <f t="shared" si="312"/>
        <v>0.73599999999999999</v>
      </c>
      <c r="X290" s="1">
        <f t="shared" si="312"/>
        <v>8.5</v>
      </c>
      <c r="Y290" s="1">
        <f t="shared" si="312"/>
        <v>4.4359999999999999</v>
      </c>
      <c r="Z290" s="1">
        <f t="shared" si="312"/>
        <v>63.981999999999992</v>
      </c>
      <c r="AA290" s="1">
        <f t="shared" si="2"/>
        <v>9.6029287897273559</v>
      </c>
      <c r="AB290" s="1">
        <f t="shared" si="3"/>
        <v>0</v>
      </c>
      <c r="AC290" s="1">
        <f t="shared" si="4"/>
        <v>0</v>
      </c>
      <c r="AD290" s="1" t="e">
        <f t="shared" si="5"/>
        <v>#DIV/0!</v>
      </c>
      <c r="AE290" s="1">
        <f t="shared" si="6"/>
        <v>0</v>
      </c>
      <c r="AF290" s="1">
        <f t="shared" si="7"/>
        <v>0</v>
      </c>
      <c r="AG290" s="1">
        <f t="shared" si="8"/>
        <v>0</v>
      </c>
      <c r="AH290" s="1">
        <f t="shared" si="9"/>
        <v>5</v>
      </c>
      <c r="AI290" s="1">
        <f t="shared" si="10"/>
        <v>5</v>
      </c>
      <c r="AJ290" s="1">
        <f t="shared" si="11"/>
        <v>0</v>
      </c>
      <c r="AK290" s="1">
        <f t="shared" si="12"/>
        <v>2</v>
      </c>
      <c r="AL290" s="1">
        <f t="shared" si="13"/>
        <v>3</v>
      </c>
    </row>
    <row r="291" spans="1:38" ht="14.25" customHeight="1">
      <c r="A291" s="14" t="s">
        <v>311</v>
      </c>
      <c r="B291" s="27">
        <v>4</v>
      </c>
      <c r="K291" s="1"/>
      <c r="L291" s="1"/>
      <c r="M291" s="1"/>
      <c r="N291" s="1"/>
      <c r="O291" s="1"/>
      <c r="P291" s="1"/>
      <c r="T291" s="1" t="s">
        <v>1035</v>
      </c>
      <c r="U291" s="1">
        <f t="shared" ref="U291:Z291" si="313">(SUMIF($A:$A,$T291,C:C))/(COUNTIFS($A:$A,$T291,C:C,"&gt;0"))</f>
        <v>109</v>
      </c>
      <c r="V291" s="1">
        <f t="shared" si="313"/>
        <v>14.76</v>
      </c>
      <c r="W291" s="1">
        <f t="shared" si="313"/>
        <v>0.84199999999999997</v>
      </c>
      <c r="X291" s="1">
        <f t="shared" si="313"/>
        <v>7.8599999999999994</v>
      </c>
      <c r="Y291" s="1">
        <f t="shared" si="313"/>
        <v>5.1199999999999992</v>
      </c>
      <c r="Z291" s="1">
        <f t="shared" si="313"/>
        <v>61.379999999999995</v>
      </c>
      <c r="AA291" s="1">
        <f t="shared" si="2"/>
        <v>11.150548305249114</v>
      </c>
      <c r="AB291" s="1">
        <f t="shared" si="3"/>
        <v>0</v>
      </c>
      <c r="AC291" s="1">
        <f t="shared" si="4"/>
        <v>0</v>
      </c>
      <c r="AD291" s="1" t="e">
        <f t="shared" si="5"/>
        <v>#DIV/0!</v>
      </c>
      <c r="AE291" s="1">
        <f t="shared" si="6"/>
        <v>0</v>
      </c>
      <c r="AF291" s="1">
        <f t="shared" si="7"/>
        <v>0</v>
      </c>
      <c r="AG291" s="1">
        <f t="shared" si="8"/>
        <v>0</v>
      </c>
      <c r="AH291" s="1">
        <f t="shared" si="9"/>
        <v>5</v>
      </c>
      <c r="AI291" s="1">
        <f t="shared" si="10"/>
        <v>5</v>
      </c>
      <c r="AJ291" s="1">
        <f t="shared" si="11"/>
        <v>0</v>
      </c>
      <c r="AK291" s="1">
        <f t="shared" si="12"/>
        <v>2</v>
      </c>
      <c r="AL291" s="1">
        <f t="shared" si="13"/>
        <v>3</v>
      </c>
    </row>
    <row r="292" spans="1:38" ht="14.25" customHeight="1">
      <c r="A292" s="14" t="s">
        <v>311</v>
      </c>
      <c r="B292" s="27">
        <v>5</v>
      </c>
      <c r="K292" s="1"/>
      <c r="L292" s="1"/>
      <c r="M292" s="1"/>
      <c r="N292" s="1"/>
      <c r="O292" s="1"/>
      <c r="P292" s="1"/>
      <c r="T292" s="1" t="s">
        <v>217</v>
      </c>
      <c r="U292" s="1" t="e">
        <f t="shared" ref="U292:Z292" si="314">(SUMIF($A:$A,$T292,C:C))/(COUNTIFS($A:$A,$T292,C:C,"&gt;0"))</f>
        <v>#DIV/0!</v>
      </c>
      <c r="V292" s="1" t="e">
        <f t="shared" si="314"/>
        <v>#DIV/0!</v>
      </c>
      <c r="W292" s="1" t="e">
        <f t="shared" si="314"/>
        <v>#DIV/0!</v>
      </c>
      <c r="X292" s="1" t="e">
        <f t="shared" si="314"/>
        <v>#DIV/0!</v>
      </c>
      <c r="Y292" s="1" t="e">
        <f t="shared" si="314"/>
        <v>#DIV/0!</v>
      </c>
      <c r="Z292" s="1" t="e">
        <f t="shared" si="314"/>
        <v>#DIV/0!</v>
      </c>
      <c r="AA292" s="1" t="e">
        <f t="shared" si="2"/>
        <v>#DIV/0!</v>
      </c>
      <c r="AB292" s="1">
        <f t="shared" si="3"/>
        <v>0</v>
      </c>
      <c r="AC292" s="1">
        <f t="shared" si="4"/>
        <v>0</v>
      </c>
      <c r="AD292" s="1" t="e">
        <f t="shared" si="5"/>
        <v>#DIV/0!</v>
      </c>
      <c r="AE292" s="1">
        <f t="shared" si="6"/>
        <v>0</v>
      </c>
      <c r="AF292" s="1">
        <f t="shared" si="7"/>
        <v>0</v>
      </c>
      <c r="AG292" s="1">
        <f t="shared" si="8"/>
        <v>0</v>
      </c>
      <c r="AH292" s="1">
        <f t="shared" si="9"/>
        <v>0</v>
      </c>
      <c r="AI292" s="1">
        <f t="shared" si="10"/>
        <v>0</v>
      </c>
      <c r="AJ292" s="1">
        <f t="shared" si="11"/>
        <v>0</v>
      </c>
      <c r="AK292" s="1">
        <f t="shared" si="12"/>
        <v>0</v>
      </c>
      <c r="AL292" s="1">
        <f t="shared" si="13"/>
        <v>0</v>
      </c>
    </row>
    <row r="293" spans="1:38" ht="14.25" customHeight="1">
      <c r="A293" s="14" t="s">
        <v>313</v>
      </c>
      <c r="B293" s="27">
        <v>1</v>
      </c>
      <c r="K293" s="1"/>
      <c r="L293" s="1"/>
      <c r="M293" s="1"/>
      <c r="N293" s="1"/>
      <c r="O293" s="1"/>
      <c r="P293" s="1"/>
      <c r="T293" s="1" t="s">
        <v>1040</v>
      </c>
      <c r="U293" s="1">
        <f t="shared" ref="U293:Z293" si="315">(SUMIF($A:$A,$T293,C:C))/(COUNTIFS($A:$A,$T293,C:C,"&gt;0"))</f>
        <v>141.22</v>
      </c>
      <c r="V293" s="1">
        <f t="shared" si="315"/>
        <v>14.439999999999998</v>
      </c>
      <c r="W293" s="1">
        <f t="shared" si="315"/>
        <v>1.002</v>
      </c>
      <c r="X293" s="1">
        <f t="shared" si="315"/>
        <v>12.9</v>
      </c>
      <c r="Y293" s="1">
        <f t="shared" si="315"/>
        <v>5.2919999999999998</v>
      </c>
      <c r="Z293" s="1">
        <f t="shared" si="315"/>
        <v>120.28</v>
      </c>
      <c r="AA293" s="1">
        <f t="shared" si="2"/>
        <v>9.998774437702469</v>
      </c>
      <c r="AB293" s="1">
        <f t="shared" si="3"/>
        <v>0</v>
      </c>
      <c r="AC293" s="1">
        <f t="shared" si="4"/>
        <v>0</v>
      </c>
      <c r="AD293" s="1" t="e">
        <f t="shared" si="5"/>
        <v>#DIV/0!</v>
      </c>
      <c r="AE293" s="1">
        <f t="shared" si="6"/>
        <v>0</v>
      </c>
      <c r="AF293" s="1">
        <f t="shared" si="7"/>
        <v>0</v>
      </c>
      <c r="AG293" s="1">
        <f t="shared" si="8"/>
        <v>3</v>
      </c>
      <c r="AH293" s="1">
        <f t="shared" si="9"/>
        <v>2</v>
      </c>
      <c r="AI293" s="1">
        <f t="shared" si="10"/>
        <v>5</v>
      </c>
      <c r="AJ293" s="1">
        <f t="shared" si="11"/>
        <v>0</v>
      </c>
      <c r="AK293" s="1">
        <f t="shared" si="12"/>
        <v>0</v>
      </c>
      <c r="AL293" s="1">
        <f t="shared" si="13"/>
        <v>5</v>
      </c>
    </row>
    <row r="294" spans="1:38" ht="14.25" customHeight="1">
      <c r="A294" s="14" t="s">
        <v>313</v>
      </c>
      <c r="B294" s="27">
        <v>2</v>
      </c>
      <c r="K294" s="1"/>
      <c r="L294" s="1"/>
      <c r="M294" s="1"/>
      <c r="N294" s="1"/>
      <c r="O294" s="1"/>
      <c r="P294" s="1"/>
      <c r="T294" s="1" t="s">
        <v>1043</v>
      </c>
      <c r="U294" s="1" t="e">
        <f t="shared" ref="U294:Z294" si="316">(SUMIF($A:$A,$T294,C:C))/(COUNTIFS($A:$A,$T294,C:C,"&gt;0"))</f>
        <v>#DIV/0!</v>
      </c>
      <c r="V294" s="1" t="e">
        <f t="shared" si="316"/>
        <v>#DIV/0!</v>
      </c>
      <c r="W294" s="1" t="e">
        <f t="shared" si="316"/>
        <v>#DIV/0!</v>
      </c>
      <c r="X294" s="1" t="e">
        <f t="shared" si="316"/>
        <v>#DIV/0!</v>
      </c>
      <c r="Y294" s="1" t="e">
        <f t="shared" si="316"/>
        <v>#DIV/0!</v>
      </c>
      <c r="Z294" s="1" t="e">
        <f t="shared" si="316"/>
        <v>#DIV/0!</v>
      </c>
      <c r="AA294" s="1" t="e">
        <f t="shared" si="2"/>
        <v>#DIV/0!</v>
      </c>
      <c r="AB294" s="1">
        <f t="shared" si="3"/>
        <v>0</v>
      </c>
      <c r="AC294" s="1">
        <f t="shared" si="4"/>
        <v>0</v>
      </c>
      <c r="AD294" s="1" t="e">
        <f t="shared" si="5"/>
        <v>#DIV/0!</v>
      </c>
      <c r="AE294" s="1">
        <f t="shared" si="6"/>
        <v>0</v>
      </c>
      <c r="AF294" s="1">
        <f t="shared" si="7"/>
        <v>0</v>
      </c>
      <c r="AG294" s="1">
        <f t="shared" si="8"/>
        <v>0</v>
      </c>
      <c r="AH294" s="1">
        <f t="shared" si="9"/>
        <v>0</v>
      </c>
      <c r="AI294" s="1">
        <f t="shared" si="10"/>
        <v>0</v>
      </c>
      <c r="AJ294" s="1">
        <f t="shared" si="11"/>
        <v>0</v>
      </c>
      <c r="AK294" s="1">
        <f t="shared" si="12"/>
        <v>0</v>
      </c>
      <c r="AL294" s="1">
        <f t="shared" si="13"/>
        <v>0</v>
      </c>
    </row>
    <row r="295" spans="1:38" ht="14.25" customHeight="1">
      <c r="A295" s="14" t="s">
        <v>313</v>
      </c>
      <c r="B295" s="27">
        <v>3</v>
      </c>
      <c r="K295" s="1"/>
      <c r="L295" s="1"/>
      <c r="M295" s="1"/>
      <c r="N295" s="1"/>
      <c r="O295" s="1"/>
      <c r="P295" s="1"/>
      <c r="T295" s="1" t="s">
        <v>1047</v>
      </c>
      <c r="U295" s="1" t="e">
        <f t="shared" ref="U295:Z295" si="317">(SUMIF($A:$A,$T295,C:C))/(COUNTIFS($A:$A,$T295,C:C,"&gt;0"))</f>
        <v>#DIV/0!</v>
      </c>
      <c r="V295" s="1" t="e">
        <f t="shared" si="317"/>
        <v>#DIV/0!</v>
      </c>
      <c r="W295" s="1" t="e">
        <f t="shared" si="317"/>
        <v>#DIV/0!</v>
      </c>
      <c r="X295" s="1" t="e">
        <f t="shared" si="317"/>
        <v>#DIV/0!</v>
      </c>
      <c r="Y295" s="1" t="e">
        <f t="shared" si="317"/>
        <v>#DIV/0!</v>
      </c>
      <c r="Z295" s="1" t="e">
        <f t="shared" si="317"/>
        <v>#DIV/0!</v>
      </c>
      <c r="AA295" s="1" t="e">
        <f t="shared" si="2"/>
        <v>#DIV/0!</v>
      </c>
      <c r="AB295" s="1">
        <f t="shared" si="3"/>
        <v>0</v>
      </c>
      <c r="AC295" s="1">
        <f t="shared" si="4"/>
        <v>0</v>
      </c>
      <c r="AD295" s="1" t="e">
        <f t="shared" si="5"/>
        <v>#DIV/0!</v>
      </c>
      <c r="AE295" s="1">
        <f t="shared" si="6"/>
        <v>0</v>
      </c>
      <c r="AF295" s="1">
        <f t="shared" si="7"/>
        <v>0</v>
      </c>
      <c r="AG295" s="1">
        <f t="shared" si="8"/>
        <v>0</v>
      </c>
      <c r="AH295" s="1">
        <f t="shared" si="9"/>
        <v>0</v>
      </c>
      <c r="AI295" s="1">
        <f t="shared" si="10"/>
        <v>0</v>
      </c>
      <c r="AJ295" s="1">
        <f t="shared" si="11"/>
        <v>0</v>
      </c>
      <c r="AK295" s="1">
        <f t="shared" si="12"/>
        <v>0</v>
      </c>
      <c r="AL295" s="1">
        <f t="shared" si="13"/>
        <v>0</v>
      </c>
    </row>
    <row r="296" spans="1:38" ht="14.25" customHeight="1">
      <c r="A296" s="14" t="s">
        <v>313</v>
      </c>
      <c r="B296" s="27">
        <v>4</v>
      </c>
      <c r="K296" s="1"/>
      <c r="L296" s="1"/>
      <c r="M296" s="1"/>
      <c r="N296" s="1"/>
      <c r="O296" s="1"/>
      <c r="P296" s="1"/>
      <c r="T296" s="1" t="s">
        <v>1051</v>
      </c>
      <c r="U296" s="1">
        <f t="shared" ref="U296:Z296" si="318">(SUMIF($A:$A,$T296,C:C))/(COUNTIFS($A:$A,$T296,C:C,"&gt;0"))</f>
        <v>101.02000000000001</v>
      </c>
      <c r="V296" s="1">
        <f t="shared" si="318"/>
        <v>13.5</v>
      </c>
      <c r="W296" s="1">
        <f t="shared" si="318"/>
        <v>0.78599999999999992</v>
      </c>
      <c r="X296" s="1">
        <f t="shared" si="318"/>
        <v>5.4599999999999991</v>
      </c>
      <c r="Y296" s="1">
        <f t="shared" si="318"/>
        <v>3.5420000000000003</v>
      </c>
      <c r="Z296" s="1">
        <f t="shared" si="318"/>
        <v>90.102000000000004</v>
      </c>
      <c r="AA296" s="1">
        <f t="shared" si="2"/>
        <v>8.4525544801838581</v>
      </c>
      <c r="AB296" s="1">
        <f t="shared" si="3"/>
        <v>0</v>
      </c>
      <c r="AC296" s="1">
        <f t="shared" si="4"/>
        <v>0</v>
      </c>
      <c r="AD296" s="1" t="e">
        <f t="shared" si="5"/>
        <v>#DIV/0!</v>
      </c>
      <c r="AE296" s="1">
        <f t="shared" si="6"/>
        <v>0</v>
      </c>
      <c r="AF296" s="1">
        <f t="shared" si="7"/>
        <v>0</v>
      </c>
      <c r="AG296" s="1">
        <f t="shared" si="8"/>
        <v>0</v>
      </c>
      <c r="AH296" s="1">
        <f t="shared" si="9"/>
        <v>5</v>
      </c>
      <c r="AI296" s="1">
        <f t="shared" si="10"/>
        <v>5</v>
      </c>
      <c r="AJ296" s="1">
        <f t="shared" si="11"/>
        <v>0</v>
      </c>
      <c r="AK296" s="1">
        <f t="shared" si="12"/>
        <v>1</v>
      </c>
      <c r="AL296" s="1">
        <f t="shared" si="13"/>
        <v>4</v>
      </c>
    </row>
    <row r="297" spans="1:38" ht="14.25" customHeight="1">
      <c r="A297" s="14" t="s">
        <v>313</v>
      </c>
      <c r="B297" s="27">
        <v>5</v>
      </c>
      <c r="K297" s="1"/>
      <c r="L297" s="1"/>
      <c r="M297" s="1"/>
      <c r="N297" s="1"/>
      <c r="O297" s="1"/>
      <c r="P297" s="1"/>
      <c r="T297" s="1" t="s">
        <v>1054</v>
      </c>
      <c r="U297" s="1" t="e">
        <f t="shared" ref="U297:Z297" si="319">(SUMIF($A:$A,$T297,C:C))/(COUNTIFS($A:$A,$T297,C:C,"&gt;0"))</f>
        <v>#DIV/0!</v>
      </c>
      <c r="V297" s="1" t="e">
        <f t="shared" si="319"/>
        <v>#DIV/0!</v>
      </c>
      <c r="W297" s="1" t="e">
        <f t="shared" si="319"/>
        <v>#DIV/0!</v>
      </c>
      <c r="X297" s="1" t="e">
        <f t="shared" si="319"/>
        <v>#DIV/0!</v>
      </c>
      <c r="Y297" s="1" t="e">
        <f t="shared" si="319"/>
        <v>#DIV/0!</v>
      </c>
      <c r="Z297" s="1" t="e">
        <f t="shared" si="319"/>
        <v>#DIV/0!</v>
      </c>
      <c r="AA297" s="1" t="e">
        <f t="shared" si="2"/>
        <v>#DIV/0!</v>
      </c>
      <c r="AB297" s="1">
        <f t="shared" si="3"/>
        <v>0</v>
      </c>
      <c r="AC297" s="1">
        <f t="shared" si="4"/>
        <v>0</v>
      </c>
      <c r="AD297" s="1" t="e">
        <f t="shared" si="5"/>
        <v>#DIV/0!</v>
      </c>
      <c r="AE297" s="1">
        <f t="shared" si="6"/>
        <v>0</v>
      </c>
      <c r="AF297" s="1">
        <f t="shared" si="7"/>
        <v>0</v>
      </c>
      <c r="AG297" s="1">
        <f t="shared" si="8"/>
        <v>0</v>
      </c>
      <c r="AH297" s="1">
        <f t="shared" si="9"/>
        <v>0</v>
      </c>
      <c r="AI297" s="1">
        <f t="shared" si="10"/>
        <v>0</v>
      </c>
      <c r="AJ297" s="1">
        <f t="shared" si="11"/>
        <v>0</v>
      </c>
      <c r="AK297" s="1">
        <f t="shared" si="12"/>
        <v>0</v>
      </c>
      <c r="AL297" s="1">
        <f t="shared" si="13"/>
        <v>0</v>
      </c>
    </row>
    <row r="298" spans="1:38" ht="14.25" customHeight="1">
      <c r="A298" s="14" t="s">
        <v>318</v>
      </c>
      <c r="B298" s="27">
        <v>1</v>
      </c>
      <c r="K298" s="1"/>
      <c r="L298" s="1"/>
      <c r="M298" s="1"/>
      <c r="N298" s="1"/>
      <c r="O298" s="1"/>
      <c r="P298" s="1"/>
      <c r="T298" s="1" t="s">
        <v>1056</v>
      </c>
      <c r="U298" s="1">
        <f t="shared" ref="U298:Z298" si="320">(SUMIF($A:$A,$T298,C:C))/(COUNTIFS($A:$A,$T298,C:C,"&gt;0"))</f>
        <v>126.08</v>
      </c>
      <c r="V298" s="1">
        <f t="shared" si="320"/>
        <v>17.36</v>
      </c>
      <c r="W298" s="1">
        <f t="shared" si="320"/>
        <v>0.89800000000000002</v>
      </c>
      <c r="X298" s="1">
        <f t="shared" si="320"/>
        <v>17.7</v>
      </c>
      <c r="Y298" s="1">
        <f t="shared" si="320"/>
        <v>7.008</v>
      </c>
      <c r="Z298" s="1">
        <f t="shared" si="320"/>
        <v>144.58200000000002</v>
      </c>
      <c r="AA298" s="1">
        <f t="shared" si="2"/>
        <v>8.8739162111258505</v>
      </c>
      <c r="AB298" s="1">
        <f t="shared" si="3"/>
        <v>0</v>
      </c>
      <c r="AC298" s="1">
        <f t="shared" si="4"/>
        <v>0</v>
      </c>
      <c r="AD298" s="1" t="e">
        <f t="shared" si="5"/>
        <v>#DIV/0!</v>
      </c>
      <c r="AE298" s="1">
        <f t="shared" si="6"/>
        <v>0</v>
      </c>
      <c r="AF298" s="1">
        <f t="shared" si="7"/>
        <v>0</v>
      </c>
      <c r="AG298" s="1">
        <f t="shared" si="8"/>
        <v>0</v>
      </c>
      <c r="AH298" s="1">
        <f t="shared" si="9"/>
        <v>5</v>
      </c>
      <c r="AI298" s="1">
        <f t="shared" si="10"/>
        <v>5</v>
      </c>
      <c r="AJ298" s="1">
        <f t="shared" si="11"/>
        <v>0</v>
      </c>
      <c r="AK298" s="1">
        <f t="shared" si="12"/>
        <v>4</v>
      </c>
      <c r="AL298" s="1">
        <f t="shared" si="13"/>
        <v>1</v>
      </c>
    </row>
    <row r="299" spans="1:38" ht="14.25" customHeight="1">
      <c r="A299" s="14" t="s">
        <v>318</v>
      </c>
      <c r="B299" s="27">
        <v>2</v>
      </c>
      <c r="K299" s="1"/>
      <c r="L299" s="1"/>
      <c r="M299" s="1"/>
      <c r="N299" s="1"/>
      <c r="O299" s="1"/>
      <c r="P299" s="1"/>
      <c r="T299" s="1" t="s">
        <v>1059</v>
      </c>
      <c r="U299" s="1">
        <f t="shared" ref="U299:Z299" si="321">(SUMIF($A:$A,$T299,C:C))/(COUNTIFS($A:$A,$T299,C:C,"&gt;0"))</f>
        <v>95.820000000000007</v>
      </c>
      <c r="V299" s="1">
        <f t="shared" si="321"/>
        <v>13.580000000000002</v>
      </c>
      <c r="W299" s="1">
        <f t="shared" si="321"/>
        <v>0.71799999999999997</v>
      </c>
      <c r="X299" s="1">
        <f t="shared" si="321"/>
        <v>1.8399999999999999</v>
      </c>
      <c r="Y299" s="1">
        <f t="shared" si="321"/>
        <v>3.198</v>
      </c>
      <c r="Z299" s="1">
        <f t="shared" si="321"/>
        <v>93.677999999999997</v>
      </c>
      <c r="AA299" s="1">
        <f t="shared" si="2"/>
        <v>9.8851722042469881</v>
      </c>
      <c r="AB299" s="1">
        <f t="shared" si="3"/>
        <v>0</v>
      </c>
      <c r="AC299" s="1">
        <f t="shared" si="4"/>
        <v>0</v>
      </c>
      <c r="AD299" s="1" t="e">
        <f t="shared" si="5"/>
        <v>#DIV/0!</v>
      </c>
      <c r="AE299" s="1">
        <f t="shared" si="6"/>
        <v>0</v>
      </c>
      <c r="AF299" s="1">
        <f t="shared" si="7"/>
        <v>0</v>
      </c>
      <c r="AG299" s="1">
        <f t="shared" si="8"/>
        <v>0</v>
      </c>
      <c r="AH299" s="1">
        <f t="shared" si="9"/>
        <v>5</v>
      </c>
      <c r="AI299" s="1">
        <f t="shared" si="10"/>
        <v>5</v>
      </c>
      <c r="AJ299" s="1">
        <f t="shared" si="11"/>
        <v>0</v>
      </c>
      <c r="AK299" s="1">
        <f t="shared" si="12"/>
        <v>0</v>
      </c>
      <c r="AL299" s="1">
        <f t="shared" si="13"/>
        <v>5</v>
      </c>
    </row>
    <row r="300" spans="1:38" ht="14.25" customHeight="1">
      <c r="A300" s="14" t="s">
        <v>318</v>
      </c>
      <c r="B300" s="27">
        <v>3</v>
      </c>
      <c r="K300" s="1"/>
      <c r="L300" s="1"/>
      <c r="M300" s="1"/>
      <c r="N300" s="1"/>
      <c r="O300" s="1"/>
      <c r="P300" s="1"/>
      <c r="T300" s="1" t="s">
        <v>1061</v>
      </c>
      <c r="U300" s="1">
        <f t="shared" ref="U300:Z300" si="322">(SUMIF($A:$A,$T300,C:C))/(COUNTIFS($A:$A,$T300,C:C,"&gt;0"))</f>
        <v>163.11999999999998</v>
      </c>
      <c r="V300" s="1">
        <f t="shared" si="322"/>
        <v>23.5</v>
      </c>
      <c r="W300" s="1">
        <f t="shared" si="322"/>
        <v>0.71599999999999997</v>
      </c>
      <c r="X300" s="1">
        <f t="shared" si="322"/>
        <v>20.900000000000002</v>
      </c>
      <c r="Y300" s="1">
        <f t="shared" si="322"/>
        <v>6.4799999999999995</v>
      </c>
      <c r="Z300" s="1">
        <f t="shared" si="322"/>
        <v>167.464</v>
      </c>
      <c r="AA300" s="1">
        <f t="shared" si="2"/>
        <v>10.621768306150948</v>
      </c>
      <c r="AB300" s="1">
        <f t="shared" si="3"/>
        <v>0</v>
      </c>
      <c r="AC300" s="1">
        <f t="shared" si="4"/>
        <v>0</v>
      </c>
      <c r="AD300" s="1" t="e">
        <f t="shared" si="5"/>
        <v>#DIV/0!</v>
      </c>
      <c r="AE300" s="1">
        <f t="shared" si="6"/>
        <v>0</v>
      </c>
      <c r="AF300" s="1">
        <f t="shared" si="7"/>
        <v>0</v>
      </c>
      <c r="AG300" s="1">
        <f t="shared" si="8"/>
        <v>5</v>
      </c>
      <c r="AH300" s="1">
        <f t="shared" si="9"/>
        <v>0</v>
      </c>
      <c r="AI300" s="1">
        <f t="shared" si="10"/>
        <v>5</v>
      </c>
      <c r="AJ300" s="1">
        <f t="shared" si="11"/>
        <v>0</v>
      </c>
      <c r="AK300" s="1">
        <f t="shared" si="12"/>
        <v>4</v>
      </c>
      <c r="AL300" s="1">
        <f t="shared" si="13"/>
        <v>1</v>
      </c>
    </row>
    <row r="301" spans="1:38" ht="14.25" customHeight="1">
      <c r="A301" s="14" t="s">
        <v>318</v>
      </c>
      <c r="B301" s="27">
        <v>4</v>
      </c>
      <c r="K301" s="1"/>
      <c r="L301" s="1"/>
      <c r="M301" s="1"/>
      <c r="N301" s="1"/>
      <c r="O301" s="1"/>
      <c r="P301" s="1"/>
      <c r="T301" s="1" t="s">
        <v>1063</v>
      </c>
      <c r="U301" s="1" t="e">
        <f t="shared" ref="U301:Z301" si="323">(SUMIF($A:$A,$T301,C:C))/(COUNTIFS($A:$A,$T301,C:C,"&gt;0"))</f>
        <v>#DIV/0!</v>
      </c>
      <c r="V301" s="1" t="e">
        <f t="shared" si="323"/>
        <v>#DIV/0!</v>
      </c>
      <c r="W301" s="1" t="e">
        <f t="shared" si="323"/>
        <v>#DIV/0!</v>
      </c>
      <c r="X301" s="1" t="e">
        <f t="shared" si="323"/>
        <v>#DIV/0!</v>
      </c>
      <c r="Y301" s="1" t="e">
        <f t="shared" si="323"/>
        <v>#DIV/0!</v>
      </c>
      <c r="Z301" s="1" t="e">
        <f t="shared" si="323"/>
        <v>#DIV/0!</v>
      </c>
      <c r="AA301" s="1" t="e">
        <f t="shared" si="2"/>
        <v>#DIV/0!</v>
      </c>
      <c r="AB301" s="1">
        <f t="shared" si="3"/>
        <v>0</v>
      </c>
      <c r="AC301" s="1">
        <f t="shared" si="4"/>
        <v>0</v>
      </c>
      <c r="AD301" s="1" t="e">
        <f t="shared" si="5"/>
        <v>#DIV/0!</v>
      </c>
      <c r="AE301" s="1">
        <f t="shared" si="6"/>
        <v>0</v>
      </c>
      <c r="AF301" s="1">
        <f t="shared" si="7"/>
        <v>0</v>
      </c>
      <c r="AG301" s="1">
        <f t="shared" si="8"/>
        <v>0</v>
      </c>
      <c r="AH301" s="1">
        <f t="shared" si="9"/>
        <v>0</v>
      </c>
      <c r="AI301" s="1">
        <f t="shared" si="10"/>
        <v>0</v>
      </c>
      <c r="AJ301" s="1">
        <f t="shared" si="11"/>
        <v>0</v>
      </c>
      <c r="AK301" s="1">
        <f t="shared" si="12"/>
        <v>0</v>
      </c>
      <c r="AL301" s="1">
        <f t="shared" si="13"/>
        <v>0</v>
      </c>
    </row>
    <row r="302" spans="1:38" ht="14.25" customHeight="1">
      <c r="A302" s="14" t="s">
        <v>318</v>
      </c>
      <c r="B302" s="27">
        <v>5</v>
      </c>
      <c r="K302" s="1"/>
      <c r="L302" s="1"/>
      <c r="M302" s="1"/>
      <c r="N302" s="1"/>
      <c r="O302" s="1"/>
      <c r="P302" s="1"/>
      <c r="T302" s="1" t="s">
        <v>1065</v>
      </c>
      <c r="U302" s="1" t="e">
        <f t="shared" ref="U302:Z302" si="324">(SUMIF($A:$A,$T302,C:C))/(COUNTIFS($A:$A,$T302,C:C,"&gt;0"))</f>
        <v>#DIV/0!</v>
      </c>
      <c r="V302" s="1" t="e">
        <f t="shared" si="324"/>
        <v>#DIV/0!</v>
      </c>
      <c r="W302" s="1" t="e">
        <f t="shared" si="324"/>
        <v>#DIV/0!</v>
      </c>
      <c r="X302" s="1" t="e">
        <f t="shared" si="324"/>
        <v>#DIV/0!</v>
      </c>
      <c r="Y302" s="1" t="e">
        <f t="shared" si="324"/>
        <v>#DIV/0!</v>
      </c>
      <c r="Z302" s="1" t="e">
        <f t="shared" si="324"/>
        <v>#DIV/0!</v>
      </c>
      <c r="AA302" s="1" t="e">
        <f t="shared" si="2"/>
        <v>#DIV/0!</v>
      </c>
      <c r="AB302" s="1">
        <f t="shared" si="3"/>
        <v>0</v>
      </c>
      <c r="AC302" s="1">
        <f t="shared" si="4"/>
        <v>0</v>
      </c>
      <c r="AD302" s="1" t="e">
        <f t="shared" si="5"/>
        <v>#DIV/0!</v>
      </c>
      <c r="AE302" s="1">
        <f t="shared" si="6"/>
        <v>0</v>
      </c>
      <c r="AF302" s="1">
        <f t="shared" si="7"/>
        <v>0</v>
      </c>
      <c r="AG302" s="1">
        <f t="shared" si="8"/>
        <v>0</v>
      </c>
      <c r="AH302" s="1">
        <f t="shared" si="9"/>
        <v>0</v>
      </c>
      <c r="AI302" s="1">
        <f t="shared" si="10"/>
        <v>0</v>
      </c>
      <c r="AJ302" s="1">
        <f t="shared" si="11"/>
        <v>0</v>
      </c>
      <c r="AK302" s="1">
        <f t="shared" si="12"/>
        <v>0</v>
      </c>
      <c r="AL302" s="1">
        <f t="shared" si="13"/>
        <v>0</v>
      </c>
    </row>
    <row r="303" spans="1:38" ht="14.25" customHeight="1">
      <c r="A303" s="14" t="s">
        <v>322</v>
      </c>
      <c r="B303" s="27">
        <v>1</v>
      </c>
      <c r="K303" s="1"/>
      <c r="L303" s="1"/>
      <c r="M303" s="1"/>
      <c r="N303" s="1"/>
      <c r="O303" s="1"/>
      <c r="P303" s="1"/>
      <c r="T303" s="1" t="s">
        <v>1067</v>
      </c>
      <c r="U303" s="1">
        <f t="shared" ref="U303:Z303" si="325">(SUMIF($A:$A,$T303,C:C))/(COUNTIFS($A:$A,$T303,C:C,"&gt;0"))</f>
        <v>261.58000000000004</v>
      </c>
      <c r="V303" s="1">
        <f t="shared" si="325"/>
        <v>5.62</v>
      </c>
      <c r="W303" s="1">
        <f t="shared" si="325"/>
        <v>0.99400000000000011</v>
      </c>
      <c r="X303" s="1">
        <f t="shared" si="325"/>
        <v>21.099999999999998</v>
      </c>
      <c r="Y303" s="1">
        <f t="shared" si="325"/>
        <v>5.5239999999999991</v>
      </c>
      <c r="Z303" s="1">
        <f t="shared" si="325"/>
        <v>101.04800000000002</v>
      </c>
      <c r="AA303" s="1">
        <f t="shared" si="2"/>
        <v>9.5369870976439692</v>
      </c>
      <c r="AB303" s="1">
        <f t="shared" si="3"/>
        <v>0</v>
      </c>
      <c r="AC303" s="1">
        <f t="shared" si="4"/>
        <v>0</v>
      </c>
      <c r="AD303" s="1" t="e">
        <f t="shared" si="5"/>
        <v>#DIV/0!</v>
      </c>
      <c r="AE303" s="1">
        <f t="shared" si="6"/>
        <v>0</v>
      </c>
      <c r="AF303" s="1">
        <f t="shared" si="7"/>
        <v>0</v>
      </c>
      <c r="AG303" s="1">
        <f t="shared" si="8"/>
        <v>0</v>
      </c>
      <c r="AH303" s="1">
        <f t="shared" si="9"/>
        <v>5</v>
      </c>
      <c r="AI303" s="1">
        <f t="shared" si="10"/>
        <v>5</v>
      </c>
      <c r="AJ303" s="1">
        <f t="shared" si="11"/>
        <v>0</v>
      </c>
      <c r="AK303" s="1">
        <f t="shared" si="12"/>
        <v>1</v>
      </c>
      <c r="AL303" s="1">
        <f t="shared" si="13"/>
        <v>4</v>
      </c>
    </row>
    <row r="304" spans="1:38" ht="14.25" customHeight="1">
      <c r="A304" s="14" t="s">
        <v>322</v>
      </c>
      <c r="B304" s="27">
        <v>2</v>
      </c>
      <c r="K304" s="1"/>
      <c r="L304" s="1"/>
      <c r="M304" s="1"/>
      <c r="N304" s="1"/>
      <c r="O304" s="1"/>
      <c r="P304" s="1"/>
      <c r="T304" s="1" t="s">
        <v>1069</v>
      </c>
      <c r="U304" s="1">
        <f t="shared" ref="U304:Z304" si="326">(SUMIF($A:$A,$T304,C:C))/(COUNTIFS($A:$A,$T304,C:C,"&gt;0"))</f>
        <v>146.24</v>
      </c>
      <c r="V304" s="1">
        <f t="shared" si="326"/>
        <v>13.540000000000001</v>
      </c>
      <c r="W304" s="1">
        <f t="shared" si="326"/>
        <v>0.99600000000000011</v>
      </c>
      <c r="X304" s="1">
        <f t="shared" si="326"/>
        <v>9.82</v>
      </c>
      <c r="Y304" s="1">
        <f t="shared" si="326"/>
        <v>4.9740000000000002</v>
      </c>
      <c r="Z304" s="1">
        <f t="shared" si="326"/>
        <v>115.974</v>
      </c>
      <c r="AA304" s="1">
        <f t="shared" si="2"/>
        <v>9.611598165378167</v>
      </c>
      <c r="AB304" s="1">
        <f t="shared" si="3"/>
        <v>0</v>
      </c>
      <c r="AC304" s="1">
        <f t="shared" si="4"/>
        <v>0</v>
      </c>
      <c r="AD304" s="1" t="e">
        <f t="shared" si="5"/>
        <v>#DIV/0!</v>
      </c>
      <c r="AE304" s="1">
        <f t="shared" si="6"/>
        <v>0</v>
      </c>
      <c r="AF304" s="1">
        <f t="shared" si="7"/>
        <v>0</v>
      </c>
      <c r="AG304" s="1">
        <f t="shared" si="8"/>
        <v>5</v>
      </c>
      <c r="AH304" s="1">
        <f t="shared" si="9"/>
        <v>0</v>
      </c>
      <c r="AI304" s="1">
        <f t="shared" si="10"/>
        <v>5</v>
      </c>
      <c r="AJ304" s="1">
        <f t="shared" si="11"/>
        <v>0</v>
      </c>
      <c r="AK304" s="1">
        <f t="shared" si="12"/>
        <v>2</v>
      </c>
      <c r="AL304" s="1">
        <f t="shared" si="13"/>
        <v>3</v>
      </c>
    </row>
    <row r="305" spans="1:38" ht="14.25" customHeight="1">
      <c r="A305" s="14" t="s">
        <v>322</v>
      </c>
      <c r="B305" s="27">
        <v>3</v>
      </c>
      <c r="K305" s="1"/>
      <c r="L305" s="1"/>
      <c r="M305" s="1"/>
      <c r="N305" s="1"/>
      <c r="O305" s="1"/>
      <c r="P305" s="1"/>
      <c r="T305" s="1" t="s">
        <v>152</v>
      </c>
      <c r="U305" s="1" t="e">
        <f t="shared" ref="U305:Z305" si="327">(SUMIF($A:$A,$T305,C:C))/(COUNTIFS($A:$A,$T305,C:C,"&gt;0"))</f>
        <v>#DIV/0!</v>
      </c>
      <c r="V305" s="1" t="e">
        <f t="shared" si="327"/>
        <v>#DIV/0!</v>
      </c>
      <c r="W305" s="1" t="e">
        <f t="shared" si="327"/>
        <v>#DIV/0!</v>
      </c>
      <c r="X305" s="1" t="e">
        <f t="shared" si="327"/>
        <v>#DIV/0!</v>
      </c>
      <c r="Y305" s="1" t="e">
        <f t="shared" si="327"/>
        <v>#DIV/0!</v>
      </c>
      <c r="Z305" s="1" t="e">
        <f t="shared" si="327"/>
        <v>#DIV/0!</v>
      </c>
      <c r="AA305" s="1" t="e">
        <f t="shared" si="2"/>
        <v>#DIV/0!</v>
      </c>
      <c r="AB305" s="1">
        <f t="shared" si="3"/>
        <v>0</v>
      </c>
      <c r="AC305" s="1">
        <f t="shared" si="4"/>
        <v>0</v>
      </c>
      <c r="AD305" s="1" t="e">
        <f t="shared" si="5"/>
        <v>#DIV/0!</v>
      </c>
      <c r="AE305" s="1">
        <f t="shared" si="6"/>
        <v>0</v>
      </c>
      <c r="AF305" s="1">
        <f t="shared" si="7"/>
        <v>0</v>
      </c>
      <c r="AG305" s="1">
        <f t="shared" si="8"/>
        <v>0</v>
      </c>
      <c r="AH305" s="1">
        <f t="shared" si="9"/>
        <v>0</v>
      </c>
      <c r="AI305" s="1">
        <f t="shared" si="10"/>
        <v>0</v>
      </c>
      <c r="AJ305" s="1">
        <f t="shared" si="11"/>
        <v>0</v>
      </c>
      <c r="AK305" s="1">
        <f t="shared" si="12"/>
        <v>0</v>
      </c>
      <c r="AL305" s="1">
        <f t="shared" si="13"/>
        <v>0</v>
      </c>
    </row>
    <row r="306" spans="1:38" ht="14.25" customHeight="1">
      <c r="A306" s="14" t="s">
        <v>322</v>
      </c>
      <c r="B306" s="27">
        <v>4</v>
      </c>
      <c r="K306" s="1"/>
      <c r="L306" s="1"/>
      <c r="M306" s="1"/>
      <c r="N306" s="1"/>
      <c r="O306" s="1"/>
      <c r="P306" s="1"/>
      <c r="T306" s="1" t="s">
        <v>1073</v>
      </c>
      <c r="U306" s="1" t="e">
        <f t="shared" ref="U306:Z306" si="328">(SUMIF($A:$A,$T306,C:C))/(COUNTIFS($A:$A,$T306,C:C,"&gt;0"))</f>
        <v>#DIV/0!</v>
      </c>
      <c r="V306" s="1" t="e">
        <f t="shared" si="328"/>
        <v>#DIV/0!</v>
      </c>
      <c r="W306" s="1" t="e">
        <f t="shared" si="328"/>
        <v>#DIV/0!</v>
      </c>
      <c r="X306" s="1" t="e">
        <f t="shared" si="328"/>
        <v>#DIV/0!</v>
      </c>
      <c r="Y306" s="1" t="e">
        <f t="shared" si="328"/>
        <v>#DIV/0!</v>
      </c>
      <c r="Z306" s="1" t="e">
        <f t="shared" si="328"/>
        <v>#DIV/0!</v>
      </c>
      <c r="AA306" s="1" t="e">
        <f t="shared" si="2"/>
        <v>#DIV/0!</v>
      </c>
      <c r="AB306" s="1">
        <f t="shared" si="3"/>
        <v>0</v>
      </c>
      <c r="AC306" s="1">
        <f t="shared" si="4"/>
        <v>0</v>
      </c>
      <c r="AD306" s="1" t="e">
        <f t="shared" si="5"/>
        <v>#DIV/0!</v>
      </c>
      <c r="AE306" s="1">
        <f t="shared" si="6"/>
        <v>0</v>
      </c>
      <c r="AF306" s="1">
        <f t="shared" si="7"/>
        <v>0</v>
      </c>
      <c r="AG306" s="1">
        <f t="shared" si="8"/>
        <v>0</v>
      </c>
      <c r="AH306" s="1">
        <f t="shared" si="9"/>
        <v>0</v>
      </c>
      <c r="AI306" s="1">
        <f t="shared" si="10"/>
        <v>0</v>
      </c>
      <c r="AJ306" s="1">
        <f t="shared" si="11"/>
        <v>0</v>
      </c>
      <c r="AK306" s="1">
        <f t="shared" si="12"/>
        <v>0</v>
      </c>
      <c r="AL306" s="1">
        <f t="shared" si="13"/>
        <v>0</v>
      </c>
    </row>
    <row r="307" spans="1:38" ht="14.25" customHeight="1">
      <c r="A307" s="14" t="s">
        <v>322</v>
      </c>
      <c r="B307" s="27">
        <v>5</v>
      </c>
      <c r="K307" s="1"/>
      <c r="L307" s="1"/>
      <c r="M307" s="1"/>
      <c r="N307" s="1"/>
      <c r="O307" s="1"/>
      <c r="P307" s="1"/>
      <c r="T307" s="1" t="s">
        <v>1075</v>
      </c>
      <c r="U307" s="1">
        <f t="shared" ref="U307:Z307" si="329">(SUMIF($A:$A,$T307,C:C))/(COUNTIFS($A:$A,$T307,C:C,"&gt;0"))</f>
        <v>85.179999999999993</v>
      </c>
      <c r="V307" s="1">
        <f t="shared" si="329"/>
        <v>23.52</v>
      </c>
      <c r="W307" s="1">
        <f t="shared" si="329"/>
        <v>0.65200000000000002</v>
      </c>
      <c r="X307" s="1">
        <f t="shared" si="329"/>
        <v>28.059999999999995</v>
      </c>
      <c r="Y307" s="1">
        <f t="shared" si="329"/>
        <v>5.444</v>
      </c>
      <c r="Z307" s="1">
        <f t="shared" si="329"/>
        <v>123.828</v>
      </c>
      <c r="AA307" s="1">
        <f t="shared" si="2"/>
        <v>9.7198481060053243</v>
      </c>
      <c r="AB307" s="1">
        <f t="shared" si="3"/>
        <v>0</v>
      </c>
      <c r="AC307" s="1">
        <f t="shared" si="4"/>
        <v>0</v>
      </c>
      <c r="AD307" s="1" t="e">
        <f t="shared" si="5"/>
        <v>#DIV/0!</v>
      </c>
      <c r="AE307" s="1">
        <f t="shared" si="6"/>
        <v>0</v>
      </c>
      <c r="AF307" s="1">
        <f t="shared" si="7"/>
        <v>0</v>
      </c>
      <c r="AG307" s="1">
        <f t="shared" si="8"/>
        <v>1</v>
      </c>
      <c r="AH307" s="1">
        <f t="shared" si="9"/>
        <v>4</v>
      </c>
      <c r="AI307" s="1">
        <f t="shared" si="10"/>
        <v>5</v>
      </c>
      <c r="AJ307" s="1">
        <f t="shared" si="11"/>
        <v>0</v>
      </c>
      <c r="AK307" s="1">
        <f t="shared" si="12"/>
        <v>0</v>
      </c>
      <c r="AL307" s="1">
        <f t="shared" si="13"/>
        <v>5</v>
      </c>
    </row>
    <row r="308" spans="1:38" ht="14.25" customHeight="1">
      <c r="A308" s="14" t="s">
        <v>325</v>
      </c>
      <c r="B308" s="27">
        <v>1</v>
      </c>
      <c r="K308" s="1"/>
      <c r="L308" s="1"/>
      <c r="M308" s="1"/>
      <c r="N308" s="1"/>
      <c r="O308" s="1"/>
      <c r="P308" s="1"/>
      <c r="T308" s="1" t="s">
        <v>1078</v>
      </c>
      <c r="U308" s="1">
        <f t="shared" ref="U308:Z308" si="330">(SUMIF($A:$A,$T308,C:C))/(COUNTIFS($A:$A,$T308,C:C,"&gt;0"))</f>
        <v>87.059999999999988</v>
      </c>
      <c r="V308" s="1">
        <f t="shared" si="330"/>
        <v>13.74</v>
      </c>
      <c r="W308" s="1">
        <f t="shared" si="330"/>
        <v>0.63400000000000001</v>
      </c>
      <c r="X308" s="1">
        <f t="shared" si="330"/>
        <v>14.239999999999998</v>
      </c>
      <c r="Y308" s="1">
        <f t="shared" si="330"/>
        <v>4.9800000000000004</v>
      </c>
      <c r="Z308" s="1">
        <f t="shared" si="330"/>
        <v>77.111999999999995</v>
      </c>
      <c r="AA308" s="1">
        <f t="shared" si="2"/>
        <v>10.604252380947353</v>
      </c>
      <c r="AB308" s="1">
        <f t="shared" si="3"/>
        <v>0</v>
      </c>
      <c r="AC308" s="1">
        <f t="shared" si="4"/>
        <v>0</v>
      </c>
      <c r="AD308" s="1" t="e">
        <f t="shared" si="5"/>
        <v>#DIV/0!</v>
      </c>
      <c r="AE308" s="1">
        <f t="shared" si="6"/>
        <v>0</v>
      </c>
      <c r="AF308" s="1">
        <f t="shared" si="7"/>
        <v>0</v>
      </c>
      <c r="AG308" s="1">
        <f t="shared" si="8"/>
        <v>0</v>
      </c>
      <c r="AH308" s="1">
        <f t="shared" si="9"/>
        <v>5</v>
      </c>
      <c r="AI308" s="1">
        <f t="shared" si="10"/>
        <v>4</v>
      </c>
      <c r="AJ308" s="1">
        <f t="shared" si="11"/>
        <v>1</v>
      </c>
      <c r="AK308" s="1">
        <f t="shared" si="12"/>
        <v>1</v>
      </c>
      <c r="AL308" s="1">
        <f t="shared" si="13"/>
        <v>4</v>
      </c>
    </row>
    <row r="309" spans="1:38" ht="14.25" customHeight="1">
      <c r="A309" s="14" t="s">
        <v>325</v>
      </c>
      <c r="B309" s="27">
        <v>2</v>
      </c>
      <c r="K309" s="1"/>
      <c r="L309" s="1"/>
      <c r="M309" s="1"/>
      <c r="N309" s="1"/>
      <c r="O309" s="1"/>
      <c r="P309" s="1"/>
      <c r="T309" s="1" t="s">
        <v>1080</v>
      </c>
      <c r="U309" s="1" t="e">
        <f t="shared" ref="U309:Z309" si="331">(SUMIF($A:$A,$T309,C:C))/(COUNTIFS($A:$A,$T309,C:C,"&gt;0"))</f>
        <v>#DIV/0!</v>
      </c>
      <c r="V309" s="1" t="e">
        <f t="shared" si="331"/>
        <v>#DIV/0!</v>
      </c>
      <c r="W309" s="1" t="e">
        <f t="shared" si="331"/>
        <v>#DIV/0!</v>
      </c>
      <c r="X309" s="1" t="e">
        <f t="shared" si="331"/>
        <v>#DIV/0!</v>
      </c>
      <c r="Y309" s="1" t="e">
        <f t="shared" si="331"/>
        <v>#DIV/0!</v>
      </c>
      <c r="Z309" s="1" t="e">
        <f t="shared" si="331"/>
        <v>#DIV/0!</v>
      </c>
      <c r="AA309" s="1" t="e">
        <f t="shared" si="2"/>
        <v>#DIV/0!</v>
      </c>
      <c r="AB309" s="1">
        <f t="shared" si="3"/>
        <v>0</v>
      </c>
      <c r="AC309" s="1">
        <f t="shared" si="4"/>
        <v>0</v>
      </c>
      <c r="AD309" s="1" t="e">
        <f t="shared" si="5"/>
        <v>#DIV/0!</v>
      </c>
      <c r="AE309" s="1">
        <f t="shared" si="6"/>
        <v>0</v>
      </c>
      <c r="AF309" s="1">
        <f t="shared" si="7"/>
        <v>0</v>
      </c>
      <c r="AG309" s="1">
        <f t="shared" si="8"/>
        <v>0</v>
      </c>
      <c r="AH309" s="1">
        <f t="shared" si="9"/>
        <v>0</v>
      </c>
      <c r="AI309" s="1">
        <f t="shared" si="10"/>
        <v>0</v>
      </c>
      <c r="AJ309" s="1">
        <f t="shared" si="11"/>
        <v>0</v>
      </c>
      <c r="AK309" s="1">
        <f t="shared" si="12"/>
        <v>0</v>
      </c>
      <c r="AL309" s="1">
        <f t="shared" si="13"/>
        <v>0</v>
      </c>
    </row>
    <row r="310" spans="1:38" ht="14.25" customHeight="1">
      <c r="A310" s="14" t="s">
        <v>325</v>
      </c>
      <c r="B310" s="27">
        <v>3</v>
      </c>
      <c r="K310" s="1"/>
      <c r="L310" s="1"/>
      <c r="M310" s="1"/>
      <c r="N310" s="1"/>
      <c r="O310" s="1"/>
      <c r="P310" s="1"/>
      <c r="T310" s="1" t="s">
        <v>1082</v>
      </c>
      <c r="U310" s="1" t="e">
        <f t="shared" ref="U310:Z310" si="332">(SUMIF($A:$A,$T310,C:C))/(COUNTIFS($A:$A,$T310,C:C,"&gt;0"))</f>
        <v>#DIV/0!</v>
      </c>
      <c r="V310" s="1" t="e">
        <f t="shared" si="332"/>
        <v>#DIV/0!</v>
      </c>
      <c r="W310" s="1" t="e">
        <f t="shared" si="332"/>
        <v>#DIV/0!</v>
      </c>
      <c r="X310" s="1" t="e">
        <f t="shared" si="332"/>
        <v>#DIV/0!</v>
      </c>
      <c r="Y310" s="1" t="e">
        <f t="shared" si="332"/>
        <v>#DIV/0!</v>
      </c>
      <c r="Z310" s="1" t="e">
        <f t="shared" si="332"/>
        <v>#DIV/0!</v>
      </c>
      <c r="AA310" s="1" t="e">
        <f t="shared" si="2"/>
        <v>#DIV/0!</v>
      </c>
      <c r="AB310" s="1">
        <f t="shared" si="3"/>
        <v>0</v>
      </c>
      <c r="AC310" s="1">
        <f t="shared" si="4"/>
        <v>0</v>
      </c>
      <c r="AD310" s="1" t="e">
        <f t="shared" si="5"/>
        <v>#DIV/0!</v>
      </c>
      <c r="AE310" s="1">
        <f t="shared" si="6"/>
        <v>0</v>
      </c>
      <c r="AF310" s="1">
        <f t="shared" si="7"/>
        <v>0</v>
      </c>
      <c r="AG310" s="1">
        <f t="shared" si="8"/>
        <v>0</v>
      </c>
      <c r="AH310" s="1">
        <f t="shared" si="9"/>
        <v>0</v>
      </c>
      <c r="AI310" s="1">
        <f t="shared" si="10"/>
        <v>0</v>
      </c>
      <c r="AJ310" s="1">
        <f t="shared" si="11"/>
        <v>0</v>
      </c>
      <c r="AK310" s="1">
        <f t="shared" si="12"/>
        <v>0</v>
      </c>
      <c r="AL310" s="1">
        <f t="shared" si="13"/>
        <v>0</v>
      </c>
    </row>
    <row r="311" spans="1:38" ht="14.25" customHeight="1">
      <c r="A311" s="14" t="s">
        <v>325</v>
      </c>
      <c r="B311" s="27">
        <v>4</v>
      </c>
      <c r="K311" s="1"/>
      <c r="L311" s="1"/>
      <c r="M311" s="1"/>
      <c r="N311" s="1"/>
      <c r="O311" s="1"/>
      <c r="P311" s="1"/>
      <c r="T311" s="1" t="s">
        <v>1084</v>
      </c>
      <c r="U311" s="1">
        <f t="shared" ref="U311:Z311" si="333">(SUMIF($A:$A,$T311,C:C))/(COUNTIFS($A:$A,$T311,C:C,"&gt;0"))</f>
        <v>150.22</v>
      </c>
      <c r="V311" s="1">
        <f t="shared" si="333"/>
        <v>22.7</v>
      </c>
      <c r="W311" s="1">
        <f t="shared" si="333"/>
        <v>0.91400000000000003</v>
      </c>
      <c r="X311" s="1">
        <f t="shared" si="333"/>
        <v>9.36</v>
      </c>
      <c r="Y311" s="1">
        <f t="shared" si="333"/>
        <v>4.1440000000000001</v>
      </c>
      <c r="Z311" s="1">
        <f t="shared" si="333"/>
        <v>204.86399999999998</v>
      </c>
      <c r="AA311" s="1">
        <f t="shared" si="2"/>
        <v>10.406470504209324</v>
      </c>
      <c r="AB311" s="1">
        <f t="shared" si="3"/>
        <v>0</v>
      </c>
      <c r="AC311" s="1">
        <f t="shared" si="4"/>
        <v>0</v>
      </c>
      <c r="AD311" s="1" t="e">
        <f t="shared" si="5"/>
        <v>#DIV/0!</v>
      </c>
      <c r="AE311" s="1">
        <f t="shared" si="6"/>
        <v>0</v>
      </c>
      <c r="AF311" s="1">
        <f t="shared" si="7"/>
        <v>0</v>
      </c>
      <c r="AG311" s="1">
        <f t="shared" si="8"/>
        <v>0</v>
      </c>
      <c r="AH311" s="1">
        <f t="shared" si="9"/>
        <v>5</v>
      </c>
      <c r="AI311" s="1">
        <f t="shared" si="10"/>
        <v>5</v>
      </c>
      <c r="AJ311" s="1">
        <f t="shared" si="11"/>
        <v>0</v>
      </c>
      <c r="AK311" s="1">
        <f t="shared" si="12"/>
        <v>3</v>
      </c>
      <c r="AL311" s="1">
        <f t="shared" si="13"/>
        <v>2</v>
      </c>
    </row>
    <row r="312" spans="1:38" ht="14.25" customHeight="1">
      <c r="A312" s="14" t="s">
        <v>325</v>
      </c>
      <c r="B312" s="27">
        <v>5</v>
      </c>
      <c r="K312" s="1"/>
      <c r="L312" s="1"/>
      <c r="M312" s="1"/>
      <c r="N312" s="1"/>
      <c r="O312" s="1"/>
      <c r="P312" s="1"/>
      <c r="T312" s="1" t="s">
        <v>1086</v>
      </c>
      <c r="U312" s="1">
        <f t="shared" ref="U312:Z312" si="334">(SUMIF($A:$A,$T312,C:C))/(COUNTIFS($A:$A,$T312,C:C,"&gt;0"))</f>
        <v>175.18</v>
      </c>
      <c r="V312" s="1">
        <f t="shared" si="334"/>
        <v>21.060000000000002</v>
      </c>
      <c r="W312" s="1">
        <f t="shared" si="334"/>
        <v>0.91600000000000004</v>
      </c>
      <c r="X312" s="1">
        <f t="shared" si="334"/>
        <v>20.119999999999997</v>
      </c>
      <c r="Y312" s="1">
        <f t="shared" si="334"/>
        <v>5.6440000000000001</v>
      </c>
      <c r="Z312" s="1">
        <f t="shared" si="334"/>
        <v>188.88399999999999</v>
      </c>
      <c r="AA312" s="1">
        <f t="shared" si="2"/>
        <v>10.373040099188206</v>
      </c>
      <c r="AB312" s="1">
        <f t="shared" si="3"/>
        <v>0</v>
      </c>
      <c r="AC312" s="1">
        <f t="shared" si="4"/>
        <v>0</v>
      </c>
      <c r="AD312" s="1" t="e">
        <f t="shared" si="5"/>
        <v>#DIV/0!</v>
      </c>
      <c r="AE312" s="1">
        <f t="shared" si="6"/>
        <v>0</v>
      </c>
      <c r="AF312" s="1">
        <f t="shared" si="7"/>
        <v>0</v>
      </c>
      <c r="AG312" s="1">
        <f t="shared" si="8"/>
        <v>5</v>
      </c>
      <c r="AH312" s="1">
        <f t="shared" si="9"/>
        <v>0</v>
      </c>
      <c r="AI312" s="1">
        <f t="shared" si="10"/>
        <v>5</v>
      </c>
      <c r="AJ312" s="1">
        <f t="shared" si="11"/>
        <v>0</v>
      </c>
      <c r="AK312" s="1">
        <f t="shared" si="12"/>
        <v>5</v>
      </c>
      <c r="AL312" s="1">
        <f t="shared" si="13"/>
        <v>0</v>
      </c>
    </row>
    <row r="313" spans="1:38" ht="14.25" customHeight="1">
      <c r="A313" s="14" t="s">
        <v>328</v>
      </c>
      <c r="B313" s="27">
        <v>1</v>
      </c>
      <c r="K313" s="1"/>
      <c r="L313" s="1"/>
      <c r="M313" s="1"/>
      <c r="N313" s="1"/>
      <c r="O313" s="1"/>
      <c r="P313" s="1"/>
      <c r="T313" s="1" t="s">
        <v>1088</v>
      </c>
      <c r="U313" s="1" t="e">
        <f t="shared" ref="U313:Z313" si="335">(SUMIF($A:$A,$T313,C:C))/(COUNTIFS($A:$A,$T313,C:C,"&gt;0"))</f>
        <v>#DIV/0!</v>
      </c>
      <c r="V313" s="1" t="e">
        <f t="shared" si="335"/>
        <v>#DIV/0!</v>
      </c>
      <c r="W313" s="1" t="e">
        <f t="shared" si="335"/>
        <v>#DIV/0!</v>
      </c>
      <c r="X313" s="1" t="e">
        <f t="shared" si="335"/>
        <v>#DIV/0!</v>
      </c>
      <c r="Y313" s="1" t="e">
        <f t="shared" si="335"/>
        <v>#DIV/0!</v>
      </c>
      <c r="Z313" s="1" t="e">
        <f t="shared" si="335"/>
        <v>#DIV/0!</v>
      </c>
      <c r="AA313" s="1" t="e">
        <f t="shared" si="2"/>
        <v>#DIV/0!</v>
      </c>
      <c r="AB313" s="1">
        <f t="shared" si="3"/>
        <v>0</v>
      </c>
      <c r="AC313" s="1">
        <f t="shared" si="4"/>
        <v>0</v>
      </c>
      <c r="AD313" s="1" t="e">
        <f t="shared" si="5"/>
        <v>#DIV/0!</v>
      </c>
      <c r="AE313" s="1">
        <f t="shared" si="6"/>
        <v>0</v>
      </c>
      <c r="AF313" s="1">
        <f t="shared" si="7"/>
        <v>0</v>
      </c>
      <c r="AG313" s="1">
        <f t="shared" si="8"/>
        <v>0</v>
      </c>
      <c r="AH313" s="1">
        <f t="shared" si="9"/>
        <v>0</v>
      </c>
      <c r="AI313" s="1">
        <f t="shared" si="10"/>
        <v>0</v>
      </c>
      <c r="AJ313" s="1">
        <f t="shared" si="11"/>
        <v>0</v>
      </c>
      <c r="AK313" s="1">
        <f t="shared" si="12"/>
        <v>0</v>
      </c>
      <c r="AL313" s="1">
        <f t="shared" si="13"/>
        <v>0</v>
      </c>
    </row>
    <row r="314" spans="1:38" ht="14.25" customHeight="1">
      <c r="A314" s="14" t="s">
        <v>328</v>
      </c>
      <c r="B314" s="27">
        <v>2</v>
      </c>
      <c r="K314" s="1"/>
      <c r="L314" s="1"/>
      <c r="M314" s="1"/>
      <c r="N314" s="1"/>
      <c r="O314" s="1"/>
      <c r="P314" s="1"/>
      <c r="T314" s="1" t="s">
        <v>1090</v>
      </c>
      <c r="U314" s="1" t="e">
        <f t="shared" ref="U314:Z314" si="336">(SUMIF($A:$A,$T314,C:C))/(COUNTIFS($A:$A,$T314,C:C,"&gt;0"))</f>
        <v>#DIV/0!</v>
      </c>
      <c r="V314" s="1" t="e">
        <f t="shared" si="336"/>
        <v>#DIV/0!</v>
      </c>
      <c r="W314" s="1" t="e">
        <f t="shared" si="336"/>
        <v>#DIV/0!</v>
      </c>
      <c r="X314" s="1" t="e">
        <f t="shared" si="336"/>
        <v>#DIV/0!</v>
      </c>
      <c r="Y314" s="1" t="e">
        <f t="shared" si="336"/>
        <v>#DIV/0!</v>
      </c>
      <c r="Z314" s="1" t="e">
        <f t="shared" si="336"/>
        <v>#DIV/0!</v>
      </c>
      <c r="AA314" s="1" t="e">
        <f t="shared" si="2"/>
        <v>#DIV/0!</v>
      </c>
      <c r="AB314" s="1">
        <f t="shared" si="3"/>
        <v>0</v>
      </c>
      <c r="AC314" s="1">
        <f t="shared" si="4"/>
        <v>0</v>
      </c>
      <c r="AD314" s="1" t="e">
        <f t="shared" si="5"/>
        <v>#DIV/0!</v>
      </c>
      <c r="AE314" s="1">
        <f t="shared" si="6"/>
        <v>0</v>
      </c>
      <c r="AF314" s="1">
        <f t="shared" si="7"/>
        <v>0</v>
      </c>
      <c r="AG314" s="1">
        <f t="shared" si="8"/>
        <v>0</v>
      </c>
      <c r="AH314" s="1">
        <f t="shared" si="9"/>
        <v>0</v>
      </c>
      <c r="AI314" s="1">
        <f t="shared" si="10"/>
        <v>0</v>
      </c>
      <c r="AJ314" s="1">
        <f t="shared" si="11"/>
        <v>0</v>
      </c>
      <c r="AK314" s="1">
        <f t="shared" si="12"/>
        <v>0</v>
      </c>
      <c r="AL314" s="1">
        <f t="shared" si="13"/>
        <v>0</v>
      </c>
    </row>
    <row r="315" spans="1:38" ht="14.25" customHeight="1">
      <c r="A315" s="14" t="s">
        <v>328</v>
      </c>
      <c r="B315" s="27">
        <v>3</v>
      </c>
      <c r="K315" s="1"/>
      <c r="L315" s="1"/>
      <c r="M315" s="1"/>
      <c r="N315" s="1"/>
      <c r="O315" s="1"/>
      <c r="P315" s="1"/>
      <c r="T315" s="1" t="s">
        <v>1092</v>
      </c>
      <c r="U315" s="1" t="e">
        <f t="shared" ref="U315:Z315" si="337">(SUMIF($A:$A,$T315,C:C))/(COUNTIFS($A:$A,$T315,C:C,"&gt;0"))</f>
        <v>#DIV/0!</v>
      </c>
      <c r="V315" s="1" t="e">
        <f t="shared" si="337"/>
        <v>#DIV/0!</v>
      </c>
      <c r="W315" s="1" t="e">
        <f t="shared" si="337"/>
        <v>#DIV/0!</v>
      </c>
      <c r="X315" s="1" t="e">
        <f t="shared" si="337"/>
        <v>#DIV/0!</v>
      </c>
      <c r="Y315" s="1" t="e">
        <f t="shared" si="337"/>
        <v>#DIV/0!</v>
      </c>
      <c r="Z315" s="1" t="e">
        <f t="shared" si="337"/>
        <v>#DIV/0!</v>
      </c>
      <c r="AA315" s="1" t="e">
        <f t="shared" si="2"/>
        <v>#DIV/0!</v>
      </c>
      <c r="AB315" s="1">
        <f t="shared" si="3"/>
        <v>0</v>
      </c>
      <c r="AC315" s="1">
        <f t="shared" si="4"/>
        <v>0</v>
      </c>
      <c r="AD315" s="1" t="e">
        <f t="shared" si="5"/>
        <v>#DIV/0!</v>
      </c>
      <c r="AE315" s="1">
        <f t="shared" si="6"/>
        <v>0</v>
      </c>
      <c r="AF315" s="1">
        <f t="shared" si="7"/>
        <v>0</v>
      </c>
      <c r="AG315" s="1">
        <f t="shared" si="8"/>
        <v>0</v>
      </c>
      <c r="AH315" s="1">
        <f t="shared" si="9"/>
        <v>0</v>
      </c>
      <c r="AI315" s="1">
        <f t="shared" si="10"/>
        <v>0</v>
      </c>
      <c r="AJ315" s="1">
        <f t="shared" si="11"/>
        <v>0</v>
      </c>
      <c r="AK315" s="1">
        <f t="shared" si="12"/>
        <v>0</v>
      </c>
      <c r="AL315" s="1">
        <f t="shared" si="13"/>
        <v>0</v>
      </c>
    </row>
    <row r="316" spans="1:38" ht="14.25" customHeight="1">
      <c r="A316" s="14" t="s">
        <v>328</v>
      </c>
      <c r="B316" s="27">
        <v>4</v>
      </c>
      <c r="K316" s="1"/>
      <c r="L316" s="1"/>
      <c r="M316" s="1"/>
      <c r="N316" s="1"/>
      <c r="O316" s="1"/>
      <c r="P316" s="1"/>
      <c r="T316" s="1" t="s">
        <v>1095</v>
      </c>
      <c r="U316" s="1">
        <f t="shared" ref="U316:Z316" si="338">(SUMIF($A:$A,$T316,C:C))/(COUNTIFS($A:$A,$T316,C:C,"&gt;0"))</f>
        <v>162.54000000000002</v>
      </c>
      <c r="V316" s="1">
        <f t="shared" si="338"/>
        <v>21.3</v>
      </c>
      <c r="W316" s="1">
        <f t="shared" si="338"/>
        <v>0.87199999999999989</v>
      </c>
      <c r="X316" s="1">
        <f t="shared" si="338"/>
        <v>57.679999999999993</v>
      </c>
      <c r="Y316" s="1">
        <f t="shared" si="338"/>
        <v>7.8419999999999987</v>
      </c>
      <c r="Z316" s="1">
        <f t="shared" si="338"/>
        <v>220.87799999999999</v>
      </c>
      <c r="AA316" s="1">
        <f t="shared" si="2"/>
        <v>9.5030503031936355</v>
      </c>
      <c r="AB316" s="1">
        <f t="shared" si="3"/>
        <v>0</v>
      </c>
      <c r="AC316" s="1">
        <f t="shared" si="4"/>
        <v>0</v>
      </c>
      <c r="AD316" s="1" t="e">
        <f t="shared" si="5"/>
        <v>#DIV/0!</v>
      </c>
      <c r="AE316" s="1">
        <f t="shared" si="6"/>
        <v>0</v>
      </c>
      <c r="AF316" s="1">
        <f t="shared" si="7"/>
        <v>0</v>
      </c>
      <c r="AG316" s="1">
        <f t="shared" si="8"/>
        <v>1</v>
      </c>
      <c r="AH316" s="1">
        <f t="shared" si="9"/>
        <v>4</v>
      </c>
      <c r="AI316" s="1">
        <f t="shared" si="10"/>
        <v>5</v>
      </c>
      <c r="AJ316" s="1">
        <f t="shared" si="11"/>
        <v>0</v>
      </c>
      <c r="AK316" s="1">
        <f t="shared" si="12"/>
        <v>1</v>
      </c>
      <c r="AL316" s="1">
        <f t="shared" si="13"/>
        <v>4</v>
      </c>
    </row>
    <row r="317" spans="1:38" ht="14.25" customHeight="1">
      <c r="A317" s="14" t="s">
        <v>328</v>
      </c>
      <c r="B317" s="27">
        <v>5</v>
      </c>
      <c r="K317" s="1"/>
      <c r="L317" s="1"/>
      <c r="M317" s="1"/>
      <c r="N317" s="1"/>
      <c r="O317" s="1"/>
      <c r="P317" s="1"/>
      <c r="T317" s="1" t="s">
        <v>1098</v>
      </c>
      <c r="U317" s="1" t="e">
        <f t="shared" ref="U317:Z317" si="339">(SUMIF($A:$A,$T317,C:C))/(COUNTIFS($A:$A,$T317,C:C,"&gt;0"))</f>
        <v>#DIV/0!</v>
      </c>
      <c r="V317" s="1" t="e">
        <f t="shared" si="339"/>
        <v>#DIV/0!</v>
      </c>
      <c r="W317" s="1" t="e">
        <f t="shared" si="339"/>
        <v>#DIV/0!</v>
      </c>
      <c r="X317" s="1" t="e">
        <f t="shared" si="339"/>
        <v>#DIV/0!</v>
      </c>
      <c r="Y317" s="1" t="e">
        <f t="shared" si="339"/>
        <v>#DIV/0!</v>
      </c>
      <c r="Z317" s="1" t="e">
        <f t="shared" si="339"/>
        <v>#DIV/0!</v>
      </c>
      <c r="AA317" s="1" t="e">
        <f t="shared" si="2"/>
        <v>#DIV/0!</v>
      </c>
      <c r="AB317" s="1">
        <f t="shared" si="3"/>
        <v>0</v>
      </c>
      <c r="AC317" s="1">
        <f t="shared" si="4"/>
        <v>0</v>
      </c>
      <c r="AD317" s="1" t="e">
        <f t="shared" si="5"/>
        <v>#DIV/0!</v>
      </c>
      <c r="AE317" s="1">
        <f t="shared" si="6"/>
        <v>0</v>
      </c>
      <c r="AF317" s="1">
        <f t="shared" si="7"/>
        <v>0</v>
      </c>
      <c r="AG317" s="1">
        <f t="shared" si="8"/>
        <v>0</v>
      </c>
      <c r="AH317" s="1">
        <f t="shared" si="9"/>
        <v>0</v>
      </c>
      <c r="AI317" s="1">
        <f t="shared" si="10"/>
        <v>0</v>
      </c>
      <c r="AJ317" s="1">
        <f t="shared" si="11"/>
        <v>0</v>
      </c>
      <c r="AK317" s="1">
        <f t="shared" si="12"/>
        <v>0</v>
      </c>
      <c r="AL317" s="1">
        <f t="shared" si="13"/>
        <v>0</v>
      </c>
    </row>
    <row r="318" spans="1:38" ht="14.25" customHeight="1">
      <c r="A318" s="14" t="s">
        <v>334</v>
      </c>
      <c r="B318" s="27">
        <v>1</v>
      </c>
      <c r="K318" s="1"/>
      <c r="L318" s="1"/>
      <c r="M318" s="1"/>
      <c r="N318" s="1"/>
      <c r="O318" s="1"/>
      <c r="P318" s="1"/>
      <c r="T318" s="1" t="s">
        <v>1102</v>
      </c>
      <c r="U318" s="1" t="e">
        <f t="shared" ref="U318:Z318" si="340">(SUMIF($A:$A,$T318,C:C))/(COUNTIFS($A:$A,$T318,C:C,"&gt;0"))</f>
        <v>#DIV/0!</v>
      </c>
      <c r="V318" s="1" t="e">
        <f t="shared" si="340"/>
        <v>#DIV/0!</v>
      </c>
      <c r="W318" s="1" t="e">
        <f t="shared" si="340"/>
        <v>#DIV/0!</v>
      </c>
      <c r="X318" s="1" t="e">
        <f t="shared" si="340"/>
        <v>#DIV/0!</v>
      </c>
      <c r="Y318" s="1" t="e">
        <f t="shared" si="340"/>
        <v>#DIV/0!</v>
      </c>
      <c r="Z318" s="1" t="e">
        <f t="shared" si="340"/>
        <v>#DIV/0!</v>
      </c>
      <c r="AA318" s="1" t="e">
        <f t="shared" si="2"/>
        <v>#DIV/0!</v>
      </c>
      <c r="AB318" s="1">
        <f t="shared" si="3"/>
        <v>0</v>
      </c>
      <c r="AC318" s="1">
        <f t="shared" si="4"/>
        <v>0</v>
      </c>
      <c r="AD318" s="1" t="e">
        <f t="shared" si="5"/>
        <v>#DIV/0!</v>
      </c>
      <c r="AE318" s="1">
        <f t="shared" si="6"/>
        <v>0</v>
      </c>
      <c r="AF318" s="1">
        <f t="shared" si="7"/>
        <v>0</v>
      </c>
      <c r="AG318" s="1">
        <f t="shared" si="8"/>
        <v>0</v>
      </c>
      <c r="AH318" s="1">
        <f t="shared" si="9"/>
        <v>0</v>
      </c>
      <c r="AI318" s="1">
        <f t="shared" si="10"/>
        <v>0</v>
      </c>
      <c r="AJ318" s="1">
        <f t="shared" si="11"/>
        <v>0</v>
      </c>
      <c r="AK318" s="1">
        <f t="shared" si="12"/>
        <v>0</v>
      </c>
      <c r="AL318" s="1">
        <f t="shared" si="13"/>
        <v>0</v>
      </c>
    </row>
    <row r="319" spans="1:38" ht="14.25" customHeight="1">
      <c r="A319" s="14" t="s">
        <v>334</v>
      </c>
      <c r="B319" s="27">
        <v>2</v>
      </c>
      <c r="K319" s="1"/>
      <c r="L319" s="1"/>
      <c r="M319" s="1"/>
      <c r="N319" s="1"/>
      <c r="O319" s="1"/>
      <c r="P319" s="1"/>
      <c r="T319" s="1" t="s">
        <v>1105</v>
      </c>
      <c r="U319" s="1" t="e">
        <f t="shared" ref="U319:Z319" si="341">(SUMIF($A:$A,$T319,C:C))/(COUNTIFS($A:$A,$T319,C:C,"&gt;0"))</f>
        <v>#DIV/0!</v>
      </c>
      <c r="V319" s="1" t="e">
        <f t="shared" si="341"/>
        <v>#DIV/0!</v>
      </c>
      <c r="W319" s="1" t="e">
        <f t="shared" si="341"/>
        <v>#DIV/0!</v>
      </c>
      <c r="X319" s="1" t="e">
        <f t="shared" si="341"/>
        <v>#DIV/0!</v>
      </c>
      <c r="Y319" s="1" t="e">
        <f t="shared" si="341"/>
        <v>#DIV/0!</v>
      </c>
      <c r="Z319" s="1" t="e">
        <f t="shared" si="341"/>
        <v>#DIV/0!</v>
      </c>
      <c r="AA319" s="1" t="e">
        <f t="shared" si="2"/>
        <v>#DIV/0!</v>
      </c>
      <c r="AB319" s="1">
        <f t="shared" si="3"/>
        <v>0</v>
      </c>
      <c r="AC319" s="1">
        <f t="shared" si="4"/>
        <v>0</v>
      </c>
      <c r="AD319" s="1" t="e">
        <f t="shared" si="5"/>
        <v>#DIV/0!</v>
      </c>
      <c r="AE319" s="1">
        <f t="shared" si="6"/>
        <v>0</v>
      </c>
      <c r="AF319" s="1">
        <f t="shared" si="7"/>
        <v>0</v>
      </c>
      <c r="AG319" s="1">
        <f t="shared" si="8"/>
        <v>0</v>
      </c>
      <c r="AH319" s="1">
        <f t="shared" si="9"/>
        <v>0</v>
      </c>
      <c r="AI319" s="1">
        <f t="shared" si="10"/>
        <v>0</v>
      </c>
      <c r="AJ319" s="1">
        <f t="shared" si="11"/>
        <v>0</v>
      </c>
      <c r="AK319" s="1">
        <f t="shared" si="12"/>
        <v>0</v>
      </c>
      <c r="AL319" s="1">
        <f t="shared" si="13"/>
        <v>0</v>
      </c>
    </row>
    <row r="320" spans="1:38" ht="14.25" customHeight="1">
      <c r="A320" s="14" t="s">
        <v>334</v>
      </c>
      <c r="B320" s="27">
        <v>3</v>
      </c>
      <c r="K320" s="1"/>
      <c r="L320" s="1"/>
      <c r="M320" s="1"/>
      <c r="N320" s="1"/>
      <c r="O320" s="1"/>
      <c r="P320" s="1"/>
      <c r="T320" s="1" t="s">
        <v>1107</v>
      </c>
      <c r="U320" s="1" t="e">
        <f t="shared" ref="U320:Z320" si="342">(SUMIF($A:$A,$T320,C:C))/(COUNTIFS($A:$A,$T320,C:C,"&gt;0"))</f>
        <v>#DIV/0!</v>
      </c>
      <c r="V320" s="1" t="e">
        <f t="shared" si="342"/>
        <v>#DIV/0!</v>
      </c>
      <c r="W320" s="1" t="e">
        <f t="shared" si="342"/>
        <v>#DIV/0!</v>
      </c>
      <c r="X320" s="1" t="e">
        <f t="shared" si="342"/>
        <v>#DIV/0!</v>
      </c>
      <c r="Y320" s="1" t="e">
        <f t="shared" si="342"/>
        <v>#DIV/0!</v>
      </c>
      <c r="Z320" s="1" t="e">
        <f t="shared" si="342"/>
        <v>#DIV/0!</v>
      </c>
      <c r="AA320" s="1" t="e">
        <f t="shared" si="2"/>
        <v>#DIV/0!</v>
      </c>
      <c r="AB320" s="1">
        <f t="shared" si="3"/>
        <v>0</v>
      </c>
      <c r="AC320" s="1">
        <f t="shared" si="4"/>
        <v>0</v>
      </c>
      <c r="AD320" s="1" t="e">
        <f t="shared" si="5"/>
        <v>#DIV/0!</v>
      </c>
      <c r="AE320" s="1">
        <f t="shared" si="6"/>
        <v>0</v>
      </c>
      <c r="AF320" s="1">
        <f t="shared" si="7"/>
        <v>0</v>
      </c>
      <c r="AG320" s="1">
        <f t="shared" si="8"/>
        <v>0</v>
      </c>
      <c r="AH320" s="1">
        <f t="shared" si="9"/>
        <v>0</v>
      </c>
      <c r="AI320" s="1">
        <f t="shared" si="10"/>
        <v>0</v>
      </c>
      <c r="AJ320" s="1">
        <f t="shared" si="11"/>
        <v>0</v>
      </c>
      <c r="AK320" s="1">
        <f t="shared" si="12"/>
        <v>0</v>
      </c>
      <c r="AL320" s="1">
        <f t="shared" si="13"/>
        <v>0</v>
      </c>
    </row>
    <row r="321" spans="1:38" ht="14.25" customHeight="1">
      <c r="A321" s="14" t="s">
        <v>334</v>
      </c>
      <c r="B321" s="27">
        <v>4</v>
      </c>
      <c r="K321" s="1"/>
      <c r="L321" s="1"/>
      <c r="M321" s="1"/>
      <c r="N321" s="1"/>
      <c r="O321" s="1"/>
      <c r="P321" s="1"/>
      <c r="T321" s="1" t="s">
        <v>1110</v>
      </c>
      <c r="U321" s="1" t="e">
        <f t="shared" ref="U321:Z321" si="343">(SUMIF($A:$A,$T321,C:C))/(COUNTIFS($A:$A,$T321,C:C,"&gt;0"))</f>
        <v>#DIV/0!</v>
      </c>
      <c r="V321" s="1" t="e">
        <f t="shared" si="343"/>
        <v>#DIV/0!</v>
      </c>
      <c r="W321" s="1" t="e">
        <f t="shared" si="343"/>
        <v>#DIV/0!</v>
      </c>
      <c r="X321" s="1" t="e">
        <f t="shared" si="343"/>
        <v>#DIV/0!</v>
      </c>
      <c r="Y321" s="1" t="e">
        <f t="shared" si="343"/>
        <v>#DIV/0!</v>
      </c>
      <c r="Z321" s="1" t="e">
        <f t="shared" si="343"/>
        <v>#DIV/0!</v>
      </c>
      <c r="AA321" s="1" t="e">
        <f t="shared" si="2"/>
        <v>#DIV/0!</v>
      </c>
      <c r="AB321" s="1">
        <f t="shared" si="3"/>
        <v>0</v>
      </c>
      <c r="AC321" s="1">
        <f t="shared" si="4"/>
        <v>0</v>
      </c>
      <c r="AD321" s="1" t="e">
        <f t="shared" si="5"/>
        <v>#DIV/0!</v>
      </c>
      <c r="AE321" s="1">
        <f t="shared" si="6"/>
        <v>0</v>
      </c>
      <c r="AF321" s="1">
        <f t="shared" si="7"/>
        <v>0</v>
      </c>
      <c r="AG321" s="1">
        <f t="shared" si="8"/>
        <v>0</v>
      </c>
      <c r="AH321" s="1">
        <f t="shared" si="9"/>
        <v>0</v>
      </c>
      <c r="AI321" s="1">
        <f t="shared" si="10"/>
        <v>0</v>
      </c>
      <c r="AJ321" s="1">
        <f t="shared" si="11"/>
        <v>0</v>
      </c>
      <c r="AK321" s="1">
        <f t="shared" si="12"/>
        <v>0</v>
      </c>
      <c r="AL321" s="1">
        <f t="shared" si="13"/>
        <v>0</v>
      </c>
    </row>
    <row r="322" spans="1:38" ht="14.25" customHeight="1">
      <c r="A322" s="14" t="s">
        <v>334</v>
      </c>
      <c r="B322" s="27">
        <v>5</v>
      </c>
      <c r="K322" s="1"/>
      <c r="L322" s="1"/>
      <c r="M322" s="1"/>
      <c r="N322" s="1"/>
      <c r="O322" s="1"/>
      <c r="P322" s="1"/>
      <c r="T322" s="1" t="s">
        <v>1113</v>
      </c>
      <c r="U322" s="1" t="e">
        <f t="shared" ref="U322:Z322" si="344">(SUMIF($A:$A,$T322,C:C))/(COUNTIFS($A:$A,$T322,C:C,"&gt;0"))</f>
        <v>#DIV/0!</v>
      </c>
      <c r="V322" s="1" t="e">
        <f t="shared" si="344"/>
        <v>#DIV/0!</v>
      </c>
      <c r="W322" s="1" t="e">
        <f t="shared" si="344"/>
        <v>#DIV/0!</v>
      </c>
      <c r="X322" s="1" t="e">
        <f t="shared" si="344"/>
        <v>#DIV/0!</v>
      </c>
      <c r="Y322" s="1" t="e">
        <f t="shared" si="344"/>
        <v>#DIV/0!</v>
      </c>
      <c r="Z322" s="1" t="e">
        <f t="shared" si="344"/>
        <v>#DIV/0!</v>
      </c>
      <c r="AA322" s="1" t="e">
        <f t="shared" si="2"/>
        <v>#DIV/0!</v>
      </c>
      <c r="AB322" s="1">
        <f t="shared" si="3"/>
        <v>0</v>
      </c>
      <c r="AC322" s="1">
        <f t="shared" si="4"/>
        <v>0</v>
      </c>
      <c r="AD322" s="1" t="e">
        <f t="shared" si="5"/>
        <v>#DIV/0!</v>
      </c>
      <c r="AE322" s="1">
        <f t="shared" si="6"/>
        <v>0</v>
      </c>
      <c r="AF322" s="1">
        <f t="shared" si="7"/>
        <v>0</v>
      </c>
      <c r="AG322" s="1">
        <f t="shared" si="8"/>
        <v>0</v>
      </c>
      <c r="AH322" s="1">
        <f t="shared" si="9"/>
        <v>0</v>
      </c>
      <c r="AI322" s="1">
        <f t="shared" si="10"/>
        <v>0</v>
      </c>
      <c r="AJ322" s="1">
        <f t="shared" si="11"/>
        <v>0</v>
      </c>
      <c r="AK322" s="1">
        <f t="shared" si="12"/>
        <v>0</v>
      </c>
      <c r="AL322" s="1">
        <f t="shared" si="13"/>
        <v>0</v>
      </c>
    </row>
    <row r="323" spans="1:38" ht="14.25" customHeight="1">
      <c r="A323" s="14" t="s">
        <v>338</v>
      </c>
      <c r="B323" s="27">
        <v>1</v>
      </c>
      <c r="C323" s="27">
        <v>62.4</v>
      </c>
      <c r="D323" s="27">
        <v>11.4</v>
      </c>
      <c r="E323" s="27">
        <v>0.75</v>
      </c>
      <c r="F323" s="27">
        <v>9.6999999999999993</v>
      </c>
      <c r="G323" s="27">
        <v>4.74</v>
      </c>
      <c r="H323" s="27">
        <v>24.75</v>
      </c>
      <c r="I323" s="27">
        <v>2.68</v>
      </c>
      <c r="J323" s="7">
        <f t="shared" ref="J323:J332" si="345">(I323/H323)*100</f>
        <v>10.828282828282829</v>
      </c>
      <c r="K323" s="1"/>
      <c r="L323" s="1"/>
      <c r="M323" s="2" t="s">
        <v>1628</v>
      </c>
      <c r="N323" s="2" t="s">
        <v>52</v>
      </c>
      <c r="O323" s="2" t="s">
        <v>1628</v>
      </c>
      <c r="P323" s="2" t="s">
        <v>52</v>
      </c>
      <c r="T323" s="1" t="s">
        <v>1116</v>
      </c>
      <c r="U323" s="1" t="e">
        <f t="shared" ref="U323:Z323" si="346">(SUMIF($A:$A,$T323,C:C))/(COUNTIFS($A:$A,$T323,C:C,"&gt;0"))</f>
        <v>#DIV/0!</v>
      </c>
      <c r="V323" s="1" t="e">
        <f t="shared" si="346"/>
        <v>#DIV/0!</v>
      </c>
      <c r="W323" s="1" t="e">
        <f t="shared" si="346"/>
        <v>#DIV/0!</v>
      </c>
      <c r="X323" s="1" t="e">
        <f t="shared" si="346"/>
        <v>#DIV/0!</v>
      </c>
      <c r="Y323" s="1" t="e">
        <f t="shared" si="346"/>
        <v>#DIV/0!</v>
      </c>
      <c r="Z323" s="1" t="e">
        <f t="shared" si="346"/>
        <v>#DIV/0!</v>
      </c>
      <c r="AA323" s="1" t="e">
        <f t="shared" si="2"/>
        <v>#DIV/0!</v>
      </c>
      <c r="AB323" s="1">
        <f t="shared" si="3"/>
        <v>0</v>
      </c>
      <c r="AC323" s="1">
        <f t="shared" si="4"/>
        <v>0</v>
      </c>
      <c r="AD323" s="1" t="e">
        <f t="shared" si="5"/>
        <v>#DIV/0!</v>
      </c>
      <c r="AE323" s="1">
        <f t="shared" si="6"/>
        <v>0</v>
      </c>
      <c r="AF323" s="1">
        <f t="shared" si="7"/>
        <v>0</v>
      </c>
      <c r="AG323" s="1">
        <f t="shared" si="8"/>
        <v>0</v>
      </c>
      <c r="AH323" s="1">
        <f t="shared" si="9"/>
        <v>0</v>
      </c>
      <c r="AI323" s="1">
        <f t="shared" si="10"/>
        <v>0</v>
      </c>
      <c r="AJ323" s="1">
        <f t="shared" si="11"/>
        <v>0</v>
      </c>
      <c r="AK323" s="1">
        <f t="shared" si="12"/>
        <v>0</v>
      </c>
      <c r="AL323" s="1">
        <f t="shared" si="13"/>
        <v>0</v>
      </c>
    </row>
    <row r="324" spans="1:38" ht="14.25" customHeight="1">
      <c r="A324" s="14" t="s">
        <v>338</v>
      </c>
      <c r="B324" s="27">
        <v>2</v>
      </c>
      <c r="C324" s="27">
        <v>22.8</v>
      </c>
      <c r="D324" s="27">
        <v>4.2</v>
      </c>
      <c r="E324" s="27">
        <v>0.55000000000000004</v>
      </c>
      <c r="F324" s="27">
        <v>4.9000000000000004</v>
      </c>
      <c r="G324" s="27">
        <v>2.77</v>
      </c>
      <c r="H324" s="27">
        <v>3.15</v>
      </c>
      <c r="I324" s="27">
        <v>0.33</v>
      </c>
      <c r="J324" s="7">
        <f t="shared" si="345"/>
        <v>10.476190476190476</v>
      </c>
      <c r="K324" s="1"/>
      <c r="L324" s="1"/>
      <c r="M324" s="2" t="s">
        <v>1628</v>
      </c>
      <c r="N324" s="2" t="s">
        <v>1628</v>
      </c>
      <c r="O324" s="2" t="s">
        <v>1628</v>
      </c>
      <c r="P324" s="2" t="s">
        <v>52</v>
      </c>
      <c r="Q324" s="27" t="s">
        <v>1670</v>
      </c>
      <c r="T324" s="1" t="s">
        <v>1119</v>
      </c>
      <c r="U324" s="1" t="e">
        <f t="shared" ref="U324:Z324" si="347">(SUMIF($A:$A,$T324,C:C))/(COUNTIFS($A:$A,$T324,C:C,"&gt;0"))</f>
        <v>#DIV/0!</v>
      </c>
      <c r="V324" s="1" t="e">
        <f t="shared" si="347"/>
        <v>#DIV/0!</v>
      </c>
      <c r="W324" s="1" t="e">
        <f t="shared" si="347"/>
        <v>#DIV/0!</v>
      </c>
      <c r="X324" s="1" t="e">
        <f t="shared" si="347"/>
        <v>#DIV/0!</v>
      </c>
      <c r="Y324" s="1" t="e">
        <f t="shared" si="347"/>
        <v>#DIV/0!</v>
      </c>
      <c r="Z324" s="1" t="e">
        <f t="shared" si="347"/>
        <v>#DIV/0!</v>
      </c>
      <c r="AA324" s="1" t="e">
        <f t="shared" si="2"/>
        <v>#DIV/0!</v>
      </c>
      <c r="AB324" s="1">
        <f t="shared" si="3"/>
        <v>0</v>
      </c>
      <c r="AC324" s="1">
        <f t="shared" si="4"/>
        <v>0</v>
      </c>
      <c r="AD324" s="1" t="e">
        <f t="shared" si="5"/>
        <v>#DIV/0!</v>
      </c>
      <c r="AE324" s="1">
        <f t="shared" si="6"/>
        <v>0</v>
      </c>
      <c r="AF324" s="1">
        <f t="shared" si="7"/>
        <v>0</v>
      </c>
      <c r="AG324" s="1">
        <f t="shared" si="8"/>
        <v>0</v>
      </c>
      <c r="AH324" s="1">
        <f t="shared" si="9"/>
        <v>0</v>
      </c>
      <c r="AI324" s="1">
        <f t="shared" si="10"/>
        <v>0</v>
      </c>
      <c r="AJ324" s="1">
        <f t="shared" si="11"/>
        <v>0</v>
      </c>
      <c r="AK324" s="1">
        <f t="shared" si="12"/>
        <v>0</v>
      </c>
      <c r="AL324" s="1">
        <f t="shared" si="13"/>
        <v>0</v>
      </c>
    </row>
    <row r="325" spans="1:38" ht="14.25" customHeight="1">
      <c r="A325" s="14" t="s">
        <v>338</v>
      </c>
      <c r="B325" s="27">
        <v>3</v>
      </c>
      <c r="C325" s="27">
        <v>134.19999999999999</v>
      </c>
      <c r="D325" s="27">
        <v>15.5</v>
      </c>
      <c r="E325" s="27">
        <v>1.04</v>
      </c>
      <c r="F325" s="27">
        <v>27.7</v>
      </c>
      <c r="G325" s="27">
        <v>7.25</v>
      </c>
      <c r="H325" s="27">
        <v>114.86</v>
      </c>
      <c r="I325" s="27">
        <v>12.27</v>
      </c>
      <c r="J325" s="7">
        <f t="shared" si="345"/>
        <v>10.682570085321261</v>
      </c>
      <c r="K325" s="1"/>
      <c r="L325" s="1"/>
      <c r="M325" s="2" t="s">
        <v>1628</v>
      </c>
      <c r="N325" s="2" t="s">
        <v>52</v>
      </c>
      <c r="O325" s="2" t="s">
        <v>52</v>
      </c>
      <c r="P325" s="2" t="s">
        <v>52</v>
      </c>
      <c r="T325" s="1" t="s">
        <v>1121</v>
      </c>
      <c r="U325" s="1" t="e">
        <f t="shared" ref="U325:Z325" si="348">(SUMIF($A:$A,$T325,C:C))/(COUNTIFS($A:$A,$T325,C:C,"&gt;0"))</f>
        <v>#DIV/0!</v>
      </c>
      <c r="V325" s="1" t="e">
        <f t="shared" si="348"/>
        <v>#DIV/0!</v>
      </c>
      <c r="W325" s="1" t="e">
        <f t="shared" si="348"/>
        <v>#DIV/0!</v>
      </c>
      <c r="X325" s="1" t="e">
        <f t="shared" si="348"/>
        <v>#DIV/0!</v>
      </c>
      <c r="Y325" s="1" t="e">
        <f t="shared" si="348"/>
        <v>#DIV/0!</v>
      </c>
      <c r="Z325" s="1" t="e">
        <f t="shared" si="348"/>
        <v>#DIV/0!</v>
      </c>
      <c r="AA325" s="1" t="e">
        <f t="shared" si="2"/>
        <v>#DIV/0!</v>
      </c>
      <c r="AB325" s="1">
        <f t="shared" si="3"/>
        <v>0</v>
      </c>
      <c r="AC325" s="1">
        <f t="shared" si="4"/>
        <v>0</v>
      </c>
      <c r="AD325" s="1" t="e">
        <f t="shared" si="5"/>
        <v>#DIV/0!</v>
      </c>
      <c r="AE325" s="1">
        <f t="shared" si="6"/>
        <v>0</v>
      </c>
      <c r="AF325" s="1">
        <f t="shared" si="7"/>
        <v>0</v>
      </c>
      <c r="AG325" s="1">
        <f t="shared" si="8"/>
        <v>0</v>
      </c>
      <c r="AH325" s="1">
        <f t="shared" si="9"/>
        <v>0</v>
      </c>
      <c r="AI325" s="1">
        <f t="shared" si="10"/>
        <v>0</v>
      </c>
      <c r="AJ325" s="1">
        <f t="shared" si="11"/>
        <v>0</v>
      </c>
      <c r="AK325" s="1">
        <f t="shared" si="12"/>
        <v>0</v>
      </c>
      <c r="AL325" s="1">
        <f t="shared" si="13"/>
        <v>0</v>
      </c>
    </row>
    <row r="326" spans="1:38" ht="14.25" customHeight="1">
      <c r="A326" s="14" t="s">
        <v>338</v>
      </c>
      <c r="B326" s="27">
        <v>4</v>
      </c>
      <c r="C326" s="27">
        <v>56.1</v>
      </c>
      <c r="D326" s="27">
        <v>16.600000000000001</v>
      </c>
      <c r="E326" s="27">
        <v>0.91</v>
      </c>
      <c r="F326" s="27">
        <v>11.9</v>
      </c>
      <c r="G326" s="27">
        <v>4.7300000000000004</v>
      </c>
      <c r="H326" s="27">
        <v>47.56</v>
      </c>
      <c r="I326" s="27">
        <v>4.95</v>
      </c>
      <c r="J326" s="7">
        <f t="shared" si="345"/>
        <v>10.407905803195963</v>
      </c>
      <c r="K326" s="1"/>
      <c r="L326" s="1"/>
      <c r="M326" s="2" t="s">
        <v>1628</v>
      </c>
      <c r="N326" s="2" t="s">
        <v>1628</v>
      </c>
      <c r="O326" s="2" t="s">
        <v>1628</v>
      </c>
      <c r="P326" s="2" t="s">
        <v>52</v>
      </c>
      <c r="T326" s="1" t="s">
        <v>1123</v>
      </c>
      <c r="U326" s="1" t="e">
        <f t="shared" ref="U326:Z326" si="349">(SUMIF($A:$A,$T326,C:C))/(COUNTIFS($A:$A,$T326,C:C,"&gt;0"))</f>
        <v>#DIV/0!</v>
      </c>
      <c r="V326" s="1" t="e">
        <f t="shared" si="349"/>
        <v>#DIV/0!</v>
      </c>
      <c r="W326" s="1" t="e">
        <f t="shared" si="349"/>
        <v>#DIV/0!</v>
      </c>
      <c r="X326" s="1" t="e">
        <f t="shared" si="349"/>
        <v>#DIV/0!</v>
      </c>
      <c r="Y326" s="1" t="e">
        <f t="shared" si="349"/>
        <v>#DIV/0!</v>
      </c>
      <c r="Z326" s="1" t="e">
        <f t="shared" si="349"/>
        <v>#DIV/0!</v>
      </c>
      <c r="AA326" s="1" t="e">
        <f t="shared" si="2"/>
        <v>#DIV/0!</v>
      </c>
      <c r="AB326" s="1">
        <f t="shared" si="3"/>
        <v>0</v>
      </c>
      <c r="AC326" s="1">
        <f t="shared" si="4"/>
        <v>0</v>
      </c>
      <c r="AD326" s="1" t="e">
        <f t="shared" si="5"/>
        <v>#DIV/0!</v>
      </c>
      <c r="AE326" s="1">
        <f t="shared" si="6"/>
        <v>0</v>
      </c>
      <c r="AF326" s="1">
        <f t="shared" si="7"/>
        <v>0</v>
      </c>
      <c r="AG326" s="1">
        <f t="shared" si="8"/>
        <v>0</v>
      </c>
      <c r="AH326" s="1">
        <f t="shared" si="9"/>
        <v>0</v>
      </c>
      <c r="AI326" s="1">
        <f t="shared" si="10"/>
        <v>0</v>
      </c>
      <c r="AJ326" s="1">
        <f t="shared" si="11"/>
        <v>0</v>
      </c>
      <c r="AK326" s="1">
        <f t="shared" si="12"/>
        <v>0</v>
      </c>
      <c r="AL326" s="1">
        <f t="shared" si="13"/>
        <v>0</v>
      </c>
    </row>
    <row r="327" spans="1:38" ht="14.25" customHeight="1">
      <c r="A327" s="14" t="s">
        <v>338</v>
      </c>
      <c r="B327" s="27">
        <v>5</v>
      </c>
      <c r="C327" s="27">
        <v>56.3</v>
      </c>
      <c r="D327" s="27">
        <v>10.4</v>
      </c>
      <c r="E327" s="27">
        <v>1.17</v>
      </c>
      <c r="F327" s="27">
        <v>12.6</v>
      </c>
      <c r="G327" s="27">
        <v>5.03</v>
      </c>
      <c r="H327" s="27">
        <v>35.25</v>
      </c>
      <c r="I327" s="27">
        <v>3.56</v>
      </c>
      <c r="J327" s="7">
        <f t="shared" si="345"/>
        <v>10.099290780141844</v>
      </c>
      <c r="K327" s="1"/>
      <c r="L327" s="1"/>
      <c r="M327" s="2" t="s">
        <v>1628</v>
      </c>
      <c r="N327" s="2" t="s">
        <v>52</v>
      </c>
      <c r="O327" s="2" t="s">
        <v>1628</v>
      </c>
      <c r="P327" s="2" t="s">
        <v>52</v>
      </c>
      <c r="T327" s="1" t="s">
        <v>1125</v>
      </c>
      <c r="U327" s="1" t="e">
        <f t="shared" ref="U327:Z327" si="350">(SUMIF($A:$A,$T327,C:C))/(COUNTIFS($A:$A,$T327,C:C,"&gt;0"))</f>
        <v>#DIV/0!</v>
      </c>
      <c r="V327" s="1" t="e">
        <f t="shared" si="350"/>
        <v>#DIV/0!</v>
      </c>
      <c r="W327" s="1" t="e">
        <f t="shared" si="350"/>
        <v>#DIV/0!</v>
      </c>
      <c r="X327" s="1" t="e">
        <f t="shared" si="350"/>
        <v>#DIV/0!</v>
      </c>
      <c r="Y327" s="1" t="e">
        <f t="shared" si="350"/>
        <v>#DIV/0!</v>
      </c>
      <c r="Z327" s="1" t="e">
        <f t="shared" si="350"/>
        <v>#DIV/0!</v>
      </c>
      <c r="AA327" s="1" t="e">
        <f t="shared" si="2"/>
        <v>#DIV/0!</v>
      </c>
      <c r="AB327" s="1">
        <f t="shared" si="3"/>
        <v>0</v>
      </c>
      <c r="AC327" s="1">
        <f t="shared" si="4"/>
        <v>0</v>
      </c>
      <c r="AD327" s="1" t="e">
        <f t="shared" si="5"/>
        <v>#DIV/0!</v>
      </c>
      <c r="AE327" s="1">
        <f t="shared" si="6"/>
        <v>0</v>
      </c>
      <c r="AF327" s="1">
        <f t="shared" si="7"/>
        <v>0</v>
      </c>
      <c r="AG327" s="1">
        <f t="shared" si="8"/>
        <v>0</v>
      </c>
      <c r="AH327" s="1">
        <f t="shared" si="9"/>
        <v>0</v>
      </c>
      <c r="AI327" s="1">
        <f t="shared" si="10"/>
        <v>0</v>
      </c>
      <c r="AJ327" s="1">
        <f t="shared" si="11"/>
        <v>0</v>
      </c>
      <c r="AK327" s="1">
        <f t="shared" si="12"/>
        <v>0</v>
      </c>
      <c r="AL327" s="1">
        <f t="shared" si="13"/>
        <v>0</v>
      </c>
    </row>
    <row r="328" spans="1:38" ht="14.25" customHeight="1">
      <c r="A328" s="14" t="s">
        <v>343</v>
      </c>
      <c r="B328" s="27">
        <v>1</v>
      </c>
      <c r="C328" s="27">
        <v>170</v>
      </c>
      <c r="D328" s="27">
        <v>13</v>
      </c>
      <c r="E328" s="27">
        <v>1.25</v>
      </c>
      <c r="F328" s="27">
        <v>10</v>
      </c>
      <c r="G328" s="27">
        <v>5.2</v>
      </c>
      <c r="H328" s="27">
        <v>132.5</v>
      </c>
      <c r="I328" s="27">
        <v>12.11</v>
      </c>
      <c r="J328" s="7">
        <f t="shared" si="345"/>
        <v>9.1396226415094333</v>
      </c>
      <c r="K328" s="1"/>
      <c r="L328" s="1"/>
      <c r="M328" s="2" t="s">
        <v>1628</v>
      </c>
      <c r="N328" s="2" t="s">
        <v>52</v>
      </c>
      <c r="O328" s="2" t="s">
        <v>1628</v>
      </c>
      <c r="P328" s="2" t="s">
        <v>52</v>
      </c>
      <c r="T328" s="1" t="s">
        <v>1127</v>
      </c>
      <c r="U328" s="1">
        <f t="shared" ref="U328:Z328" si="351">(SUMIF($A:$A,$T328,C:C))/(COUNTIFS($A:$A,$T328,C:C,"&gt;0"))</f>
        <v>87.88</v>
      </c>
      <c r="V328" s="1">
        <f t="shared" si="351"/>
        <v>10.94</v>
      </c>
      <c r="W328" s="1">
        <f t="shared" si="351"/>
        <v>0.79600000000000004</v>
      </c>
      <c r="X328" s="1">
        <f t="shared" si="351"/>
        <v>8.9600000000000009</v>
      </c>
      <c r="Y328" s="1">
        <f t="shared" si="351"/>
        <v>3.7560000000000002</v>
      </c>
      <c r="Z328" s="1">
        <f t="shared" si="351"/>
        <v>51.942000000000007</v>
      </c>
      <c r="AA328" s="1">
        <f t="shared" si="2"/>
        <v>10.18151195601664</v>
      </c>
      <c r="AB328" s="1">
        <f t="shared" si="3"/>
        <v>0</v>
      </c>
      <c r="AC328" s="1">
        <f t="shared" si="4"/>
        <v>0</v>
      </c>
      <c r="AD328" s="1" t="e">
        <f t="shared" si="5"/>
        <v>#DIV/0!</v>
      </c>
      <c r="AE328" s="1">
        <f t="shared" si="6"/>
        <v>0</v>
      </c>
      <c r="AF328" s="1">
        <f t="shared" si="7"/>
        <v>0</v>
      </c>
      <c r="AG328" s="1">
        <f t="shared" si="8"/>
        <v>0</v>
      </c>
      <c r="AH328" s="1">
        <f t="shared" si="9"/>
        <v>5</v>
      </c>
      <c r="AI328" s="1">
        <f t="shared" si="10"/>
        <v>5</v>
      </c>
      <c r="AJ328" s="1">
        <f t="shared" si="11"/>
        <v>0</v>
      </c>
      <c r="AK328" s="1">
        <f t="shared" si="12"/>
        <v>1</v>
      </c>
      <c r="AL328" s="1">
        <f t="shared" si="13"/>
        <v>4</v>
      </c>
    </row>
    <row r="329" spans="1:38" ht="14.25" customHeight="1">
      <c r="A329" s="14" t="s">
        <v>343</v>
      </c>
      <c r="B329" s="27">
        <v>2</v>
      </c>
      <c r="C329" s="27">
        <v>208</v>
      </c>
      <c r="D329" s="27">
        <v>19.2</v>
      </c>
      <c r="E329" s="27">
        <v>1.19</v>
      </c>
      <c r="F329" s="27">
        <v>12.5</v>
      </c>
      <c r="G329" s="27">
        <v>4.3</v>
      </c>
      <c r="H329" s="27">
        <v>197.5</v>
      </c>
      <c r="I329" s="27">
        <v>20.96</v>
      </c>
      <c r="J329" s="7">
        <f t="shared" si="345"/>
        <v>10.612658227848101</v>
      </c>
      <c r="K329" s="1"/>
      <c r="L329" s="1"/>
      <c r="M329" s="2" t="s">
        <v>1628</v>
      </c>
      <c r="N329" s="2" t="s">
        <v>52</v>
      </c>
      <c r="O329" s="2" t="s">
        <v>1628</v>
      </c>
      <c r="P329" s="2" t="s">
        <v>52</v>
      </c>
      <c r="T329" s="1" t="s">
        <v>1130</v>
      </c>
      <c r="U329" s="1">
        <f t="shared" ref="U329:Z329" si="352">(SUMIF($A:$A,$T329,C:C))/(COUNTIFS($A:$A,$T329,C:C,"&gt;0"))</f>
        <v>66.760000000000005</v>
      </c>
      <c r="V329" s="1">
        <f t="shared" si="352"/>
        <v>12.379999999999999</v>
      </c>
      <c r="W329" s="1">
        <f t="shared" si="352"/>
        <v>1.032</v>
      </c>
      <c r="X329" s="1">
        <f t="shared" si="352"/>
        <v>10.68</v>
      </c>
      <c r="Y329" s="1">
        <f t="shared" si="352"/>
        <v>5.5460000000000003</v>
      </c>
      <c r="Z329" s="1">
        <f t="shared" si="352"/>
        <v>40.025999999999996</v>
      </c>
      <c r="AA329" s="1">
        <f t="shared" si="2"/>
        <v>10.010211699363198</v>
      </c>
      <c r="AB329" s="1">
        <f t="shared" si="3"/>
        <v>0</v>
      </c>
      <c r="AC329" s="1">
        <f t="shared" si="4"/>
        <v>0</v>
      </c>
      <c r="AD329" s="1" t="e">
        <f t="shared" si="5"/>
        <v>#DIV/0!</v>
      </c>
      <c r="AE329" s="1">
        <f t="shared" si="6"/>
        <v>0</v>
      </c>
      <c r="AF329" s="1">
        <f t="shared" si="7"/>
        <v>0</v>
      </c>
      <c r="AG329" s="1">
        <f t="shared" si="8"/>
        <v>0</v>
      </c>
      <c r="AH329" s="1">
        <f t="shared" si="9"/>
        <v>5</v>
      </c>
      <c r="AI329" s="1">
        <f t="shared" si="10"/>
        <v>5</v>
      </c>
      <c r="AJ329" s="1">
        <f t="shared" si="11"/>
        <v>0</v>
      </c>
      <c r="AK329" s="1">
        <f t="shared" si="12"/>
        <v>0</v>
      </c>
      <c r="AL329" s="1">
        <f t="shared" si="13"/>
        <v>5</v>
      </c>
    </row>
    <row r="330" spans="1:38" ht="14.25" customHeight="1">
      <c r="A330" s="14" t="s">
        <v>343</v>
      </c>
      <c r="B330" s="27">
        <v>3</v>
      </c>
      <c r="C330" s="27">
        <v>167</v>
      </c>
      <c r="D330" s="27">
        <v>12</v>
      </c>
      <c r="E330" s="27">
        <v>1.22</v>
      </c>
      <c r="F330" s="27">
        <v>23</v>
      </c>
      <c r="G330" s="27">
        <v>6.25</v>
      </c>
      <c r="H330" s="27">
        <v>110.1</v>
      </c>
      <c r="I330" s="27">
        <v>10.15</v>
      </c>
      <c r="J330" s="7">
        <f t="shared" si="345"/>
        <v>9.2188919164396008</v>
      </c>
      <c r="K330" s="1"/>
      <c r="L330" s="1"/>
      <c r="M330" s="2" t="s">
        <v>1628</v>
      </c>
      <c r="N330" s="2" t="s">
        <v>52</v>
      </c>
      <c r="O330" s="2" t="s">
        <v>1628</v>
      </c>
      <c r="P330" s="1"/>
      <c r="T330" s="1" t="s">
        <v>1133</v>
      </c>
      <c r="U330" s="1">
        <f t="shared" ref="U330:Z330" si="353">(SUMIF($A:$A,$T330,C:C))/(COUNTIFS($A:$A,$T330,C:C,"&gt;0"))</f>
        <v>30.679999999999996</v>
      </c>
      <c r="V330" s="1">
        <f t="shared" si="353"/>
        <v>7.42</v>
      </c>
      <c r="W330" s="1">
        <f t="shared" si="353"/>
        <v>0.35599999999999998</v>
      </c>
      <c r="X330" s="1">
        <f t="shared" si="353"/>
        <v>4.9400000000000004</v>
      </c>
      <c r="Y330" s="1">
        <f t="shared" si="353"/>
        <v>2.9419999999999997</v>
      </c>
      <c r="Z330" s="1">
        <f t="shared" si="353"/>
        <v>14.124000000000001</v>
      </c>
      <c r="AA330" s="1">
        <f t="shared" si="2"/>
        <v>9.5321671420503211</v>
      </c>
      <c r="AB330" s="1">
        <f t="shared" si="3"/>
        <v>0</v>
      </c>
      <c r="AC330" s="1">
        <f t="shared" si="4"/>
        <v>0</v>
      </c>
      <c r="AD330" s="1" t="e">
        <f t="shared" si="5"/>
        <v>#DIV/0!</v>
      </c>
      <c r="AE330" s="1">
        <f t="shared" si="6"/>
        <v>0</v>
      </c>
      <c r="AF330" s="1">
        <f t="shared" si="7"/>
        <v>0</v>
      </c>
      <c r="AG330" s="1">
        <f t="shared" si="8"/>
        <v>1</v>
      </c>
      <c r="AH330" s="1">
        <f t="shared" si="9"/>
        <v>4</v>
      </c>
      <c r="AI330" s="1">
        <f t="shared" si="10"/>
        <v>2</v>
      </c>
      <c r="AJ330" s="1">
        <f t="shared" si="11"/>
        <v>3</v>
      </c>
      <c r="AK330" s="1">
        <f t="shared" si="12"/>
        <v>0</v>
      </c>
      <c r="AL330" s="1">
        <f t="shared" si="13"/>
        <v>5</v>
      </c>
    </row>
    <row r="331" spans="1:38" ht="14.25" customHeight="1">
      <c r="A331" s="14" t="s">
        <v>343</v>
      </c>
      <c r="B331" s="27">
        <v>4</v>
      </c>
      <c r="C331" s="27">
        <v>170</v>
      </c>
      <c r="D331" s="27">
        <v>10.5</v>
      </c>
      <c r="E331" s="27">
        <v>1.1399999999999999</v>
      </c>
      <c r="F331" s="27">
        <v>18.5</v>
      </c>
      <c r="G331" s="27">
        <v>4.9000000000000004</v>
      </c>
      <c r="H331" s="27">
        <v>94.1</v>
      </c>
      <c r="I331" s="27">
        <v>8.59</v>
      </c>
      <c r="J331" s="7">
        <f t="shared" si="345"/>
        <v>9.1285866099893731</v>
      </c>
      <c r="K331" s="1"/>
      <c r="L331" s="1"/>
      <c r="M331" s="2" t="s">
        <v>1628</v>
      </c>
      <c r="N331" s="2" t="s">
        <v>52</v>
      </c>
      <c r="O331" s="2" t="s">
        <v>1628</v>
      </c>
      <c r="P331" s="2" t="s">
        <v>52</v>
      </c>
      <c r="T331" s="1" t="s">
        <v>1135</v>
      </c>
      <c r="U331" s="1">
        <f t="shared" ref="U331:Z331" si="354">(SUMIF($A:$A,$T331,C:C))/(COUNTIFS($A:$A,$T331,C:C,"&gt;0"))</f>
        <v>159.38</v>
      </c>
      <c r="V331" s="1">
        <f t="shared" si="354"/>
        <v>19.04</v>
      </c>
      <c r="W331" s="1">
        <f t="shared" si="354"/>
        <v>0.99399999999999999</v>
      </c>
      <c r="X331" s="1">
        <f t="shared" si="354"/>
        <v>17.900000000000002</v>
      </c>
      <c r="Y331" s="1">
        <f t="shared" si="354"/>
        <v>6.418000000000001</v>
      </c>
      <c r="Z331" s="1">
        <f t="shared" si="354"/>
        <v>149.52599999999998</v>
      </c>
      <c r="AA331" s="1">
        <f t="shared" si="2"/>
        <v>9.5117484713788265</v>
      </c>
      <c r="AB331" s="1">
        <f t="shared" si="3"/>
        <v>0</v>
      </c>
      <c r="AC331" s="1">
        <f t="shared" si="4"/>
        <v>0</v>
      </c>
      <c r="AD331" s="1" t="e">
        <f t="shared" si="5"/>
        <v>#DIV/0!</v>
      </c>
      <c r="AE331" s="1">
        <f t="shared" si="6"/>
        <v>0</v>
      </c>
      <c r="AF331" s="1">
        <f t="shared" si="7"/>
        <v>0</v>
      </c>
      <c r="AG331" s="1">
        <f t="shared" si="8"/>
        <v>5</v>
      </c>
      <c r="AH331" s="1">
        <f t="shared" si="9"/>
        <v>0</v>
      </c>
      <c r="AI331" s="1">
        <f t="shared" si="10"/>
        <v>5</v>
      </c>
      <c r="AJ331" s="1">
        <f t="shared" si="11"/>
        <v>0</v>
      </c>
      <c r="AK331" s="1">
        <f t="shared" si="12"/>
        <v>2</v>
      </c>
      <c r="AL331" s="1">
        <f t="shared" si="13"/>
        <v>3</v>
      </c>
    </row>
    <row r="332" spans="1:38" ht="14.25" customHeight="1">
      <c r="A332" s="14" t="s">
        <v>343</v>
      </c>
      <c r="B332" s="27">
        <v>5</v>
      </c>
      <c r="C332" s="27">
        <v>166</v>
      </c>
      <c r="D332" s="27">
        <v>15.2</v>
      </c>
      <c r="E332" s="27">
        <v>1.26</v>
      </c>
      <c r="F332" s="27">
        <v>15</v>
      </c>
      <c r="G332" s="27">
        <v>6.24</v>
      </c>
      <c r="H332" s="27">
        <v>133.1</v>
      </c>
      <c r="I332" s="27">
        <v>13.04</v>
      </c>
      <c r="J332" s="7">
        <f t="shared" si="345"/>
        <v>9.7971450037565742</v>
      </c>
      <c r="K332" s="1"/>
      <c r="L332" s="1"/>
      <c r="M332" s="2" t="s">
        <v>1628</v>
      </c>
      <c r="N332" s="2" t="s">
        <v>52</v>
      </c>
      <c r="O332" s="2" t="s">
        <v>1628</v>
      </c>
      <c r="P332" s="2" t="s">
        <v>52</v>
      </c>
      <c r="T332" s="1" t="s">
        <v>1139</v>
      </c>
      <c r="U332" s="1" t="e">
        <f t="shared" ref="U332:Z332" si="355">(SUMIF($A:$A,$T332,C:C))/(COUNTIFS($A:$A,$T332,C:C,"&gt;0"))</f>
        <v>#DIV/0!</v>
      </c>
      <c r="V332" s="1" t="e">
        <f t="shared" si="355"/>
        <v>#DIV/0!</v>
      </c>
      <c r="W332" s="1" t="e">
        <f t="shared" si="355"/>
        <v>#DIV/0!</v>
      </c>
      <c r="X332" s="1" t="e">
        <f t="shared" si="355"/>
        <v>#DIV/0!</v>
      </c>
      <c r="Y332" s="1" t="e">
        <f t="shared" si="355"/>
        <v>#DIV/0!</v>
      </c>
      <c r="Z332" s="1" t="e">
        <f t="shared" si="355"/>
        <v>#DIV/0!</v>
      </c>
      <c r="AA332" s="1" t="e">
        <f t="shared" si="2"/>
        <v>#DIV/0!</v>
      </c>
      <c r="AB332" s="1">
        <f t="shared" si="3"/>
        <v>0</v>
      </c>
      <c r="AC332" s="1">
        <f t="shared" si="4"/>
        <v>0</v>
      </c>
      <c r="AD332" s="1" t="e">
        <f t="shared" si="5"/>
        <v>#DIV/0!</v>
      </c>
      <c r="AE332" s="1">
        <f t="shared" si="6"/>
        <v>0</v>
      </c>
      <c r="AF332" s="1">
        <f t="shared" si="7"/>
        <v>0</v>
      </c>
      <c r="AG332" s="1">
        <f t="shared" si="8"/>
        <v>0</v>
      </c>
      <c r="AH332" s="1">
        <f t="shared" si="9"/>
        <v>0</v>
      </c>
      <c r="AI332" s="1">
        <f t="shared" si="10"/>
        <v>0</v>
      </c>
      <c r="AJ332" s="1">
        <f t="shared" si="11"/>
        <v>0</v>
      </c>
      <c r="AK332" s="1">
        <f t="shared" si="12"/>
        <v>0</v>
      </c>
      <c r="AL332" s="1">
        <f t="shared" si="13"/>
        <v>0</v>
      </c>
    </row>
    <row r="333" spans="1:38" ht="14.25" customHeight="1">
      <c r="A333" s="14" t="s">
        <v>349</v>
      </c>
      <c r="B333" s="27">
        <v>1</v>
      </c>
      <c r="K333" s="1"/>
      <c r="L333" s="1"/>
      <c r="M333" s="1"/>
      <c r="N333" s="1"/>
      <c r="O333" s="1"/>
      <c r="P333" s="1"/>
      <c r="T333" s="1" t="s">
        <v>1142</v>
      </c>
      <c r="U333" s="1" t="e">
        <f t="shared" ref="U333:Z333" si="356">(SUMIF($A:$A,$T333,C:C))/(COUNTIFS($A:$A,$T333,C:C,"&gt;0"))</f>
        <v>#DIV/0!</v>
      </c>
      <c r="V333" s="1" t="e">
        <f t="shared" si="356"/>
        <v>#DIV/0!</v>
      </c>
      <c r="W333" s="1" t="e">
        <f t="shared" si="356"/>
        <v>#DIV/0!</v>
      </c>
      <c r="X333" s="1" t="e">
        <f t="shared" si="356"/>
        <v>#DIV/0!</v>
      </c>
      <c r="Y333" s="1" t="e">
        <f t="shared" si="356"/>
        <v>#DIV/0!</v>
      </c>
      <c r="Z333" s="1" t="e">
        <f t="shared" si="356"/>
        <v>#DIV/0!</v>
      </c>
      <c r="AA333" s="1" t="e">
        <f t="shared" si="2"/>
        <v>#DIV/0!</v>
      </c>
      <c r="AB333" s="1">
        <f t="shared" si="3"/>
        <v>0</v>
      </c>
      <c r="AC333" s="1">
        <f t="shared" si="4"/>
        <v>0</v>
      </c>
      <c r="AD333" s="1" t="e">
        <f t="shared" si="5"/>
        <v>#DIV/0!</v>
      </c>
      <c r="AE333" s="1">
        <f t="shared" si="6"/>
        <v>0</v>
      </c>
      <c r="AF333" s="1">
        <f t="shared" si="7"/>
        <v>0</v>
      </c>
      <c r="AG333" s="1">
        <f t="shared" si="8"/>
        <v>0</v>
      </c>
      <c r="AH333" s="1">
        <f t="shared" si="9"/>
        <v>0</v>
      </c>
      <c r="AI333" s="1">
        <f t="shared" si="10"/>
        <v>0</v>
      </c>
      <c r="AJ333" s="1">
        <f t="shared" si="11"/>
        <v>0</v>
      </c>
      <c r="AK333" s="1">
        <f t="shared" si="12"/>
        <v>0</v>
      </c>
      <c r="AL333" s="1">
        <f t="shared" si="13"/>
        <v>0</v>
      </c>
    </row>
    <row r="334" spans="1:38" ht="14.25" customHeight="1">
      <c r="A334" s="14" t="s">
        <v>349</v>
      </c>
      <c r="B334" s="27">
        <v>2</v>
      </c>
      <c r="K334" s="1"/>
      <c r="L334" s="1"/>
      <c r="M334" s="1"/>
      <c r="N334" s="1"/>
      <c r="O334" s="1"/>
      <c r="P334" s="1"/>
      <c r="T334" s="1" t="s">
        <v>1145</v>
      </c>
      <c r="U334" s="1" t="e">
        <f t="shared" ref="U334:Z334" si="357">(SUMIF($A:$A,$T334,C:C))/(COUNTIFS($A:$A,$T334,C:C,"&gt;0"))</f>
        <v>#DIV/0!</v>
      </c>
      <c r="V334" s="1" t="e">
        <f t="shared" si="357"/>
        <v>#DIV/0!</v>
      </c>
      <c r="W334" s="1" t="e">
        <f t="shared" si="357"/>
        <v>#DIV/0!</v>
      </c>
      <c r="X334" s="1" t="e">
        <f t="shared" si="357"/>
        <v>#DIV/0!</v>
      </c>
      <c r="Y334" s="1" t="e">
        <f t="shared" si="357"/>
        <v>#DIV/0!</v>
      </c>
      <c r="Z334" s="1" t="e">
        <f t="shared" si="357"/>
        <v>#DIV/0!</v>
      </c>
      <c r="AA334" s="1" t="e">
        <f t="shared" si="2"/>
        <v>#DIV/0!</v>
      </c>
      <c r="AB334" s="1">
        <f t="shared" si="3"/>
        <v>0</v>
      </c>
      <c r="AC334" s="1">
        <f t="shared" si="4"/>
        <v>0</v>
      </c>
      <c r="AD334" s="1" t="e">
        <f t="shared" si="5"/>
        <v>#DIV/0!</v>
      </c>
      <c r="AE334" s="1">
        <f t="shared" si="6"/>
        <v>0</v>
      </c>
      <c r="AF334" s="1">
        <f t="shared" si="7"/>
        <v>0</v>
      </c>
      <c r="AG334" s="1">
        <f t="shared" si="8"/>
        <v>0</v>
      </c>
      <c r="AH334" s="1">
        <f t="shared" si="9"/>
        <v>0</v>
      </c>
      <c r="AI334" s="1">
        <f t="shared" si="10"/>
        <v>0</v>
      </c>
      <c r="AJ334" s="1">
        <f t="shared" si="11"/>
        <v>0</v>
      </c>
      <c r="AK334" s="1">
        <f t="shared" si="12"/>
        <v>0</v>
      </c>
      <c r="AL334" s="1">
        <f t="shared" si="13"/>
        <v>0</v>
      </c>
    </row>
    <row r="335" spans="1:38" ht="14.25" customHeight="1">
      <c r="A335" s="14" t="s">
        <v>349</v>
      </c>
      <c r="B335" s="27">
        <v>3</v>
      </c>
      <c r="K335" s="1"/>
      <c r="L335" s="1"/>
      <c r="M335" s="1"/>
      <c r="N335" s="1"/>
      <c r="O335" s="1"/>
      <c r="P335" s="1"/>
      <c r="T335" s="1" t="s">
        <v>1148</v>
      </c>
      <c r="U335" s="1" t="e">
        <f t="shared" ref="U335:Z335" si="358">(SUMIF($A:$A,$T335,C:C))/(COUNTIFS($A:$A,$T335,C:C,"&gt;0"))</f>
        <v>#DIV/0!</v>
      </c>
      <c r="V335" s="1" t="e">
        <f t="shared" si="358"/>
        <v>#DIV/0!</v>
      </c>
      <c r="W335" s="1" t="e">
        <f t="shared" si="358"/>
        <v>#DIV/0!</v>
      </c>
      <c r="X335" s="1" t="e">
        <f t="shared" si="358"/>
        <v>#DIV/0!</v>
      </c>
      <c r="Y335" s="1" t="e">
        <f t="shared" si="358"/>
        <v>#DIV/0!</v>
      </c>
      <c r="Z335" s="1" t="e">
        <f t="shared" si="358"/>
        <v>#DIV/0!</v>
      </c>
      <c r="AA335" s="1" t="e">
        <f t="shared" si="2"/>
        <v>#DIV/0!</v>
      </c>
      <c r="AB335" s="1">
        <f t="shared" si="3"/>
        <v>0</v>
      </c>
      <c r="AC335" s="1">
        <f t="shared" si="4"/>
        <v>0</v>
      </c>
      <c r="AD335" s="1" t="e">
        <f t="shared" si="5"/>
        <v>#DIV/0!</v>
      </c>
      <c r="AE335" s="1">
        <f t="shared" si="6"/>
        <v>0</v>
      </c>
      <c r="AF335" s="1">
        <f t="shared" si="7"/>
        <v>0</v>
      </c>
      <c r="AG335" s="1">
        <f t="shared" si="8"/>
        <v>0</v>
      </c>
      <c r="AH335" s="1">
        <f t="shared" si="9"/>
        <v>0</v>
      </c>
      <c r="AI335" s="1">
        <f t="shared" si="10"/>
        <v>0</v>
      </c>
      <c r="AJ335" s="1">
        <f t="shared" si="11"/>
        <v>0</v>
      </c>
      <c r="AK335" s="1">
        <f t="shared" si="12"/>
        <v>0</v>
      </c>
      <c r="AL335" s="1">
        <f t="shared" si="13"/>
        <v>0</v>
      </c>
    </row>
    <row r="336" spans="1:38" ht="14.25" customHeight="1">
      <c r="A336" s="14" t="s">
        <v>349</v>
      </c>
      <c r="B336" s="27">
        <v>4</v>
      </c>
      <c r="K336" s="1"/>
      <c r="L336" s="1"/>
      <c r="M336" s="1"/>
      <c r="N336" s="1"/>
      <c r="O336" s="1"/>
      <c r="P336" s="1"/>
      <c r="T336" s="1" t="s">
        <v>1151</v>
      </c>
      <c r="U336" s="1" t="e">
        <f t="shared" ref="U336:Z336" si="359">(SUMIF($A:$A,$T336,C:C))/(COUNTIFS($A:$A,$T336,C:C,"&gt;0"))</f>
        <v>#DIV/0!</v>
      </c>
      <c r="V336" s="1" t="e">
        <f t="shared" si="359"/>
        <v>#DIV/0!</v>
      </c>
      <c r="W336" s="1" t="e">
        <f t="shared" si="359"/>
        <v>#DIV/0!</v>
      </c>
      <c r="X336" s="1" t="e">
        <f t="shared" si="359"/>
        <v>#DIV/0!</v>
      </c>
      <c r="Y336" s="1" t="e">
        <f t="shared" si="359"/>
        <v>#DIV/0!</v>
      </c>
      <c r="Z336" s="1" t="e">
        <f t="shared" si="359"/>
        <v>#DIV/0!</v>
      </c>
      <c r="AA336" s="1" t="e">
        <f t="shared" si="2"/>
        <v>#DIV/0!</v>
      </c>
      <c r="AB336" s="1">
        <f t="shared" si="3"/>
        <v>0</v>
      </c>
      <c r="AC336" s="1">
        <f t="shared" si="4"/>
        <v>0</v>
      </c>
      <c r="AD336" s="1" t="e">
        <f t="shared" si="5"/>
        <v>#DIV/0!</v>
      </c>
      <c r="AE336" s="1">
        <f t="shared" si="6"/>
        <v>0</v>
      </c>
      <c r="AF336" s="1">
        <f t="shared" si="7"/>
        <v>0</v>
      </c>
      <c r="AG336" s="1">
        <f t="shared" si="8"/>
        <v>0</v>
      </c>
      <c r="AH336" s="1">
        <f t="shared" si="9"/>
        <v>0</v>
      </c>
      <c r="AI336" s="1">
        <f t="shared" si="10"/>
        <v>0</v>
      </c>
      <c r="AJ336" s="1">
        <f t="shared" si="11"/>
        <v>0</v>
      </c>
      <c r="AK336" s="1">
        <f t="shared" si="12"/>
        <v>0</v>
      </c>
      <c r="AL336" s="1">
        <f t="shared" si="13"/>
        <v>0</v>
      </c>
    </row>
    <row r="337" spans="1:38" ht="14.25" customHeight="1">
      <c r="A337" s="14" t="s">
        <v>349</v>
      </c>
      <c r="B337" s="27">
        <v>5</v>
      </c>
      <c r="K337" s="1"/>
      <c r="L337" s="1"/>
      <c r="M337" s="1"/>
      <c r="N337" s="1"/>
      <c r="O337" s="1"/>
      <c r="P337" s="1"/>
      <c r="T337" s="1" t="s">
        <v>1153</v>
      </c>
      <c r="U337" s="1">
        <f t="shared" ref="U337:Z337" si="360">(SUMIF($A:$A,$T337,C:C))/(COUNTIFS($A:$A,$T337,C:C,"&gt;0"))</f>
        <v>109.04</v>
      </c>
      <c r="V337" s="1">
        <f t="shared" si="360"/>
        <v>18.639999999999997</v>
      </c>
      <c r="W337" s="1">
        <f t="shared" si="360"/>
        <v>1.0639999999999998</v>
      </c>
      <c r="X337" s="1">
        <f t="shared" si="360"/>
        <v>4.0999999999999996</v>
      </c>
      <c r="Y337" s="1">
        <f t="shared" si="360"/>
        <v>4.0324999999999998</v>
      </c>
      <c r="Z337" s="1">
        <f t="shared" si="360"/>
        <v>156.964</v>
      </c>
      <c r="AA337" s="1">
        <f t="shared" si="2"/>
        <v>9.0247286731825209</v>
      </c>
      <c r="AB337" s="1">
        <f t="shared" si="3"/>
        <v>0</v>
      </c>
      <c r="AC337" s="1">
        <f t="shared" si="4"/>
        <v>0</v>
      </c>
      <c r="AD337" s="1" t="e">
        <f t="shared" si="5"/>
        <v>#DIV/0!</v>
      </c>
      <c r="AE337" s="1">
        <f t="shared" si="6"/>
        <v>0</v>
      </c>
      <c r="AF337" s="1">
        <f t="shared" si="7"/>
        <v>0</v>
      </c>
      <c r="AG337" s="1">
        <f t="shared" si="8"/>
        <v>4</v>
      </c>
      <c r="AH337" s="1">
        <f t="shared" si="9"/>
        <v>1</v>
      </c>
      <c r="AI337" s="1">
        <f t="shared" si="10"/>
        <v>5</v>
      </c>
      <c r="AJ337" s="1">
        <f t="shared" si="11"/>
        <v>0</v>
      </c>
      <c r="AK337" s="1">
        <f t="shared" si="12"/>
        <v>0</v>
      </c>
      <c r="AL337" s="1">
        <f t="shared" si="13"/>
        <v>5</v>
      </c>
    </row>
    <row r="338" spans="1:38" ht="14.25" customHeight="1">
      <c r="A338" s="14" t="s">
        <v>353</v>
      </c>
      <c r="B338" s="27">
        <v>1</v>
      </c>
      <c r="K338" s="1"/>
      <c r="L338" s="1"/>
      <c r="M338" s="1"/>
      <c r="N338" s="1"/>
      <c r="O338" s="1"/>
      <c r="P338" s="1"/>
      <c r="T338" s="1" t="s">
        <v>1156</v>
      </c>
      <c r="U338" s="1" t="e">
        <f t="shared" ref="U338:Z338" si="361">(SUMIF($A:$A,$T338,C:C))/(COUNTIFS($A:$A,$T338,C:C,"&gt;0"))</f>
        <v>#DIV/0!</v>
      </c>
      <c r="V338" s="1" t="e">
        <f t="shared" si="361"/>
        <v>#DIV/0!</v>
      </c>
      <c r="W338" s="1" t="e">
        <f t="shared" si="361"/>
        <v>#DIV/0!</v>
      </c>
      <c r="X338" s="1" t="e">
        <f t="shared" si="361"/>
        <v>#DIV/0!</v>
      </c>
      <c r="Y338" s="1" t="e">
        <f t="shared" si="361"/>
        <v>#DIV/0!</v>
      </c>
      <c r="Z338" s="1" t="e">
        <f t="shared" si="361"/>
        <v>#DIV/0!</v>
      </c>
      <c r="AA338" s="1" t="e">
        <f t="shared" si="2"/>
        <v>#DIV/0!</v>
      </c>
      <c r="AB338" s="1">
        <f t="shared" si="3"/>
        <v>0</v>
      </c>
      <c r="AC338" s="1">
        <f t="shared" si="4"/>
        <v>0</v>
      </c>
      <c r="AD338" s="1" t="e">
        <f t="shared" si="5"/>
        <v>#DIV/0!</v>
      </c>
      <c r="AE338" s="1">
        <f t="shared" si="6"/>
        <v>0</v>
      </c>
      <c r="AF338" s="1">
        <f t="shared" si="7"/>
        <v>0</v>
      </c>
      <c r="AG338" s="1">
        <f t="shared" si="8"/>
        <v>0</v>
      </c>
      <c r="AH338" s="1">
        <f t="shared" si="9"/>
        <v>0</v>
      </c>
      <c r="AI338" s="1">
        <f t="shared" si="10"/>
        <v>0</v>
      </c>
      <c r="AJ338" s="1">
        <f t="shared" si="11"/>
        <v>0</v>
      </c>
      <c r="AK338" s="1">
        <f t="shared" si="12"/>
        <v>0</v>
      </c>
      <c r="AL338" s="1">
        <f t="shared" si="13"/>
        <v>0</v>
      </c>
    </row>
    <row r="339" spans="1:38" ht="14.25" customHeight="1">
      <c r="A339" s="14" t="s">
        <v>353</v>
      </c>
      <c r="B339" s="27">
        <v>2</v>
      </c>
      <c r="K339" s="1"/>
      <c r="L339" s="1"/>
      <c r="M339" s="1"/>
      <c r="N339" s="1"/>
      <c r="O339" s="1"/>
      <c r="P339" s="1"/>
      <c r="T339" s="1" t="s">
        <v>1159</v>
      </c>
      <c r="U339" s="1" t="e">
        <f t="shared" ref="U339:Z339" si="362">(SUMIF($A:$A,$T339,C:C))/(COUNTIFS($A:$A,$T339,C:C,"&gt;0"))</f>
        <v>#DIV/0!</v>
      </c>
      <c r="V339" s="1" t="e">
        <f t="shared" si="362"/>
        <v>#DIV/0!</v>
      </c>
      <c r="W339" s="1" t="e">
        <f t="shared" si="362"/>
        <v>#DIV/0!</v>
      </c>
      <c r="X339" s="1" t="e">
        <f t="shared" si="362"/>
        <v>#DIV/0!</v>
      </c>
      <c r="Y339" s="1" t="e">
        <f t="shared" si="362"/>
        <v>#DIV/0!</v>
      </c>
      <c r="Z339" s="1" t="e">
        <f t="shared" si="362"/>
        <v>#DIV/0!</v>
      </c>
      <c r="AA339" s="1" t="e">
        <f t="shared" si="2"/>
        <v>#DIV/0!</v>
      </c>
      <c r="AB339" s="1">
        <f t="shared" si="3"/>
        <v>0</v>
      </c>
      <c r="AC339" s="1">
        <f t="shared" si="4"/>
        <v>0</v>
      </c>
      <c r="AD339" s="1" t="e">
        <f t="shared" si="5"/>
        <v>#DIV/0!</v>
      </c>
      <c r="AE339" s="1">
        <f t="shared" si="6"/>
        <v>0</v>
      </c>
      <c r="AF339" s="1">
        <f t="shared" si="7"/>
        <v>0</v>
      </c>
      <c r="AG339" s="1">
        <f t="shared" si="8"/>
        <v>0</v>
      </c>
      <c r="AH339" s="1">
        <f t="shared" si="9"/>
        <v>0</v>
      </c>
      <c r="AI339" s="1">
        <f t="shared" si="10"/>
        <v>0</v>
      </c>
      <c r="AJ339" s="1">
        <f t="shared" si="11"/>
        <v>0</v>
      </c>
      <c r="AK339" s="1">
        <f t="shared" si="12"/>
        <v>0</v>
      </c>
      <c r="AL339" s="1">
        <f t="shared" si="13"/>
        <v>0</v>
      </c>
    </row>
    <row r="340" spans="1:38" ht="14.25" customHeight="1">
      <c r="A340" s="14" t="s">
        <v>353</v>
      </c>
      <c r="B340" s="27">
        <v>3</v>
      </c>
      <c r="K340" s="1"/>
      <c r="L340" s="1"/>
      <c r="M340" s="1"/>
      <c r="N340" s="1"/>
      <c r="O340" s="1"/>
      <c r="P340" s="1"/>
      <c r="T340" s="1" t="s">
        <v>1162</v>
      </c>
      <c r="U340" s="1" t="e">
        <f t="shared" ref="U340:Z340" si="363">(SUMIF($A:$A,$T340,C:C))/(COUNTIFS($A:$A,$T340,C:C,"&gt;0"))</f>
        <v>#DIV/0!</v>
      </c>
      <c r="V340" s="1" t="e">
        <f t="shared" si="363"/>
        <v>#DIV/0!</v>
      </c>
      <c r="W340" s="1" t="e">
        <f t="shared" si="363"/>
        <v>#DIV/0!</v>
      </c>
      <c r="X340" s="1" t="e">
        <f t="shared" si="363"/>
        <v>#DIV/0!</v>
      </c>
      <c r="Y340" s="1" t="e">
        <f t="shared" si="363"/>
        <v>#DIV/0!</v>
      </c>
      <c r="Z340" s="1" t="e">
        <f t="shared" si="363"/>
        <v>#DIV/0!</v>
      </c>
      <c r="AA340" s="1" t="e">
        <f t="shared" si="2"/>
        <v>#DIV/0!</v>
      </c>
      <c r="AB340" s="1">
        <f t="shared" si="3"/>
        <v>0</v>
      </c>
      <c r="AC340" s="1">
        <f t="shared" si="4"/>
        <v>0</v>
      </c>
      <c r="AD340" s="1" t="e">
        <f t="shared" si="5"/>
        <v>#DIV/0!</v>
      </c>
      <c r="AE340" s="1">
        <f t="shared" si="6"/>
        <v>0</v>
      </c>
      <c r="AF340" s="1">
        <f t="shared" si="7"/>
        <v>0</v>
      </c>
      <c r="AG340" s="1">
        <f t="shared" si="8"/>
        <v>0</v>
      </c>
      <c r="AH340" s="1">
        <f t="shared" si="9"/>
        <v>0</v>
      </c>
      <c r="AI340" s="1">
        <f t="shared" si="10"/>
        <v>0</v>
      </c>
      <c r="AJ340" s="1">
        <f t="shared" si="11"/>
        <v>0</v>
      </c>
      <c r="AK340" s="1">
        <f t="shared" si="12"/>
        <v>0</v>
      </c>
      <c r="AL340" s="1">
        <f t="shared" si="13"/>
        <v>0</v>
      </c>
    </row>
    <row r="341" spans="1:38" ht="14.25" customHeight="1">
      <c r="A341" s="14" t="s">
        <v>353</v>
      </c>
      <c r="B341" s="27">
        <v>4</v>
      </c>
      <c r="K341" s="1"/>
      <c r="L341" s="1"/>
      <c r="M341" s="1"/>
      <c r="N341" s="1"/>
      <c r="O341" s="1"/>
      <c r="P341" s="1"/>
      <c r="T341" s="1" t="s">
        <v>311</v>
      </c>
      <c r="U341" s="1" t="e">
        <f t="shared" ref="U341:Z341" si="364">(SUMIF($A:$A,$T341,C:C))/(COUNTIFS($A:$A,$T341,C:C,"&gt;0"))</f>
        <v>#DIV/0!</v>
      </c>
      <c r="V341" s="1" t="e">
        <f t="shared" si="364"/>
        <v>#DIV/0!</v>
      </c>
      <c r="W341" s="1" t="e">
        <f t="shared" si="364"/>
        <v>#DIV/0!</v>
      </c>
      <c r="X341" s="1" t="e">
        <f t="shared" si="364"/>
        <v>#DIV/0!</v>
      </c>
      <c r="Y341" s="1" t="e">
        <f t="shared" si="364"/>
        <v>#DIV/0!</v>
      </c>
      <c r="Z341" s="1" t="e">
        <f t="shared" si="364"/>
        <v>#DIV/0!</v>
      </c>
      <c r="AA341" s="1" t="e">
        <f t="shared" si="2"/>
        <v>#DIV/0!</v>
      </c>
      <c r="AB341" s="1">
        <f t="shared" si="3"/>
        <v>0</v>
      </c>
      <c r="AC341" s="1">
        <f t="shared" si="4"/>
        <v>0</v>
      </c>
      <c r="AD341" s="1" t="e">
        <f t="shared" si="5"/>
        <v>#DIV/0!</v>
      </c>
      <c r="AE341" s="1">
        <f t="shared" si="6"/>
        <v>0</v>
      </c>
      <c r="AF341" s="1">
        <f t="shared" si="7"/>
        <v>0</v>
      </c>
      <c r="AG341" s="1">
        <f t="shared" si="8"/>
        <v>0</v>
      </c>
      <c r="AH341" s="1">
        <f t="shared" si="9"/>
        <v>0</v>
      </c>
      <c r="AI341" s="1">
        <f t="shared" si="10"/>
        <v>0</v>
      </c>
      <c r="AJ341" s="1">
        <f t="shared" si="11"/>
        <v>0</v>
      </c>
      <c r="AK341" s="1">
        <f t="shared" si="12"/>
        <v>0</v>
      </c>
      <c r="AL341" s="1">
        <f t="shared" si="13"/>
        <v>0</v>
      </c>
    </row>
    <row r="342" spans="1:38" ht="14.25" customHeight="1">
      <c r="A342" s="14" t="s">
        <v>353</v>
      </c>
      <c r="B342" s="27">
        <v>5</v>
      </c>
      <c r="K342" s="1"/>
      <c r="L342" s="1"/>
      <c r="M342" s="1"/>
      <c r="N342" s="1"/>
      <c r="O342" s="1"/>
      <c r="P342" s="1"/>
      <c r="T342" s="1" t="s">
        <v>1166</v>
      </c>
      <c r="U342" s="1" t="e">
        <f t="shared" ref="U342:Z342" si="365">(SUMIF($A:$A,$T342,C:C))/(COUNTIFS($A:$A,$T342,C:C,"&gt;0"))</f>
        <v>#DIV/0!</v>
      </c>
      <c r="V342" s="1" t="e">
        <f t="shared" si="365"/>
        <v>#DIV/0!</v>
      </c>
      <c r="W342" s="1" t="e">
        <f t="shared" si="365"/>
        <v>#DIV/0!</v>
      </c>
      <c r="X342" s="1" t="e">
        <f t="shared" si="365"/>
        <v>#DIV/0!</v>
      </c>
      <c r="Y342" s="1" t="e">
        <f t="shared" si="365"/>
        <v>#DIV/0!</v>
      </c>
      <c r="Z342" s="1" t="e">
        <f t="shared" si="365"/>
        <v>#DIV/0!</v>
      </c>
      <c r="AA342" s="1" t="e">
        <f t="shared" si="2"/>
        <v>#DIV/0!</v>
      </c>
      <c r="AB342" s="1">
        <f t="shared" si="3"/>
        <v>0</v>
      </c>
      <c r="AC342" s="1">
        <f t="shared" si="4"/>
        <v>0</v>
      </c>
      <c r="AD342" s="1" t="e">
        <f t="shared" si="5"/>
        <v>#DIV/0!</v>
      </c>
      <c r="AE342" s="1">
        <f t="shared" si="6"/>
        <v>0</v>
      </c>
      <c r="AF342" s="1">
        <f t="shared" si="7"/>
        <v>0</v>
      </c>
      <c r="AG342" s="1">
        <f t="shared" si="8"/>
        <v>0</v>
      </c>
      <c r="AH342" s="1">
        <f t="shared" si="9"/>
        <v>0</v>
      </c>
      <c r="AI342" s="1">
        <f t="shared" si="10"/>
        <v>0</v>
      </c>
      <c r="AJ342" s="1">
        <f t="shared" si="11"/>
        <v>0</v>
      </c>
      <c r="AK342" s="1">
        <f t="shared" si="12"/>
        <v>0</v>
      </c>
      <c r="AL342" s="1">
        <f t="shared" si="13"/>
        <v>0</v>
      </c>
    </row>
    <row r="343" spans="1:38" ht="14.25" customHeight="1">
      <c r="A343" s="14" t="s">
        <v>356</v>
      </c>
      <c r="B343" s="27">
        <v>1</v>
      </c>
      <c r="K343" s="1"/>
      <c r="L343" s="1"/>
      <c r="M343" s="1"/>
      <c r="N343" s="1"/>
      <c r="O343" s="1"/>
      <c r="P343" s="1"/>
      <c r="T343" s="1" t="s">
        <v>1169</v>
      </c>
      <c r="U343" s="1">
        <f t="shared" ref="U343:Z343" si="366">(SUMIF($A:$A,$T343,C:C))/(COUNTIFS($A:$A,$T343,C:C,"&gt;0"))</f>
        <v>124.82000000000001</v>
      </c>
      <c r="V343" s="1">
        <f t="shared" si="366"/>
        <v>18.600000000000001</v>
      </c>
      <c r="W343" s="1">
        <f t="shared" si="366"/>
        <v>0.7</v>
      </c>
      <c r="X343" s="1">
        <f t="shared" si="366"/>
        <v>19.14</v>
      </c>
      <c r="Y343" s="1">
        <f t="shared" si="366"/>
        <v>5.1859999999999999</v>
      </c>
      <c r="Z343" s="1">
        <f t="shared" si="366"/>
        <v>144.76999999999998</v>
      </c>
      <c r="AA343" s="1">
        <f t="shared" si="2"/>
        <v>10.422790352378463</v>
      </c>
      <c r="AB343" s="1">
        <f t="shared" si="3"/>
        <v>0</v>
      </c>
      <c r="AC343" s="1">
        <f t="shared" si="4"/>
        <v>0</v>
      </c>
      <c r="AD343" s="1" t="e">
        <f t="shared" si="5"/>
        <v>#DIV/0!</v>
      </c>
      <c r="AE343" s="1">
        <f t="shared" si="6"/>
        <v>0</v>
      </c>
      <c r="AF343" s="1">
        <f t="shared" si="7"/>
        <v>0</v>
      </c>
      <c r="AG343" s="1">
        <f t="shared" si="8"/>
        <v>0</v>
      </c>
      <c r="AH343" s="1">
        <f t="shared" si="9"/>
        <v>5</v>
      </c>
      <c r="AI343" s="1">
        <f t="shared" si="10"/>
        <v>5</v>
      </c>
      <c r="AJ343" s="1">
        <f t="shared" si="11"/>
        <v>0</v>
      </c>
      <c r="AK343" s="1">
        <f t="shared" si="12"/>
        <v>4</v>
      </c>
      <c r="AL343" s="1">
        <f t="shared" si="13"/>
        <v>1</v>
      </c>
    </row>
    <row r="344" spans="1:38" ht="14.25" customHeight="1">
      <c r="A344" s="14" t="s">
        <v>356</v>
      </c>
      <c r="B344" s="27">
        <v>2</v>
      </c>
      <c r="K344" s="1"/>
      <c r="L344" s="1"/>
      <c r="M344" s="1"/>
      <c r="N344" s="1"/>
      <c r="O344" s="1"/>
      <c r="P344" s="1"/>
      <c r="T344" s="1" t="s">
        <v>1171</v>
      </c>
      <c r="U344" s="1" t="e">
        <f t="shared" ref="U344:Z344" si="367">(SUMIF($A:$A,$T344,C:C))/(COUNTIFS($A:$A,$T344,C:C,"&gt;0"))</f>
        <v>#DIV/0!</v>
      </c>
      <c r="V344" s="1" t="e">
        <f t="shared" si="367"/>
        <v>#DIV/0!</v>
      </c>
      <c r="W344" s="1" t="e">
        <f t="shared" si="367"/>
        <v>#DIV/0!</v>
      </c>
      <c r="X344" s="1" t="e">
        <f t="shared" si="367"/>
        <v>#DIV/0!</v>
      </c>
      <c r="Y344" s="1" t="e">
        <f t="shared" si="367"/>
        <v>#DIV/0!</v>
      </c>
      <c r="Z344" s="1" t="e">
        <f t="shared" si="367"/>
        <v>#DIV/0!</v>
      </c>
      <c r="AA344" s="1" t="e">
        <f t="shared" si="2"/>
        <v>#DIV/0!</v>
      </c>
      <c r="AB344" s="1">
        <f t="shared" si="3"/>
        <v>0</v>
      </c>
      <c r="AC344" s="1">
        <f t="shared" si="4"/>
        <v>0</v>
      </c>
      <c r="AD344" s="1" t="e">
        <f t="shared" si="5"/>
        <v>#DIV/0!</v>
      </c>
      <c r="AE344" s="1">
        <f t="shared" si="6"/>
        <v>0</v>
      </c>
      <c r="AF344" s="1">
        <f t="shared" si="7"/>
        <v>0</v>
      </c>
      <c r="AG344" s="1">
        <f t="shared" si="8"/>
        <v>0</v>
      </c>
      <c r="AH344" s="1">
        <f t="shared" si="9"/>
        <v>0</v>
      </c>
      <c r="AI344" s="1">
        <f t="shared" si="10"/>
        <v>0</v>
      </c>
      <c r="AJ344" s="1">
        <f t="shared" si="11"/>
        <v>0</v>
      </c>
      <c r="AK344" s="1">
        <f t="shared" si="12"/>
        <v>0</v>
      </c>
      <c r="AL344" s="1">
        <f t="shared" si="13"/>
        <v>0</v>
      </c>
    </row>
    <row r="345" spans="1:38" ht="14.25" customHeight="1">
      <c r="A345" s="14" t="s">
        <v>356</v>
      </c>
      <c r="B345" s="27">
        <v>3</v>
      </c>
      <c r="K345" s="1"/>
      <c r="L345" s="1"/>
      <c r="M345" s="1"/>
      <c r="N345" s="1"/>
      <c r="O345" s="1"/>
      <c r="P345" s="1"/>
      <c r="T345" s="1" t="s">
        <v>1173</v>
      </c>
      <c r="U345" s="1" t="e">
        <f t="shared" ref="U345:Z345" si="368">(SUMIF($A:$A,$T345,C:C))/(COUNTIFS($A:$A,$T345,C:C,"&gt;0"))</f>
        <v>#DIV/0!</v>
      </c>
      <c r="V345" s="1" t="e">
        <f t="shared" si="368"/>
        <v>#DIV/0!</v>
      </c>
      <c r="W345" s="1" t="e">
        <f t="shared" si="368"/>
        <v>#DIV/0!</v>
      </c>
      <c r="X345" s="1" t="e">
        <f t="shared" si="368"/>
        <v>#DIV/0!</v>
      </c>
      <c r="Y345" s="1" t="e">
        <f t="shared" si="368"/>
        <v>#DIV/0!</v>
      </c>
      <c r="Z345" s="1" t="e">
        <f t="shared" si="368"/>
        <v>#DIV/0!</v>
      </c>
      <c r="AA345" s="1" t="e">
        <f t="shared" si="2"/>
        <v>#DIV/0!</v>
      </c>
      <c r="AB345" s="1">
        <f t="shared" si="3"/>
        <v>0</v>
      </c>
      <c r="AC345" s="1">
        <f t="shared" si="4"/>
        <v>0</v>
      </c>
      <c r="AD345" s="1" t="e">
        <f t="shared" si="5"/>
        <v>#DIV/0!</v>
      </c>
      <c r="AE345" s="1">
        <f t="shared" si="6"/>
        <v>0</v>
      </c>
      <c r="AF345" s="1">
        <f t="shared" si="7"/>
        <v>0</v>
      </c>
      <c r="AG345" s="1">
        <f t="shared" si="8"/>
        <v>0</v>
      </c>
      <c r="AH345" s="1">
        <f t="shared" si="9"/>
        <v>0</v>
      </c>
      <c r="AI345" s="1">
        <f t="shared" si="10"/>
        <v>0</v>
      </c>
      <c r="AJ345" s="1">
        <f t="shared" si="11"/>
        <v>0</v>
      </c>
      <c r="AK345" s="1">
        <f t="shared" si="12"/>
        <v>0</v>
      </c>
      <c r="AL345" s="1">
        <f t="shared" si="13"/>
        <v>0</v>
      </c>
    </row>
    <row r="346" spans="1:38" ht="14.25" customHeight="1">
      <c r="A346" s="14" t="s">
        <v>356</v>
      </c>
      <c r="B346" s="27">
        <v>4</v>
      </c>
      <c r="K346" s="1"/>
      <c r="L346" s="1"/>
      <c r="M346" s="1"/>
      <c r="N346" s="1"/>
      <c r="O346" s="1"/>
      <c r="P346" s="1"/>
      <c r="T346" s="1" t="s">
        <v>1175</v>
      </c>
      <c r="U346" s="1" t="e">
        <f t="shared" ref="U346:Z346" si="369">(SUMIF($A:$A,$T346,C:C))/(COUNTIFS($A:$A,$T346,C:C,"&gt;0"))</f>
        <v>#DIV/0!</v>
      </c>
      <c r="V346" s="1" t="e">
        <f t="shared" si="369"/>
        <v>#DIV/0!</v>
      </c>
      <c r="W346" s="1" t="e">
        <f t="shared" si="369"/>
        <v>#DIV/0!</v>
      </c>
      <c r="X346" s="1" t="e">
        <f t="shared" si="369"/>
        <v>#DIV/0!</v>
      </c>
      <c r="Y346" s="1" t="e">
        <f t="shared" si="369"/>
        <v>#DIV/0!</v>
      </c>
      <c r="Z346" s="1" t="e">
        <f t="shared" si="369"/>
        <v>#DIV/0!</v>
      </c>
      <c r="AA346" s="1" t="e">
        <f t="shared" si="2"/>
        <v>#DIV/0!</v>
      </c>
      <c r="AB346" s="1">
        <f t="shared" si="3"/>
        <v>0</v>
      </c>
      <c r="AC346" s="1">
        <f t="shared" si="4"/>
        <v>0</v>
      </c>
      <c r="AD346" s="1" t="e">
        <f t="shared" si="5"/>
        <v>#DIV/0!</v>
      </c>
      <c r="AE346" s="1">
        <f t="shared" si="6"/>
        <v>0</v>
      </c>
      <c r="AF346" s="1">
        <f t="shared" si="7"/>
        <v>0</v>
      </c>
      <c r="AG346" s="1">
        <f t="shared" si="8"/>
        <v>0</v>
      </c>
      <c r="AH346" s="1">
        <f t="shared" si="9"/>
        <v>0</v>
      </c>
      <c r="AI346" s="1">
        <f t="shared" si="10"/>
        <v>0</v>
      </c>
      <c r="AJ346" s="1">
        <f t="shared" si="11"/>
        <v>0</v>
      </c>
      <c r="AK346" s="1">
        <f t="shared" si="12"/>
        <v>0</v>
      </c>
      <c r="AL346" s="1">
        <f t="shared" si="13"/>
        <v>0</v>
      </c>
    </row>
    <row r="347" spans="1:38" ht="14.25" customHeight="1">
      <c r="A347" s="14" t="s">
        <v>356</v>
      </c>
      <c r="B347" s="27">
        <v>5</v>
      </c>
      <c r="K347" s="1"/>
      <c r="L347" s="1"/>
      <c r="M347" s="1"/>
      <c r="N347" s="1"/>
      <c r="O347" s="1"/>
      <c r="P347" s="1"/>
      <c r="T347" s="1" t="s">
        <v>1178</v>
      </c>
      <c r="U347" s="1" t="e">
        <f t="shared" ref="U347:Z347" si="370">(SUMIF($A:$A,$T347,C:C))/(COUNTIFS($A:$A,$T347,C:C,"&gt;0"))</f>
        <v>#DIV/0!</v>
      </c>
      <c r="V347" s="1" t="e">
        <f t="shared" si="370"/>
        <v>#DIV/0!</v>
      </c>
      <c r="W347" s="1" t="e">
        <f t="shared" si="370"/>
        <v>#DIV/0!</v>
      </c>
      <c r="X347" s="1" t="e">
        <f t="shared" si="370"/>
        <v>#DIV/0!</v>
      </c>
      <c r="Y347" s="1" t="e">
        <f t="shared" si="370"/>
        <v>#DIV/0!</v>
      </c>
      <c r="Z347" s="1" t="e">
        <f t="shared" si="370"/>
        <v>#DIV/0!</v>
      </c>
      <c r="AA347" s="1" t="e">
        <f t="shared" si="2"/>
        <v>#DIV/0!</v>
      </c>
      <c r="AB347" s="1">
        <f t="shared" si="3"/>
        <v>0</v>
      </c>
      <c r="AC347" s="1">
        <f t="shared" si="4"/>
        <v>0</v>
      </c>
      <c r="AD347" s="1" t="e">
        <f t="shared" si="5"/>
        <v>#DIV/0!</v>
      </c>
      <c r="AE347" s="1">
        <f t="shared" si="6"/>
        <v>0</v>
      </c>
      <c r="AF347" s="1">
        <f t="shared" si="7"/>
        <v>0</v>
      </c>
      <c r="AG347" s="1">
        <f t="shared" si="8"/>
        <v>0</v>
      </c>
      <c r="AH347" s="1">
        <f t="shared" si="9"/>
        <v>0</v>
      </c>
      <c r="AI347" s="1">
        <f t="shared" si="10"/>
        <v>0</v>
      </c>
      <c r="AJ347" s="1">
        <f t="shared" si="11"/>
        <v>0</v>
      </c>
      <c r="AK347" s="1">
        <f t="shared" si="12"/>
        <v>0</v>
      </c>
      <c r="AL347" s="1">
        <f t="shared" si="13"/>
        <v>0</v>
      </c>
    </row>
    <row r="348" spans="1:38" ht="14.25" customHeight="1">
      <c r="A348" s="14" t="s">
        <v>311</v>
      </c>
      <c r="B348" s="27">
        <v>1</v>
      </c>
      <c r="K348" s="1"/>
      <c r="L348" s="1"/>
      <c r="M348" s="1"/>
      <c r="N348" s="1"/>
      <c r="O348" s="1"/>
      <c r="P348" s="1"/>
      <c r="T348" s="1" t="s">
        <v>1183</v>
      </c>
      <c r="U348" s="1" t="e">
        <f t="shared" ref="U348:Z348" si="371">(SUMIF($A:$A,$T348,C:C))/(COUNTIFS($A:$A,$T348,C:C,"&gt;0"))</f>
        <v>#DIV/0!</v>
      </c>
      <c r="V348" s="1" t="e">
        <f t="shared" si="371"/>
        <v>#DIV/0!</v>
      </c>
      <c r="W348" s="1" t="e">
        <f t="shared" si="371"/>
        <v>#DIV/0!</v>
      </c>
      <c r="X348" s="1" t="e">
        <f t="shared" si="371"/>
        <v>#DIV/0!</v>
      </c>
      <c r="Y348" s="1" t="e">
        <f t="shared" si="371"/>
        <v>#DIV/0!</v>
      </c>
      <c r="Z348" s="1" t="e">
        <f t="shared" si="371"/>
        <v>#DIV/0!</v>
      </c>
      <c r="AA348" s="1" t="e">
        <f t="shared" si="2"/>
        <v>#DIV/0!</v>
      </c>
      <c r="AB348" s="1">
        <f t="shared" si="3"/>
        <v>0</v>
      </c>
      <c r="AC348" s="1">
        <f t="shared" si="4"/>
        <v>0</v>
      </c>
      <c r="AD348" s="1" t="e">
        <f t="shared" si="5"/>
        <v>#DIV/0!</v>
      </c>
      <c r="AE348" s="1">
        <f t="shared" si="6"/>
        <v>0</v>
      </c>
      <c r="AF348" s="1">
        <f t="shared" si="7"/>
        <v>0</v>
      </c>
      <c r="AG348" s="1">
        <f t="shared" si="8"/>
        <v>0</v>
      </c>
      <c r="AH348" s="1">
        <f t="shared" si="9"/>
        <v>0</v>
      </c>
      <c r="AI348" s="1">
        <f t="shared" si="10"/>
        <v>0</v>
      </c>
      <c r="AJ348" s="1">
        <f t="shared" si="11"/>
        <v>0</v>
      </c>
      <c r="AK348" s="1">
        <f t="shared" si="12"/>
        <v>0</v>
      </c>
      <c r="AL348" s="1">
        <f t="shared" si="13"/>
        <v>0</v>
      </c>
    </row>
    <row r="349" spans="1:38" ht="14.25" customHeight="1">
      <c r="A349" s="14" t="s">
        <v>311</v>
      </c>
      <c r="B349" s="27">
        <v>2</v>
      </c>
      <c r="K349" s="1"/>
      <c r="L349" s="1"/>
      <c r="M349" s="1"/>
      <c r="N349" s="1"/>
      <c r="O349" s="1"/>
      <c r="P349" s="1"/>
      <c r="T349" s="1" t="s">
        <v>1186</v>
      </c>
      <c r="U349" s="1" t="e">
        <f t="shared" ref="U349:Z349" si="372">(SUMIF($A:$A,$T349,C:C))/(COUNTIFS($A:$A,$T349,C:C,"&gt;0"))</f>
        <v>#DIV/0!</v>
      </c>
      <c r="V349" s="1" t="e">
        <f t="shared" si="372"/>
        <v>#DIV/0!</v>
      </c>
      <c r="W349" s="1" t="e">
        <f t="shared" si="372"/>
        <v>#DIV/0!</v>
      </c>
      <c r="X349" s="1" t="e">
        <f t="shared" si="372"/>
        <v>#DIV/0!</v>
      </c>
      <c r="Y349" s="1" t="e">
        <f t="shared" si="372"/>
        <v>#DIV/0!</v>
      </c>
      <c r="Z349" s="1" t="e">
        <f t="shared" si="372"/>
        <v>#DIV/0!</v>
      </c>
      <c r="AA349" s="1" t="e">
        <f t="shared" si="2"/>
        <v>#DIV/0!</v>
      </c>
      <c r="AB349" s="1">
        <f t="shared" si="3"/>
        <v>0</v>
      </c>
      <c r="AC349" s="1">
        <f t="shared" si="4"/>
        <v>0</v>
      </c>
      <c r="AD349" s="1" t="e">
        <f t="shared" si="5"/>
        <v>#DIV/0!</v>
      </c>
      <c r="AE349" s="1">
        <f t="shared" si="6"/>
        <v>0</v>
      </c>
      <c r="AF349" s="1">
        <f t="shared" si="7"/>
        <v>0</v>
      </c>
      <c r="AG349" s="1">
        <f t="shared" si="8"/>
        <v>0</v>
      </c>
      <c r="AH349" s="1">
        <f t="shared" si="9"/>
        <v>0</v>
      </c>
      <c r="AI349" s="1">
        <f t="shared" si="10"/>
        <v>0</v>
      </c>
      <c r="AJ349" s="1">
        <f t="shared" si="11"/>
        <v>0</v>
      </c>
      <c r="AK349" s="1">
        <f t="shared" si="12"/>
        <v>0</v>
      </c>
      <c r="AL349" s="1">
        <f t="shared" si="13"/>
        <v>0</v>
      </c>
    </row>
    <row r="350" spans="1:38" ht="14.25" customHeight="1">
      <c r="A350" s="14" t="s">
        <v>311</v>
      </c>
      <c r="B350" s="27">
        <v>3</v>
      </c>
      <c r="K350" s="1"/>
      <c r="L350" s="1"/>
      <c r="M350" s="1"/>
      <c r="N350" s="1"/>
      <c r="O350" s="1"/>
      <c r="P350" s="1"/>
      <c r="T350" s="1" t="s">
        <v>1189</v>
      </c>
      <c r="U350" s="1" t="e">
        <f t="shared" ref="U350:Z350" si="373">(SUMIF($A:$A,$T350,C:C))/(COUNTIFS($A:$A,$T350,C:C,"&gt;0"))</f>
        <v>#DIV/0!</v>
      </c>
      <c r="V350" s="1" t="e">
        <f t="shared" si="373"/>
        <v>#DIV/0!</v>
      </c>
      <c r="W350" s="1" t="e">
        <f t="shared" si="373"/>
        <v>#DIV/0!</v>
      </c>
      <c r="X350" s="1" t="e">
        <f t="shared" si="373"/>
        <v>#DIV/0!</v>
      </c>
      <c r="Y350" s="1" t="e">
        <f t="shared" si="373"/>
        <v>#DIV/0!</v>
      </c>
      <c r="Z350" s="1" t="e">
        <f t="shared" si="373"/>
        <v>#DIV/0!</v>
      </c>
      <c r="AA350" s="1" t="e">
        <f t="shared" si="2"/>
        <v>#DIV/0!</v>
      </c>
      <c r="AB350" s="1">
        <f t="shared" si="3"/>
        <v>0</v>
      </c>
      <c r="AC350" s="1">
        <f t="shared" si="4"/>
        <v>0</v>
      </c>
      <c r="AD350" s="1" t="e">
        <f t="shared" si="5"/>
        <v>#DIV/0!</v>
      </c>
      <c r="AE350" s="1">
        <f t="shared" si="6"/>
        <v>0</v>
      </c>
      <c r="AF350" s="1">
        <f t="shared" si="7"/>
        <v>0</v>
      </c>
      <c r="AG350" s="1">
        <f t="shared" si="8"/>
        <v>0</v>
      </c>
      <c r="AH350" s="1">
        <f t="shared" si="9"/>
        <v>0</v>
      </c>
      <c r="AI350" s="1">
        <f t="shared" si="10"/>
        <v>0</v>
      </c>
      <c r="AJ350" s="1">
        <f t="shared" si="11"/>
        <v>0</v>
      </c>
      <c r="AK350" s="1">
        <f t="shared" si="12"/>
        <v>0</v>
      </c>
      <c r="AL350" s="1">
        <f t="shared" si="13"/>
        <v>0</v>
      </c>
    </row>
    <row r="351" spans="1:38" ht="14.25" customHeight="1">
      <c r="A351" s="14" t="s">
        <v>311</v>
      </c>
      <c r="B351" s="27">
        <v>4</v>
      </c>
      <c r="K351" s="1"/>
      <c r="L351" s="1"/>
      <c r="M351" s="1"/>
      <c r="N351" s="1"/>
      <c r="O351" s="1"/>
      <c r="P351" s="1"/>
      <c r="T351" s="1" t="s">
        <v>1192</v>
      </c>
      <c r="U351" s="1" t="e">
        <f t="shared" ref="U351:Z351" si="374">(SUMIF($A:$A,$T351,C:C))/(COUNTIFS($A:$A,$T351,C:C,"&gt;0"))</f>
        <v>#DIV/0!</v>
      </c>
      <c r="V351" s="1" t="e">
        <f t="shared" si="374"/>
        <v>#DIV/0!</v>
      </c>
      <c r="W351" s="1" t="e">
        <f t="shared" si="374"/>
        <v>#DIV/0!</v>
      </c>
      <c r="X351" s="1" t="e">
        <f t="shared" si="374"/>
        <v>#DIV/0!</v>
      </c>
      <c r="Y351" s="1" t="e">
        <f t="shared" si="374"/>
        <v>#DIV/0!</v>
      </c>
      <c r="Z351" s="1" t="e">
        <f t="shared" si="374"/>
        <v>#DIV/0!</v>
      </c>
      <c r="AA351" s="1" t="e">
        <f t="shared" si="2"/>
        <v>#DIV/0!</v>
      </c>
      <c r="AB351" s="1">
        <f t="shared" si="3"/>
        <v>0</v>
      </c>
      <c r="AC351" s="1">
        <f t="shared" si="4"/>
        <v>0</v>
      </c>
      <c r="AD351" s="1" t="e">
        <f t="shared" si="5"/>
        <v>#DIV/0!</v>
      </c>
      <c r="AE351" s="1">
        <f t="shared" si="6"/>
        <v>0</v>
      </c>
      <c r="AF351" s="1">
        <f t="shared" si="7"/>
        <v>0</v>
      </c>
      <c r="AG351" s="1">
        <f t="shared" si="8"/>
        <v>0</v>
      </c>
      <c r="AH351" s="1">
        <f t="shared" si="9"/>
        <v>0</v>
      </c>
      <c r="AI351" s="1">
        <f t="shared" si="10"/>
        <v>0</v>
      </c>
      <c r="AJ351" s="1">
        <f t="shared" si="11"/>
        <v>0</v>
      </c>
      <c r="AK351" s="1">
        <f t="shared" si="12"/>
        <v>0</v>
      </c>
      <c r="AL351" s="1">
        <f t="shared" si="13"/>
        <v>0</v>
      </c>
    </row>
    <row r="352" spans="1:38" ht="14.25" customHeight="1">
      <c r="A352" s="14" t="s">
        <v>311</v>
      </c>
      <c r="B352" s="27">
        <v>5</v>
      </c>
      <c r="K352" s="1"/>
      <c r="L352" s="1"/>
      <c r="M352" s="1"/>
      <c r="N352" s="1"/>
      <c r="O352" s="1"/>
      <c r="P352" s="1"/>
      <c r="T352" s="1" t="s">
        <v>1195</v>
      </c>
      <c r="U352" s="1" t="e">
        <f t="shared" ref="U352:Z352" si="375">(SUMIF($A:$A,$T352,C:C))/(COUNTIFS($A:$A,$T352,C:C,"&gt;0"))</f>
        <v>#DIV/0!</v>
      </c>
      <c r="V352" s="1" t="e">
        <f t="shared" si="375"/>
        <v>#DIV/0!</v>
      </c>
      <c r="W352" s="1" t="e">
        <f t="shared" si="375"/>
        <v>#DIV/0!</v>
      </c>
      <c r="X352" s="1" t="e">
        <f t="shared" si="375"/>
        <v>#DIV/0!</v>
      </c>
      <c r="Y352" s="1" t="e">
        <f t="shared" si="375"/>
        <v>#DIV/0!</v>
      </c>
      <c r="Z352" s="1" t="e">
        <f t="shared" si="375"/>
        <v>#DIV/0!</v>
      </c>
      <c r="AA352" s="1" t="e">
        <f t="shared" si="2"/>
        <v>#DIV/0!</v>
      </c>
      <c r="AB352" s="1">
        <f t="shared" si="3"/>
        <v>0</v>
      </c>
      <c r="AC352" s="1">
        <f t="shared" si="4"/>
        <v>0</v>
      </c>
      <c r="AD352" s="1" t="e">
        <f t="shared" si="5"/>
        <v>#DIV/0!</v>
      </c>
      <c r="AE352" s="1">
        <f t="shared" si="6"/>
        <v>0</v>
      </c>
      <c r="AF352" s="1">
        <f t="shared" si="7"/>
        <v>0</v>
      </c>
      <c r="AG352" s="1">
        <f t="shared" si="8"/>
        <v>0</v>
      </c>
      <c r="AH352" s="1">
        <f t="shared" si="9"/>
        <v>0</v>
      </c>
      <c r="AI352" s="1">
        <f t="shared" si="10"/>
        <v>0</v>
      </c>
      <c r="AJ352" s="1">
        <f t="shared" si="11"/>
        <v>0</v>
      </c>
      <c r="AK352" s="1">
        <f t="shared" si="12"/>
        <v>0</v>
      </c>
      <c r="AL352" s="1">
        <f t="shared" si="13"/>
        <v>0</v>
      </c>
    </row>
    <row r="353" spans="1:38" ht="14.25" customHeight="1">
      <c r="A353" s="14" t="s">
        <v>361</v>
      </c>
      <c r="B353" s="27">
        <v>1</v>
      </c>
      <c r="C353" s="27">
        <v>59.5</v>
      </c>
      <c r="D353" s="27">
        <v>16</v>
      </c>
      <c r="E353" s="27">
        <v>1.03</v>
      </c>
      <c r="F353" s="27">
        <v>7.7</v>
      </c>
      <c r="G353" s="27">
        <v>4.6100000000000003</v>
      </c>
      <c r="H353" s="27">
        <v>47.86</v>
      </c>
      <c r="I353" s="27">
        <v>4.46</v>
      </c>
      <c r="J353" s="7">
        <f t="shared" ref="J353:J372" si="376">(I353/H353)*100</f>
        <v>9.3188466360217301</v>
      </c>
      <c r="K353" s="1"/>
      <c r="L353" s="1"/>
      <c r="M353" s="2" t="s">
        <v>1628</v>
      </c>
      <c r="N353" s="2" t="s">
        <v>1628</v>
      </c>
      <c r="O353" s="2" t="s">
        <v>1628</v>
      </c>
      <c r="P353" s="2" t="s">
        <v>1628</v>
      </c>
      <c r="Q353" s="27" t="s">
        <v>1670</v>
      </c>
      <c r="T353" s="1" t="s">
        <v>311</v>
      </c>
      <c r="U353" s="1" t="e">
        <f t="shared" ref="U353:Z353" si="377">(SUMIF($A:$A,$T353,C:C))/(COUNTIFS($A:$A,$T353,C:C,"&gt;0"))</f>
        <v>#DIV/0!</v>
      </c>
      <c r="V353" s="1" t="e">
        <f t="shared" si="377"/>
        <v>#DIV/0!</v>
      </c>
      <c r="W353" s="1" t="e">
        <f t="shared" si="377"/>
        <v>#DIV/0!</v>
      </c>
      <c r="X353" s="1" t="e">
        <f t="shared" si="377"/>
        <v>#DIV/0!</v>
      </c>
      <c r="Y353" s="1" t="e">
        <f t="shared" si="377"/>
        <v>#DIV/0!</v>
      </c>
      <c r="Z353" s="1" t="e">
        <f t="shared" si="377"/>
        <v>#DIV/0!</v>
      </c>
      <c r="AA353" s="1" t="e">
        <f t="shared" si="2"/>
        <v>#DIV/0!</v>
      </c>
      <c r="AB353" s="1">
        <f t="shared" si="3"/>
        <v>0</v>
      </c>
      <c r="AC353" s="1">
        <f t="shared" si="4"/>
        <v>0</v>
      </c>
      <c r="AD353" s="1" t="e">
        <f t="shared" si="5"/>
        <v>#DIV/0!</v>
      </c>
      <c r="AE353" s="1">
        <f t="shared" si="6"/>
        <v>0</v>
      </c>
      <c r="AF353" s="1">
        <f t="shared" si="7"/>
        <v>0</v>
      </c>
      <c r="AG353" s="1">
        <f t="shared" si="8"/>
        <v>0</v>
      </c>
      <c r="AH353" s="1">
        <f t="shared" si="9"/>
        <v>0</v>
      </c>
      <c r="AI353" s="1">
        <f t="shared" si="10"/>
        <v>0</v>
      </c>
      <c r="AJ353" s="1">
        <f t="shared" si="11"/>
        <v>0</v>
      </c>
      <c r="AK353" s="1">
        <f t="shared" si="12"/>
        <v>0</v>
      </c>
      <c r="AL353" s="1">
        <f t="shared" si="13"/>
        <v>0</v>
      </c>
    </row>
    <row r="354" spans="1:38" ht="14.25" customHeight="1">
      <c r="A354" s="14" t="s">
        <v>361</v>
      </c>
      <c r="B354" s="27">
        <v>2</v>
      </c>
      <c r="C354" s="27">
        <v>53.6</v>
      </c>
      <c r="D354" s="27">
        <v>17.5</v>
      </c>
      <c r="E354" s="27">
        <v>1.1000000000000001</v>
      </c>
      <c r="F354" s="27">
        <v>7.2</v>
      </c>
      <c r="G354" s="27">
        <v>4.7300000000000004</v>
      </c>
      <c r="H354" s="27">
        <v>46.32</v>
      </c>
      <c r="I354" s="27">
        <v>4.2300000000000004</v>
      </c>
      <c r="J354" s="7">
        <f t="shared" si="376"/>
        <v>9.1321243523316067</v>
      </c>
      <c r="K354" s="1"/>
      <c r="L354" s="1"/>
      <c r="M354" s="2" t="s">
        <v>1628</v>
      </c>
      <c r="N354" s="2" t="s">
        <v>1628</v>
      </c>
      <c r="O354" s="2" t="s">
        <v>1628</v>
      </c>
      <c r="P354" s="2" t="s">
        <v>1628</v>
      </c>
      <c r="Q354" s="27" t="s">
        <v>1670</v>
      </c>
      <c r="T354" s="1" t="s">
        <v>1199</v>
      </c>
      <c r="U354" s="1" t="e">
        <f t="shared" ref="U354:Z354" si="378">(SUMIF($A:$A,$T354,C:C))/(COUNTIFS($A:$A,$T354,C:C,"&gt;0"))</f>
        <v>#DIV/0!</v>
      </c>
      <c r="V354" s="1" t="e">
        <f t="shared" si="378"/>
        <v>#DIV/0!</v>
      </c>
      <c r="W354" s="1" t="e">
        <f t="shared" si="378"/>
        <v>#DIV/0!</v>
      </c>
      <c r="X354" s="1" t="e">
        <f t="shared" si="378"/>
        <v>#DIV/0!</v>
      </c>
      <c r="Y354" s="1" t="e">
        <f t="shared" si="378"/>
        <v>#DIV/0!</v>
      </c>
      <c r="Z354" s="1" t="e">
        <f t="shared" si="378"/>
        <v>#DIV/0!</v>
      </c>
      <c r="AA354" s="1" t="e">
        <f t="shared" si="2"/>
        <v>#DIV/0!</v>
      </c>
      <c r="AB354" s="1">
        <f t="shared" si="3"/>
        <v>0</v>
      </c>
      <c r="AC354" s="1">
        <f t="shared" si="4"/>
        <v>0</v>
      </c>
      <c r="AD354" s="1" t="e">
        <f t="shared" si="5"/>
        <v>#DIV/0!</v>
      </c>
      <c r="AE354" s="1">
        <f t="shared" si="6"/>
        <v>0</v>
      </c>
      <c r="AF354" s="1">
        <f t="shared" si="7"/>
        <v>0</v>
      </c>
      <c r="AG354" s="1">
        <f t="shared" si="8"/>
        <v>0</v>
      </c>
      <c r="AH354" s="1">
        <f t="shared" si="9"/>
        <v>0</v>
      </c>
      <c r="AI354" s="1">
        <f t="shared" si="10"/>
        <v>0</v>
      </c>
      <c r="AJ354" s="1">
        <f t="shared" si="11"/>
        <v>0</v>
      </c>
      <c r="AK354" s="1">
        <f t="shared" si="12"/>
        <v>0</v>
      </c>
      <c r="AL354" s="1">
        <f t="shared" si="13"/>
        <v>0</v>
      </c>
    </row>
    <row r="355" spans="1:38" ht="14.25" customHeight="1">
      <c r="A355" s="14" t="s">
        <v>361</v>
      </c>
      <c r="B355" s="27">
        <v>3</v>
      </c>
      <c r="C355" s="27">
        <v>121.5</v>
      </c>
      <c r="D355" s="27">
        <v>20.8</v>
      </c>
      <c r="E355" s="27">
        <v>1.36</v>
      </c>
      <c r="F355" s="27">
        <v>12.2</v>
      </c>
      <c r="G355" s="27">
        <v>6.46</v>
      </c>
      <c r="H355" s="27">
        <v>155.35</v>
      </c>
      <c r="I355" s="27">
        <v>15.39</v>
      </c>
      <c r="J355" s="7">
        <f t="shared" si="376"/>
        <v>9.9066623752816234</v>
      </c>
      <c r="K355" s="1"/>
      <c r="L355" s="1"/>
      <c r="M355" s="2" t="s">
        <v>1628</v>
      </c>
      <c r="N355" s="2" t="s">
        <v>52</v>
      </c>
      <c r="O355" s="2" t="s">
        <v>1628</v>
      </c>
      <c r="P355" s="2" t="s">
        <v>1628</v>
      </c>
      <c r="T355" s="1" t="s">
        <v>1201</v>
      </c>
      <c r="U355" s="1">
        <f t="shared" ref="U355:Z355" si="379">(SUMIF($A:$A,$T355,C:C))/(COUNTIFS($A:$A,$T355,C:C,"&gt;0"))</f>
        <v>151.19999999999999</v>
      </c>
      <c r="V355" s="1">
        <f t="shared" si="379"/>
        <v>11.62</v>
      </c>
      <c r="W355" s="1">
        <f t="shared" si="379"/>
        <v>0.70799999999999996</v>
      </c>
      <c r="X355" s="1">
        <f t="shared" si="379"/>
        <v>12.8</v>
      </c>
      <c r="Y355" s="1">
        <f t="shared" si="379"/>
        <v>4.6620000000000008</v>
      </c>
      <c r="Z355" s="1">
        <f t="shared" si="379"/>
        <v>85.57</v>
      </c>
      <c r="AA355" s="1">
        <f t="shared" si="2"/>
        <v>10.276831576675539</v>
      </c>
      <c r="AB355" s="1">
        <f t="shared" si="3"/>
        <v>0</v>
      </c>
      <c r="AC355" s="1">
        <f t="shared" si="4"/>
        <v>0</v>
      </c>
      <c r="AD355" s="1" t="e">
        <f t="shared" si="5"/>
        <v>#DIV/0!</v>
      </c>
      <c r="AE355" s="1">
        <f t="shared" si="6"/>
        <v>0</v>
      </c>
      <c r="AF355" s="1">
        <f t="shared" si="7"/>
        <v>0</v>
      </c>
      <c r="AG355" s="1">
        <f t="shared" si="8"/>
        <v>0</v>
      </c>
      <c r="AH355" s="1">
        <f t="shared" si="9"/>
        <v>5</v>
      </c>
      <c r="AI355" s="1">
        <f t="shared" si="10"/>
        <v>5</v>
      </c>
      <c r="AJ355" s="1">
        <f t="shared" si="11"/>
        <v>0</v>
      </c>
      <c r="AK355" s="1">
        <f t="shared" si="12"/>
        <v>0</v>
      </c>
      <c r="AL355" s="1">
        <f t="shared" si="13"/>
        <v>5</v>
      </c>
    </row>
    <row r="356" spans="1:38" ht="14.25" customHeight="1">
      <c r="A356" s="14" t="s">
        <v>361</v>
      </c>
      <c r="B356" s="27">
        <v>4</v>
      </c>
      <c r="C356" s="27">
        <v>139.4</v>
      </c>
      <c r="D356" s="27">
        <v>13.6</v>
      </c>
      <c r="E356" s="27">
        <v>1.43</v>
      </c>
      <c r="F356" s="27">
        <v>9.8000000000000007</v>
      </c>
      <c r="G356" s="27">
        <v>5.9</v>
      </c>
      <c r="H356" s="27">
        <v>116.31</v>
      </c>
      <c r="I356" s="27">
        <v>11.22</v>
      </c>
      <c r="J356" s="7">
        <f t="shared" si="376"/>
        <v>9.6466339953572362</v>
      </c>
      <c r="K356" s="1"/>
      <c r="L356" s="1"/>
      <c r="M356" s="2" t="s">
        <v>1628</v>
      </c>
      <c r="N356" s="2" t="s">
        <v>52</v>
      </c>
      <c r="O356" s="2" t="s">
        <v>1628</v>
      </c>
      <c r="P356" s="2" t="s">
        <v>1628</v>
      </c>
      <c r="T356" s="1" t="s">
        <v>1203</v>
      </c>
      <c r="U356" s="1">
        <f t="shared" ref="U356:Z356" si="380">(SUMIF($A:$A,$T356,C:C))/(COUNTIFS($A:$A,$T356,C:C,"&gt;0"))</f>
        <v>113.75</v>
      </c>
      <c r="V356" s="1">
        <f t="shared" si="380"/>
        <v>18.55</v>
      </c>
      <c r="W356" s="1">
        <f t="shared" si="380"/>
        <v>0.60499999999999998</v>
      </c>
      <c r="X356" s="1">
        <f t="shared" si="380"/>
        <v>17.899999999999999</v>
      </c>
      <c r="Y356" s="1">
        <f t="shared" si="380"/>
        <v>5.0999999999999996</v>
      </c>
      <c r="Z356" s="1">
        <f t="shared" si="380"/>
        <v>113.41</v>
      </c>
      <c r="AA356" s="1">
        <f t="shared" si="2"/>
        <v>10.246700204307366</v>
      </c>
      <c r="AB356" s="1">
        <f t="shared" si="3"/>
        <v>0</v>
      </c>
      <c r="AC356" s="1">
        <f t="shared" si="4"/>
        <v>0</v>
      </c>
      <c r="AD356" s="1" t="e">
        <f t="shared" si="5"/>
        <v>#DIV/0!</v>
      </c>
      <c r="AE356" s="1">
        <f t="shared" si="6"/>
        <v>0</v>
      </c>
      <c r="AF356" s="1">
        <f t="shared" si="7"/>
        <v>0</v>
      </c>
      <c r="AG356" s="1">
        <f t="shared" si="8"/>
        <v>0</v>
      </c>
      <c r="AH356" s="1">
        <f t="shared" si="9"/>
        <v>2</v>
      </c>
      <c r="AI356" s="1">
        <f t="shared" si="10"/>
        <v>2</v>
      </c>
      <c r="AJ356" s="1">
        <f t="shared" si="11"/>
        <v>0</v>
      </c>
      <c r="AK356" s="1">
        <f t="shared" si="12"/>
        <v>0</v>
      </c>
      <c r="AL356" s="1">
        <f t="shared" si="13"/>
        <v>2</v>
      </c>
    </row>
    <row r="357" spans="1:38" ht="14.25" customHeight="1">
      <c r="A357" s="14" t="s">
        <v>361</v>
      </c>
      <c r="B357" s="27">
        <v>5</v>
      </c>
      <c r="C357" s="27">
        <v>144.19999999999999</v>
      </c>
      <c r="D357" s="27">
        <v>17.600000000000001</v>
      </c>
      <c r="E357" s="27">
        <v>1.18</v>
      </c>
      <c r="F357" s="27">
        <v>11.1</v>
      </c>
      <c r="G357" s="27">
        <v>6.25</v>
      </c>
      <c r="H357" s="27">
        <v>151.5</v>
      </c>
      <c r="I357" s="27">
        <v>14.32</v>
      </c>
      <c r="J357" s="7">
        <f t="shared" si="376"/>
        <v>9.4521452145214528</v>
      </c>
      <c r="K357" s="1"/>
      <c r="L357" s="1"/>
      <c r="M357" s="2" t="s">
        <v>1628</v>
      </c>
      <c r="N357" s="2" t="s">
        <v>52</v>
      </c>
      <c r="O357" s="2" t="s">
        <v>1628</v>
      </c>
      <c r="P357" s="2" t="s">
        <v>1628</v>
      </c>
      <c r="T357" s="1" t="s">
        <v>1206</v>
      </c>
      <c r="U357" s="1">
        <f t="shared" ref="U357:Z357" si="381">(SUMIF($A:$A,$T357,C:C))/(COUNTIFS($A:$A,$T357,C:C,"&gt;0"))</f>
        <v>62.120000000000005</v>
      </c>
      <c r="V357" s="1">
        <f t="shared" si="381"/>
        <v>15.9</v>
      </c>
      <c r="W357" s="1">
        <f t="shared" si="381"/>
        <v>0.66199999999999992</v>
      </c>
      <c r="X357" s="1">
        <f t="shared" si="381"/>
        <v>3.66</v>
      </c>
      <c r="Y357" s="1">
        <f t="shared" si="381"/>
        <v>2.8579999999999997</v>
      </c>
      <c r="Z357" s="1">
        <f t="shared" si="381"/>
        <v>74.087999999999994</v>
      </c>
      <c r="AA357" s="1">
        <f t="shared" si="2"/>
        <v>9.0841890996748482</v>
      </c>
      <c r="AB357" s="1">
        <f t="shared" si="3"/>
        <v>0</v>
      </c>
      <c r="AC357" s="1">
        <f t="shared" si="4"/>
        <v>0</v>
      </c>
      <c r="AD357" s="1" t="e">
        <f t="shared" si="5"/>
        <v>#DIV/0!</v>
      </c>
      <c r="AE357" s="1">
        <f t="shared" si="6"/>
        <v>0</v>
      </c>
      <c r="AF357" s="1">
        <f t="shared" si="7"/>
        <v>0</v>
      </c>
      <c r="AG357" s="1">
        <f t="shared" si="8"/>
        <v>1</v>
      </c>
      <c r="AH357" s="1">
        <f t="shared" si="9"/>
        <v>4</v>
      </c>
      <c r="AI357" s="1">
        <f t="shared" si="10"/>
        <v>5</v>
      </c>
      <c r="AJ357" s="1">
        <f t="shared" si="11"/>
        <v>0</v>
      </c>
      <c r="AK357" s="1">
        <f t="shared" si="12"/>
        <v>0</v>
      </c>
      <c r="AL357" s="1">
        <f t="shared" si="13"/>
        <v>5</v>
      </c>
    </row>
    <row r="358" spans="1:38" ht="14.25" customHeight="1">
      <c r="A358" s="14" t="s">
        <v>365</v>
      </c>
      <c r="B358" s="27">
        <v>1</v>
      </c>
      <c r="C358" s="27">
        <v>191.5</v>
      </c>
      <c r="D358" s="27">
        <v>9.4</v>
      </c>
      <c r="E358" s="27">
        <v>0.97</v>
      </c>
      <c r="F358" s="27">
        <v>6.3</v>
      </c>
      <c r="G358" s="27">
        <v>3.28</v>
      </c>
      <c r="H358" s="27">
        <v>84.68</v>
      </c>
      <c r="I358" s="27">
        <v>9.35</v>
      </c>
      <c r="J358" s="7">
        <f t="shared" si="376"/>
        <v>11.041568256967405</v>
      </c>
      <c r="K358" s="1"/>
      <c r="L358" s="1"/>
      <c r="M358" s="2" t="s">
        <v>1628</v>
      </c>
      <c r="N358" s="2" t="s">
        <v>52</v>
      </c>
      <c r="O358" s="2" t="s">
        <v>1628</v>
      </c>
      <c r="P358" s="2" t="s">
        <v>52</v>
      </c>
      <c r="T358" s="1" t="s">
        <v>1208</v>
      </c>
      <c r="U358" s="1" t="e">
        <f t="shared" ref="U358:Z358" si="382">(SUMIF($A:$A,$T358,C:C))/(COUNTIFS($A:$A,$T358,C:C,"&gt;0"))</f>
        <v>#DIV/0!</v>
      </c>
      <c r="V358" s="1" t="e">
        <f t="shared" si="382"/>
        <v>#DIV/0!</v>
      </c>
      <c r="W358" s="1" t="e">
        <f t="shared" si="382"/>
        <v>#DIV/0!</v>
      </c>
      <c r="X358" s="1" t="e">
        <f t="shared" si="382"/>
        <v>#DIV/0!</v>
      </c>
      <c r="Y358" s="1" t="e">
        <f t="shared" si="382"/>
        <v>#DIV/0!</v>
      </c>
      <c r="Z358" s="1" t="e">
        <f t="shared" si="382"/>
        <v>#DIV/0!</v>
      </c>
      <c r="AA358" s="1" t="e">
        <f t="shared" si="2"/>
        <v>#DIV/0!</v>
      </c>
      <c r="AB358" s="1">
        <f t="shared" si="3"/>
        <v>0</v>
      </c>
      <c r="AC358" s="1">
        <f t="shared" si="4"/>
        <v>0</v>
      </c>
      <c r="AD358" s="1" t="e">
        <f t="shared" si="5"/>
        <v>#DIV/0!</v>
      </c>
      <c r="AE358" s="1">
        <f t="shared" si="6"/>
        <v>0</v>
      </c>
      <c r="AF358" s="1">
        <f t="shared" si="7"/>
        <v>0</v>
      </c>
      <c r="AG358" s="1">
        <f t="shared" si="8"/>
        <v>0</v>
      </c>
      <c r="AH358" s="1">
        <f t="shared" si="9"/>
        <v>0</v>
      </c>
      <c r="AI358" s="1">
        <f t="shared" si="10"/>
        <v>0</v>
      </c>
      <c r="AJ358" s="1">
        <f t="shared" si="11"/>
        <v>0</v>
      </c>
      <c r="AK358" s="1">
        <f t="shared" si="12"/>
        <v>0</v>
      </c>
      <c r="AL358" s="1">
        <f t="shared" si="13"/>
        <v>0</v>
      </c>
    </row>
    <row r="359" spans="1:38" ht="14.25" customHeight="1">
      <c r="A359" s="14" t="s">
        <v>365</v>
      </c>
      <c r="B359" s="27">
        <v>2</v>
      </c>
      <c r="C359" s="27">
        <v>248.9</v>
      </c>
      <c r="D359" s="27">
        <v>7.6</v>
      </c>
      <c r="E359" s="27">
        <v>1.08</v>
      </c>
      <c r="F359" s="27">
        <v>11</v>
      </c>
      <c r="G359" s="27">
        <v>3.26</v>
      </c>
      <c r="H359" s="27">
        <v>97.1</v>
      </c>
      <c r="I359" s="27">
        <v>10.25</v>
      </c>
      <c r="J359" s="7">
        <f t="shared" si="376"/>
        <v>10.556127703398559</v>
      </c>
      <c r="K359" s="1"/>
      <c r="L359" s="1"/>
      <c r="M359" s="2" t="s">
        <v>1628</v>
      </c>
      <c r="N359" s="2" t="s">
        <v>52</v>
      </c>
      <c r="O359" s="2" t="s">
        <v>1628</v>
      </c>
      <c r="P359" s="2" t="s">
        <v>52</v>
      </c>
      <c r="T359" s="1" t="s">
        <v>217</v>
      </c>
      <c r="U359" s="1" t="e">
        <f t="shared" ref="U359:Z359" si="383">(SUMIF($A:$A,$T359,C:C))/(COUNTIFS($A:$A,$T359,C:C,"&gt;0"))</f>
        <v>#DIV/0!</v>
      </c>
      <c r="V359" s="1" t="e">
        <f t="shared" si="383"/>
        <v>#DIV/0!</v>
      </c>
      <c r="W359" s="1" t="e">
        <f t="shared" si="383"/>
        <v>#DIV/0!</v>
      </c>
      <c r="X359" s="1" t="e">
        <f t="shared" si="383"/>
        <v>#DIV/0!</v>
      </c>
      <c r="Y359" s="1" t="e">
        <f t="shared" si="383"/>
        <v>#DIV/0!</v>
      </c>
      <c r="Z359" s="1" t="e">
        <f t="shared" si="383"/>
        <v>#DIV/0!</v>
      </c>
      <c r="AA359" s="1" t="e">
        <f t="shared" si="2"/>
        <v>#DIV/0!</v>
      </c>
      <c r="AB359" s="1">
        <f t="shared" si="3"/>
        <v>0</v>
      </c>
      <c r="AC359" s="1">
        <f t="shared" si="4"/>
        <v>0</v>
      </c>
      <c r="AD359" s="1" t="e">
        <f t="shared" si="5"/>
        <v>#DIV/0!</v>
      </c>
      <c r="AE359" s="1">
        <f t="shared" si="6"/>
        <v>0</v>
      </c>
      <c r="AF359" s="1">
        <f t="shared" si="7"/>
        <v>0</v>
      </c>
      <c r="AG359" s="1">
        <f t="shared" si="8"/>
        <v>0</v>
      </c>
      <c r="AH359" s="1">
        <f t="shared" si="9"/>
        <v>0</v>
      </c>
      <c r="AI359" s="1">
        <f t="shared" si="10"/>
        <v>0</v>
      </c>
      <c r="AJ359" s="1">
        <f t="shared" si="11"/>
        <v>0</v>
      </c>
      <c r="AK359" s="1">
        <f t="shared" si="12"/>
        <v>0</v>
      </c>
      <c r="AL359" s="1">
        <f t="shared" si="13"/>
        <v>0</v>
      </c>
    </row>
    <row r="360" spans="1:38" ht="14.25" customHeight="1">
      <c r="A360" s="14" t="s">
        <v>365</v>
      </c>
      <c r="B360" s="27">
        <v>3</v>
      </c>
      <c r="C360" s="27">
        <v>228.1</v>
      </c>
      <c r="D360" s="27">
        <v>11</v>
      </c>
      <c r="E360" s="27">
        <v>0.8</v>
      </c>
      <c r="F360" s="27">
        <v>8.6999999999999993</v>
      </c>
      <c r="G360" s="27">
        <v>3.04</v>
      </c>
      <c r="H360" s="27">
        <v>116.52</v>
      </c>
      <c r="I360" s="27">
        <v>13.94</v>
      </c>
      <c r="J360" s="7">
        <f t="shared" si="376"/>
        <v>11.963611397185032</v>
      </c>
      <c r="K360" s="1"/>
      <c r="L360" s="1"/>
      <c r="M360" s="2" t="s">
        <v>1628</v>
      </c>
      <c r="N360" s="2" t="s">
        <v>52</v>
      </c>
      <c r="O360" s="2" t="s">
        <v>52</v>
      </c>
      <c r="P360" s="2" t="s">
        <v>52</v>
      </c>
      <c r="T360" s="1" t="s">
        <v>1211</v>
      </c>
      <c r="U360" s="1" t="e">
        <f t="shared" ref="U360:Z360" si="384">(SUMIF($A:$A,$T360,C:C))/(COUNTIFS($A:$A,$T360,C:C,"&gt;0"))</f>
        <v>#DIV/0!</v>
      </c>
      <c r="V360" s="1" t="e">
        <f t="shared" si="384"/>
        <v>#DIV/0!</v>
      </c>
      <c r="W360" s="1" t="e">
        <f t="shared" si="384"/>
        <v>#DIV/0!</v>
      </c>
      <c r="X360" s="1" t="e">
        <f t="shared" si="384"/>
        <v>#DIV/0!</v>
      </c>
      <c r="Y360" s="1" t="e">
        <f t="shared" si="384"/>
        <v>#DIV/0!</v>
      </c>
      <c r="Z360" s="1" t="e">
        <f t="shared" si="384"/>
        <v>#DIV/0!</v>
      </c>
      <c r="AA360" s="1" t="e">
        <f t="shared" si="2"/>
        <v>#DIV/0!</v>
      </c>
      <c r="AB360" s="1">
        <f t="shared" si="3"/>
        <v>0</v>
      </c>
      <c r="AC360" s="1">
        <f t="shared" si="4"/>
        <v>0</v>
      </c>
      <c r="AD360" s="1" t="e">
        <f t="shared" si="5"/>
        <v>#DIV/0!</v>
      </c>
      <c r="AE360" s="1">
        <f t="shared" si="6"/>
        <v>0</v>
      </c>
      <c r="AF360" s="1">
        <f t="shared" si="7"/>
        <v>0</v>
      </c>
      <c r="AG360" s="1">
        <f t="shared" si="8"/>
        <v>0</v>
      </c>
      <c r="AH360" s="1">
        <f t="shared" si="9"/>
        <v>0</v>
      </c>
      <c r="AI360" s="1">
        <f t="shared" si="10"/>
        <v>0</v>
      </c>
      <c r="AJ360" s="1">
        <f t="shared" si="11"/>
        <v>0</v>
      </c>
      <c r="AK360" s="1">
        <f t="shared" si="12"/>
        <v>0</v>
      </c>
      <c r="AL360" s="1">
        <f t="shared" si="13"/>
        <v>0</v>
      </c>
    </row>
    <row r="361" spans="1:38" ht="14.25" customHeight="1">
      <c r="A361" s="14" t="s">
        <v>365</v>
      </c>
      <c r="B361" s="27">
        <v>4</v>
      </c>
      <c r="C361" s="27">
        <v>246.1</v>
      </c>
      <c r="D361" s="27">
        <v>6.8</v>
      </c>
      <c r="E361" s="27">
        <v>1.03</v>
      </c>
      <c r="F361" s="27">
        <v>10</v>
      </c>
      <c r="G361" s="27">
        <v>3.6</v>
      </c>
      <c r="H361" s="27">
        <v>82.01</v>
      </c>
      <c r="I361" s="27">
        <v>8.4600000000000009</v>
      </c>
      <c r="J361" s="7">
        <f t="shared" si="376"/>
        <v>10.315815144494573</v>
      </c>
      <c r="K361" s="1"/>
      <c r="L361" s="1"/>
      <c r="M361" s="2" t="s">
        <v>1628</v>
      </c>
      <c r="N361" s="2" t="s">
        <v>52</v>
      </c>
      <c r="O361" s="2" t="s">
        <v>1628</v>
      </c>
      <c r="P361" s="2" t="s">
        <v>52</v>
      </c>
      <c r="T361" s="1" t="s">
        <v>1214</v>
      </c>
      <c r="U361" s="1" t="e">
        <f t="shared" ref="U361:Z361" si="385">(SUMIF($A:$A,$T361,C:C))/(COUNTIFS($A:$A,$T361,C:C,"&gt;0"))</f>
        <v>#DIV/0!</v>
      </c>
      <c r="V361" s="1" t="e">
        <f t="shared" si="385"/>
        <v>#DIV/0!</v>
      </c>
      <c r="W361" s="1" t="e">
        <f t="shared" si="385"/>
        <v>#DIV/0!</v>
      </c>
      <c r="X361" s="1" t="e">
        <f t="shared" si="385"/>
        <v>#DIV/0!</v>
      </c>
      <c r="Y361" s="1" t="e">
        <f t="shared" si="385"/>
        <v>#DIV/0!</v>
      </c>
      <c r="Z361" s="1" t="e">
        <f t="shared" si="385"/>
        <v>#DIV/0!</v>
      </c>
      <c r="AA361" s="1" t="e">
        <f t="shared" si="2"/>
        <v>#DIV/0!</v>
      </c>
      <c r="AB361" s="1">
        <f t="shared" si="3"/>
        <v>0</v>
      </c>
      <c r="AC361" s="1">
        <f t="shared" si="4"/>
        <v>0</v>
      </c>
      <c r="AD361" s="1" t="e">
        <f t="shared" si="5"/>
        <v>#DIV/0!</v>
      </c>
      <c r="AE361" s="1">
        <f t="shared" si="6"/>
        <v>0</v>
      </c>
      <c r="AF361" s="1">
        <f t="shared" si="7"/>
        <v>0</v>
      </c>
      <c r="AG361" s="1">
        <f t="shared" si="8"/>
        <v>0</v>
      </c>
      <c r="AH361" s="1">
        <f t="shared" si="9"/>
        <v>0</v>
      </c>
      <c r="AI361" s="1">
        <f t="shared" si="10"/>
        <v>0</v>
      </c>
      <c r="AJ361" s="1">
        <f t="shared" si="11"/>
        <v>0</v>
      </c>
      <c r="AK361" s="1">
        <f t="shared" si="12"/>
        <v>0</v>
      </c>
      <c r="AL361" s="1">
        <f t="shared" si="13"/>
        <v>0</v>
      </c>
    </row>
    <row r="362" spans="1:38" ht="14.25" customHeight="1">
      <c r="A362" s="14" t="s">
        <v>365</v>
      </c>
      <c r="B362" s="27">
        <v>5</v>
      </c>
      <c r="C362" s="27">
        <v>160.80000000000001</v>
      </c>
      <c r="D362" s="27">
        <v>11.5</v>
      </c>
      <c r="E362" s="27">
        <v>1.1100000000000001</v>
      </c>
      <c r="F362" s="27">
        <v>6.2</v>
      </c>
      <c r="G362" s="27">
        <v>3.46</v>
      </c>
      <c r="H362" s="27">
        <v>86.36</v>
      </c>
      <c r="I362" s="27">
        <v>9.82</v>
      </c>
      <c r="J362" s="7">
        <f t="shared" si="376"/>
        <v>11.371005094951366</v>
      </c>
      <c r="K362" s="1"/>
      <c r="L362" s="1"/>
      <c r="M362" s="2" t="s">
        <v>1628</v>
      </c>
      <c r="N362" s="2" t="s">
        <v>52</v>
      </c>
      <c r="O362" s="2" t="s">
        <v>52</v>
      </c>
      <c r="P362" s="2" t="s">
        <v>52</v>
      </c>
      <c r="T362" s="1" t="s">
        <v>1216</v>
      </c>
      <c r="U362" s="1">
        <f t="shared" ref="U362:Z362" si="386">(SUMIF($A:$A,$T362,C:C))/(COUNTIFS($A:$A,$T362,C:C,"&gt;0"))</f>
        <v>184.35999999999999</v>
      </c>
      <c r="V362" s="1">
        <f t="shared" si="386"/>
        <v>11.559999999999999</v>
      </c>
      <c r="W362" s="1">
        <f t="shared" si="386"/>
        <v>0.76600000000000001</v>
      </c>
      <c r="X362" s="1">
        <f t="shared" si="386"/>
        <v>12.560000000000002</v>
      </c>
      <c r="Y362" s="1">
        <f t="shared" si="386"/>
        <v>4.2279999999999998</v>
      </c>
      <c r="Z362" s="1">
        <f t="shared" si="386"/>
        <v>85.384</v>
      </c>
      <c r="AA362" s="1">
        <f t="shared" si="2"/>
        <v>9.7759236441780821</v>
      </c>
      <c r="AB362" s="1">
        <f t="shared" si="3"/>
        <v>0</v>
      </c>
      <c r="AC362" s="1">
        <f t="shared" si="4"/>
        <v>0</v>
      </c>
      <c r="AD362" s="1" t="e">
        <f t="shared" si="5"/>
        <v>#DIV/0!</v>
      </c>
      <c r="AE362" s="1">
        <f t="shared" si="6"/>
        <v>0</v>
      </c>
      <c r="AF362" s="1">
        <f t="shared" si="7"/>
        <v>0</v>
      </c>
      <c r="AG362" s="1">
        <f t="shared" si="8"/>
        <v>0</v>
      </c>
      <c r="AH362" s="1">
        <f t="shared" si="9"/>
        <v>5</v>
      </c>
      <c r="AI362" s="1">
        <f t="shared" si="10"/>
        <v>2</v>
      </c>
      <c r="AJ362" s="1">
        <f t="shared" si="11"/>
        <v>3</v>
      </c>
      <c r="AK362" s="1">
        <f t="shared" si="12"/>
        <v>1</v>
      </c>
      <c r="AL362" s="1">
        <f t="shared" si="13"/>
        <v>4</v>
      </c>
    </row>
    <row r="363" spans="1:38" ht="14.25" customHeight="1">
      <c r="A363" s="14" t="s">
        <v>369</v>
      </c>
      <c r="B363" s="27">
        <v>1</v>
      </c>
      <c r="C363" s="27">
        <v>132.5</v>
      </c>
      <c r="D363" s="27">
        <v>12.2</v>
      </c>
      <c r="E363" s="27">
        <v>0.79</v>
      </c>
      <c r="F363" s="27">
        <v>16.600000000000001</v>
      </c>
      <c r="G363" s="27">
        <v>8.19</v>
      </c>
      <c r="H363" s="27">
        <v>91.43</v>
      </c>
      <c r="I363" s="27">
        <v>10.76</v>
      </c>
      <c r="J363" s="7">
        <f t="shared" si="376"/>
        <v>11.768566116154435</v>
      </c>
      <c r="K363" s="1"/>
      <c r="L363" s="1"/>
      <c r="M363" s="2" t="s">
        <v>1628</v>
      </c>
      <c r="N363" s="2" t="s">
        <v>52</v>
      </c>
      <c r="O363" s="2" t="s">
        <v>1628</v>
      </c>
      <c r="P363" s="2" t="s">
        <v>52</v>
      </c>
      <c r="T363" s="1" t="s">
        <v>1219</v>
      </c>
      <c r="U363" s="1" t="e">
        <f t="shared" ref="U363:Z363" si="387">(SUMIF($A:$A,$T363,C:C))/(COUNTIFS($A:$A,$T363,C:C,"&gt;0"))</f>
        <v>#DIV/0!</v>
      </c>
      <c r="V363" s="1" t="e">
        <f t="shared" si="387"/>
        <v>#DIV/0!</v>
      </c>
      <c r="W363" s="1" t="e">
        <f t="shared" si="387"/>
        <v>#DIV/0!</v>
      </c>
      <c r="X363" s="1" t="e">
        <f t="shared" si="387"/>
        <v>#DIV/0!</v>
      </c>
      <c r="Y363" s="1" t="e">
        <f t="shared" si="387"/>
        <v>#DIV/0!</v>
      </c>
      <c r="Z363" s="1" t="e">
        <f t="shared" si="387"/>
        <v>#DIV/0!</v>
      </c>
      <c r="AA363" s="1" t="e">
        <f t="shared" si="2"/>
        <v>#DIV/0!</v>
      </c>
      <c r="AB363" s="1">
        <f t="shared" si="3"/>
        <v>0</v>
      </c>
      <c r="AC363" s="1">
        <f t="shared" si="4"/>
        <v>0</v>
      </c>
      <c r="AD363" s="1" t="e">
        <f t="shared" si="5"/>
        <v>#DIV/0!</v>
      </c>
      <c r="AE363" s="1">
        <f t="shared" si="6"/>
        <v>0</v>
      </c>
      <c r="AF363" s="1">
        <f t="shared" si="7"/>
        <v>0</v>
      </c>
      <c r="AG363" s="1">
        <f t="shared" si="8"/>
        <v>0</v>
      </c>
      <c r="AH363" s="1">
        <f t="shared" si="9"/>
        <v>0</v>
      </c>
      <c r="AI363" s="1">
        <f t="shared" si="10"/>
        <v>0</v>
      </c>
      <c r="AJ363" s="1">
        <f t="shared" si="11"/>
        <v>0</v>
      </c>
      <c r="AK363" s="1">
        <f t="shared" si="12"/>
        <v>0</v>
      </c>
      <c r="AL363" s="1">
        <f t="shared" si="13"/>
        <v>0</v>
      </c>
    </row>
    <row r="364" spans="1:38" ht="14.25" customHeight="1">
      <c r="A364" s="14" t="s">
        <v>369</v>
      </c>
      <c r="B364" s="27">
        <v>2</v>
      </c>
      <c r="C364" s="27">
        <v>114.2</v>
      </c>
      <c r="D364" s="27">
        <v>15</v>
      </c>
      <c r="E364" s="27">
        <v>0.46</v>
      </c>
      <c r="F364" s="27">
        <v>1.4</v>
      </c>
      <c r="G364" s="27">
        <v>5.26</v>
      </c>
      <c r="H364" s="27">
        <v>85.13</v>
      </c>
      <c r="I364" s="27">
        <v>9.32</v>
      </c>
      <c r="J364" s="7">
        <f t="shared" si="376"/>
        <v>10.947961940561495</v>
      </c>
      <c r="K364" s="1"/>
      <c r="L364" s="1"/>
      <c r="M364" s="2" t="s">
        <v>1628</v>
      </c>
      <c r="N364" s="2" t="s">
        <v>52</v>
      </c>
      <c r="O364" s="2" t="s">
        <v>52</v>
      </c>
      <c r="P364" s="2" t="s">
        <v>52</v>
      </c>
      <c r="Q364" s="27" t="s">
        <v>1670</v>
      </c>
      <c r="T364" s="1" t="s">
        <v>1221</v>
      </c>
      <c r="U364" s="1">
        <f t="shared" ref="U364:Z364" si="388">(SUMIF($A:$A,$T364,C:C))/(COUNTIFS($A:$A,$T364,C:C,"&gt;0"))</f>
        <v>103.46</v>
      </c>
      <c r="V364" s="1">
        <f t="shared" si="388"/>
        <v>14.420000000000002</v>
      </c>
      <c r="W364" s="1">
        <f t="shared" si="388"/>
        <v>0.66799999999999993</v>
      </c>
      <c r="X364" s="1">
        <f t="shared" si="388"/>
        <v>5.22</v>
      </c>
      <c r="Y364" s="1">
        <f t="shared" si="388"/>
        <v>3.3579999999999997</v>
      </c>
      <c r="Z364" s="1">
        <f t="shared" si="388"/>
        <v>72.460000000000008</v>
      </c>
      <c r="AA364" s="1">
        <f t="shared" si="2"/>
        <v>8.3559728068911916</v>
      </c>
      <c r="AB364" s="1">
        <f t="shared" si="3"/>
        <v>0</v>
      </c>
      <c r="AC364" s="1">
        <f t="shared" si="4"/>
        <v>0</v>
      </c>
      <c r="AD364" s="1" t="e">
        <f t="shared" si="5"/>
        <v>#DIV/0!</v>
      </c>
      <c r="AE364" s="1">
        <f t="shared" si="6"/>
        <v>0</v>
      </c>
      <c r="AF364" s="1">
        <f t="shared" si="7"/>
        <v>0</v>
      </c>
      <c r="AG364" s="1">
        <f t="shared" si="8"/>
        <v>4</v>
      </c>
      <c r="AH364" s="1">
        <f t="shared" si="9"/>
        <v>1</v>
      </c>
      <c r="AI364" s="1">
        <f t="shared" si="10"/>
        <v>5</v>
      </c>
      <c r="AJ364" s="1">
        <f t="shared" si="11"/>
        <v>0</v>
      </c>
      <c r="AK364" s="1">
        <f t="shared" si="12"/>
        <v>0</v>
      </c>
      <c r="AL364" s="1">
        <f t="shared" si="13"/>
        <v>5</v>
      </c>
    </row>
    <row r="365" spans="1:38" ht="14.25" customHeight="1">
      <c r="A365" s="14" t="s">
        <v>369</v>
      </c>
      <c r="B365" s="27">
        <v>3</v>
      </c>
      <c r="C365" s="27">
        <v>144.30000000000001</v>
      </c>
      <c r="D365" s="27">
        <v>11.4</v>
      </c>
      <c r="E365" s="27">
        <v>1</v>
      </c>
      <c r="F365" s="27">
        <v>24.2</v>
      </c>
      <c r="G365" s="27">
        <v>5.7</v>
      </c>
      <c r="H365" s="27">
        <v>112.42</v>
      </c>
      <c r="I365" s="27">
        <v>10.119999999999999</v>
      </c>
      <c r="J365" s="7">
        <f t="shared" si="376"/>
        <v>9.0019569471624266</v>
      </c>
      <c r="K365" s="1"/>
      <c r="L365" s="1"/>
      <c r="M365" s="2" t="s">
        <v>1628</v>
      </c>
      <c r="N365" s="2" t="s">
        <v>52</v>
      </c>
      <c r="O365" s="2" t="s">
        <v>1628</v>
      </c>
      <c r="P365" s="2" t="s">
        <v>52</v>
      </c>
      <c r="T365" s="1" t="s">
        <v>1224</v>
      </c>
      <c r="U365" s="1">
        <f t="shared" ref="U365:Z365" si="389">(SUMIF($A:$A,$T365,C:C))/(COUNTIFS($A:$A,$T365,C:C,"&gt;0"))</f>
        <v>111.58</v>
      </c>
      <c r="V365" s="1">
        <f t="shared" si="389"/>
        <v>15.66</v>
      </c>
      <c r="W365" s="1">
        <f t="shared" si="389"/>
        <v>0.72199999999999998</v>
      </c>
      <c r="X365" s="1">
        <f t="shared" si="389"/>
        <v>7.12</v>
      </c>
      <c r="Y365" s="1">
        <f t="shared" si="389"/>
        <v>3.7479999999999998</v>
      </c>
      <c r="Z365" s="1">
        <f t="shared" si="389"/>
        <v>80.75800000000001</v>
      </c>
      <c r="AA365" s="1">
        <f t="shared" si="2"/>
        <v>10.754092073323633</v>
      </c>
      <c r="AB365" s="1">
        <f t="shared" si="3"/>
        <v>0</v>
      </c>
      <c r="AC365" s="1">
        <f t="shared" si="4"/>
        <v>0</v>
      </c>
      <c r="AD365" s="1" t="e">
        <f t="shared" si="5"/>
        <v>#DIV/0!</v>
      </c>
      <c r="AE365" s="1">
        <f t="shared" si="6"/>
        <v>0</v>
      </c>
      <c r="AF365" s="1">
        <f t="shared" si="7"/>
        <v>0</v>
      </c>
      <c r="AG365" s="1">
        <f t="shared" si="8"/>
        <v>3</v>
      </c>
      <c r="AH365" s="1">
        <f t="shared" si="9"/>
        <v>2</v>
      </c>
      <c r="AI365" s="1">
        <f t="shared" si="10"/>
        <v>5</v>
      </c>
      <c r="AJ365" s="1">
        <f t="shared" si="11"/>
        <v>0</v>
      </c>
      <c r="AK365" s="1">
        <f t="shared" si="12"/>
        <v>1</v>
      </c>
      <c r="AL365" s="1">
        <f t="shared" si="13"/>
        <v>4</v>
      </c>
    </row>
    <row r="366" spans="1:38" ht="14.25" customHeight="1">
      <c r="A366" s="14" t="s">
        <v>369</v>
      </c>
      <c r="B366" s="27">
        <v>4</v>
      </c>
      <c r="C366" s="27">
        <v>141.19999999999999</v>
      </c>
      <c r="D366" s="27">
        <v>14.2</v>
      </c>
      <c r="E366" s="27">
        <v>0.87</v>
      </c>
      <c r="F366" s="27">
        <v>25.7</v>
      </c>
      <c r="G366" s="27">
        <v>6.67</v>
      </c>
      <c r="H366" s="27">
        <v>124.85</v>
      </c>
      <c r="I366" s="27">
        <v>13.35</v>
      </c>
      <c r="J366" s="7">
        <f t="shared" si="376"/>
        <v>10.692831397677214</v>
      </c>
      <c r="K366" s="1"/>
      <c r="L366" s="1"/>
      <c r="M366" s="2" t="s">
        <v>1628</v>
      </c>
      <c r="N366" s="2" t="s">
        <v>52</v>
      </c>
      <c r="O366" s="2" t="s">
        <v>52</v>
      </c>
      <c r="P366" s="2" t="s">
        <v>52</v>
      </c>
      <c r="T366" s="1" t="s">
        <v>1227</v>
      </c>
      <c r="U366" s="1" t="e">
        <f t="shared" ref="U366:Z366" si="390">(SUMIF($A:$A,$T366,C:C))/(COUNTIFS($A:$A,$T366,C:C,"&gt;0"))</f>
        <v>#DIV/0!</v>
      </c>
      <c r="V366" s="1" t="e">
        <f t="shared" si="390"/>
        <v>#DIV/0!</v>
      </c>
      <c r="W366" s="1" t="e">
        <f t="shared" si="390"/>
        <v>#DIV/0!</v>
      </c>
      <c r="X366" s="1" t="e">
        <f t="shared" si="390"/>
        <v>#DIV/0!</v>
      </c>
      <c r="Y366" s="1" t="e">
        <f t="shared" si="390"/>
        <v>#DIV/0!</v>
      </c>
      <c r="Z366" s="1" t="e">
        <f t="shared" si="390"/>
        <v>#DIV/0!</v>
      </c>
      <c r="AA366" s="1" t="e">
        <f t="shared" si="2"/>
        <v>#DIV/0!</v>
      </c>
      <c r="AB366" s="1">
        <f t="shared" si="3"/>
        <v>0</v>
      </c>
      <c r="AC366" s="1">
        <f t="shared" si="4"/>
        <v>0</v>
      </c>
      <c r="AD366" s="1" t="e">
        <f t="shared" si="5"/>
        <v>#DIV/0!</v>
      </c>
      <c r="AE366" s="1">
        <f t="shared" si="6"/>
        <v>0</v>
      </c>
      <c r="AF366" s="1">
        <f t="shared" si="7"/>
        <v>0</v>
      </c>
      <c r="AG366" s="1">
        <f t="shared" si="8"/>
        <v>0</v>
      </c>
      <c r="AH366" s="1">
        <f t="shared" si="9"/>
        <v>0</v>
      </c>
      <c r="AI366" s="1">
        <f t="shared" si="10"/>
        <v>0</v>
      </c>
      <c r="AJ366" s="1">
        <f t="shared" si="11"/>
        <v>0</v>
      </c>
      <c r="AK366" s="1">
        <f t="shared" si="12"/>
        <v>0</v>
      </c>
      <c r="AL366" s="1">
        <f t="shared" si="13"/>
        <v>0</v>
      </c>
    </row>
    <row r="367" spans="1:38" ht="14.25" customHeight="1">
      <c r="A367" s="14" t="s">
        <v>369</v>
      </c>
      <c r="B367" s="27">
        <v>5</v>
      </c>
      <c r="C367" s="27">
        <v>136.6</v>
      </c>
      <c r="D367" s="27">
        <v>13</v>
      </c>
      <c r="E367" s="27">
        <v>0.97</v>
      </c>
      <c r="F367" s="27">
        <v>22.6</v>
      </c>
      <c r="G367" s="27">
        <v>9.2899999999999991</v>
      </c>
      <c r="H367" s="27">
        <v>96.27</v>
      </c>
      <c r="I367" s="27">
        <v>9.98</v>
      </c>
      <c r="J367" s="7">
        <f t="shared" si="376"/>
        <v>10.366677054118625</v>
      </c>
      <c r="K367" s="1"/>
      <c r="L367" s="1"/>
      <c r="M367" s="2" t="s">
        <v>1628</v>
      </c>
      <c r="N367" s="2" t="s">
        <v>52</v>
      </c>
      <c r="O367" s="2" t="s">
        <v>1628</v>
      </c>
      <c r="P367" s="2" t="s">
        <v>52</v>
      </c>
      <c r="T367" s="1" t="s">
        <v>1231</v>
      </c>
      <c r="U367" s="1" t="e">
        <f t="shared" ref="U367:Z367" si="391">(SUMIF($A:$A,$T367,C:C))/(COUNTIFS($A:$A,$T367,C:C,"&gt;0"))</f>
        <v>#DIV/0!</v>
      </c>
      <c r="V367" s="1" t="e">
        <f t="shared" si="391"/>
        <v>#DIV/0!</v>
      </c>
      <c r="W367" s="1" t="e">
        <f t="shared" si="391"/>
        <v>#DIV/0!</v>
      </c>
      <c r="X367" s="1" t="e">
        <f t="shared" si="391"/>
        <v>#DIV/0!</v>
      </c>
      <c r="Y367" s="1" t="e">
        <f t="shared" si="391"/>
        <v>#DIV/0!</v>
      </c>
      <c r="Z367" s="1" t="e">
        <f t="shared" si="391"/>
        <v>#DIV/0!</v>
      </c>
      <c r="AA367" s="1" t="e">
        <f t="shared" si="2"/>
        <v>#DIV/0!</v>
      </c>
      <c r="AB367" s="1">
        <f t="shared" si="3"/>
        <v>0</v>
      </c>
      <c r="AC367" s="1">
        <f t="shared" si="4"/>
        <v>0</v>
      </c>
      <c r="AD367" s="1" t="e">
        <f t="shared" si="5"/>
        <v>#DIV/0!</v>
      </c>
      <c r="AE367" s="1">
        <f t="shared" si="6"/>
        <v>0</v>
      </c>
      <c r="AF367" s="1">
        <f t="shared" si="7"/>
        <v>0</v>
      </c>
      <c r="AG367" s="1">
        <f t="shared" si="8"/>
        <v>0</v>
      </c>
      <c r="AH367" s="1">
        <f t="shared" si="9"/>
        <v>0</v>
      </c>
      <c r="AI367" s="1">
        <f t="shared" si="10"/>
        <v>0</v>
      </c>
      <c r="AJ367" s="1">
        <f t="shared" si="11"/>
        <v>0</v>
      </c>
      <c r="AK367" s="1">
        <f t="shared" si="12"/>
        <v>0</v>
      </c>
      <c r="AL367" s="1">
        <f t="shared" si="13"/>
        <v>0</v>
      </c>
    </row>
    <row r="368" spans="1:38" ht="14.25" customHeight="1">
      <c r="A368" s="14" t="s">
        <v>372</v>
      </c>
      <c r="B368" s="27">
        <v>1</v>
      </c>
      <c r="C368" s="27">
        <v>139.69999999999999</v>
      </c>
      <c r="D368" s="27">
        <v>11.5</v>
      </c>
      <c r="E368" s="27">
        <v>1.27</v>
      </c>
      <c r="F368" s="27">
        <v>15</v>
      </c>
      <c r="G368" s="27">
        <v>6.7</v>
      </c>
      <c r="H368" s="27">
        <v>90.56</v>
      </c>
      <c r="I368" s="27">
        <v>9.07</v>
      </c>
      <c r="J368" s="7">
        <f t="shared" si="376"/>
        <v>10.015459363957598</v>
      </c>
      <c r="K368" s="1"/>
      <c r="L368" s="1"/>
      <c r="M368" s="2" t="s">
        <v>1628</v>
      </c>
      <c r="N368" s="2" t="s">
        <v>52</v>
      </c>
      <c r="O368" s="2" t="s">
        <v>1628</v>
      </c>
      <c r="P368" s="2" t="s">
        <v>1628</v>
      </c>
      <c r="T368" s="1" t="s">
        <v>1234</v>
      </c>
      <c r="U368" s="1">
        <f t="shared" ref="U368:Z368" si="392">(SUMIF($A:$A,$T368,C:C))/(COUNTIFS($A:$A,$T368,C:C,"&gt;0"))</f>
        <v>101.70000000000002</v>
      </c>
      <c r="V368" s="1">
        <f t="shared" si="392"/>
        <v>11.940000000000001</v>
      </c>
      <c r="W368" s="1">
        <f t="shared" si="392"/>
        <v>0.83800000000000008</v>
      </c>
      <c r="X368" s="1">
        <f t="shared" si="392"/>
        <v>7.9599999999999991</v>
      </c>
      <c r="Y368" s="1">
        <f t="shared" si="392"/>
        <v>4.016</v>
      </c>
      <c r="Z368" s="1">
        <f t="shared" si="392"/>
        <v>89.11999999999999</v>
      </c>
      <c r="AA368" s="1">
        <f t="shared" si="2"/>
        <v>9.8357478322902718</v>
      </c>
      <c r="AB368" s="1">
        <f t="shared" si="3"/>
        <v>0</v>
      </c>
      <c r="AC368" s="1">
        <f t="shared" si="4"/>
        <v>0</v>
      </c>
      <c r="AD368" s="1" t="e">
        <f t="shared" si="5"/>
        <v>#DIV/0!</v>
      </c>
      <c r="AE368" s="1">
        <f t="shared" si="6"/>
        <v>0</v>
      </c>
      <c r="AF368" s="1">
        <f t="shared" si="7"/>
        <v>0</v>
      </c>
      <c r="AG368" s="1">
        <f t="shared" si="8"/>
        <v>0</v>
      </c>
      <c r="AH368" s="1">
        <f t="shared" si="9"/>
        <v>5</v>
      </c>
      <c r="AI368" s="1">
        <f t="shared" si="10"/>
        <v>5</v>
      </c>
      <c r="AJ368" s="1">
        <f t="shared" si="11"/>
        <v>0</v>
      </c>
      <c r="AK368" s="1">
        <f t="shared" si="12"/>
        <v>1</v>
      </c>
      <c r="AL368" s="1">
        <f t="shared" si="13"/>
        <v>4</v>
      </c>
    </row>
    <row r="369" spans="1:38" ht="14.25" customHeight="1">
      <c r="A369" s="14" t="s">
        <v>372</v>
      </c>
      <c r="B369" s="27">
        <v>2</v>
      </c>
      <c r="C369" s="27">
        <v>129.5</v>
      </c>
      <c r="D369" s="27">
        <v>14.6</v>
      </c>
      <c r="E369" s="27">
        <v>1.02</v>
      </c>
      <c r="F369" s="27">
        <v>15.7</v>
      </c>
      <c r="G369" s="27">
        <v>6.91</v>
      </c>
      <c r="H369" s="27">
        <v>91.16</v>
      </c>
      <c r="I369" s="27">
        <v>9.9499999999999993</v>
      </c>
      <c r="J369" s="7">
        <f t="shared" si="376"/>
        <v>10.914874945151382</v>
      </c>
      <c r="K369" s="1"/>
      <c r="L369" s="1"/>
      <c r="M369" s="2" t="s">
        <v>1628</v>
      </c>
      <c r="N369" s="2" t="s">
        <v>52</v>
      </c>
      <c r="O369" s="2" t="s">
        <v>1628</v>
      </c>
      <c r="P369" s="2" t="s">
        <v>1628</v>
      </c>
      <c r="Q369" s="27" t="s">
        <v>1670</v>
      </c>
      <c r="T369" s="1" t="s">
        <v>1236</v>
      </c>
      <c r="U369" s="1" t="e">
        <f t="shared" ref="U369:Z369" si="393">(SUMIF($A:$A,$T369,C:C))/(COUNTIFS($A:$A,$T369,C:C,"&gt;0"))</f>
        <v>#DIV/0!</v>
      </c>
      <c r="V369" s="1" t="e">
        <f t="shared" si="393"/>
        <v>#DIV/0!</v>
      </c>
      <c r="W369" s="1" t="e">
        <f t="shared" si="393"/>
        <v>#DIV/0!</v>
      </c>
      <c r="X369" s="1" t="e">
        <f t="shared" si="393"/>
        <v>#DIV/0!</v>
      </c>
      <c r="Y369" s="1" t="e">
        <f t="shared" si="393"/>
        <v>#DIV/0!</v>
      </c>
      <c r="Z369" s="1" t="e">
        <f t="shared" si="393"/>
        <v>#DIV/0!</v>
      </c>
      <c r="AA369" s="1" t="e">
        <f t="shared" si="2"/>
        <v>#DIV/0!</v>
      </c>
      <c r="AB369" s="1">
        <f t="shared" si="3"/>
        <v>0</v>
      </c>
      <c r="AC369" s="1">
        <f t="shared" si="4"/>
        <v>0</v>
      </c>
      <c r="AD369" s="1" t="e">
        <f t="shared" si="5"/>
        <v>#DIV/0!</v>
      </c>
      <c r="AE369" s="1">
        <f t="shared" si="6"/>
        <v>0</v>
      </c>
      <c r="AF369" s="1">
        <f t="shared" si="7"/>
        <v>0</v>
      </c>
      <c r="AG369" s="1">
        <f t="shared" si="8"/>
        <v>0</v>
      </c>
      <c r="AH369" s="1">
        <f t="shared" si="9"/>
        <v>0</v>
      </c>
      <c r="AI369" s="1">
        <f t="shared" si="10"/>
        <v>0</v>
      </c>
      <c r="AJ369" s="1">
        <f t="shared" si="11"/>
        <v>0</v>
      </c>
      <c r="AK369" s="1">
        <f t="shared" si="12"/>
        <v>0</v>
      </c>
      <c r="AL369" s="1">
        <f t="shared" si="13"/>
        <v>0</v>
      </c>
    </row>
    <row r="370" spans="1:38" ht="14.25" customHeight="1">
      <c r="A370" s="14" t="s">
        <v>372</v>
      </c>
      <c r="B370" s="27">
        <v>3</v>
      </c>
      <c r="C370" s="27">
        <v>172.7</v>
      </c>
      <c r="D370" s="27">
        <v>13.7</v>
      </c>
      <c r="E370" s="27">
        <v>1.0900000000000001</v>
      </c>
      <c r="F370" s="27">
        <v>7.9</v>
      </c>
      <c r="G370" s="27">
        <v>5.15</v>
      </c>
      <c r="H370" s="27">
        <v>131.24</v>
      </c>
      <c r="I370" s="27">
        <v>15.55</v>
      </c>
      <c r="J370" s="7">
        <f t="shared" si="376"/>
        <v>11.848521792136543</v>
      </c>
      <c r="K370" s="1"/>
      <c r="L370" s="1"/>
      <c r="M370" s="2" t="s">
        <v>1628</v>
      </c>
      <c r="N370" s="2" t="s">
        <v>52</v>
      </c>
      <c r="O370" s="2" t="s">
        <v>52</v>
      </c>
      <c r="P370" s="2" t="s">
        <v>1628</v>
      </c>
      <c r="T370" s="1" t="s">
        <v>1238</v>
      </c>
      <c r="U370" s="1" t="e">
        <f t="shared" ref="U370:Z370" si="394">(SUMIF($A:$A,$T370,C:C))/(COUNTIFS($A:$A,$T370,C:C,"&gt;0"))</f>
        <v>#DIV/0!</v>
      </c>
      <c r="V370" s="1" t="e">
        <f t="shared" si="394"/>
        <v>#DIV/0!</v>
      </c>
      <c r="W370" s="1" t="e">
        <f t="shared" si="394"/>
        <v>#DIV/0!</v>
      </c>
      <c r="X370" s="1" t="e">
        <f t="shared" si="394"/>
        <v>#DIV/0!</v>
      </c>
      <c r="Y370" s="1" t="e">
        <f t="shared" si="394"/>
        <v>#DIV/0!</v>
      </c>
      <c r="Z370" s="1" t="e">
        <f t="shared" si="394"/>
        <v>#DIV/0!</v>
      </c>
      <c r="AA370" s="1" t="e">
        <f t="shared" si="2"/>
        <v>#DIV/0!</v>
      </c>
      <c r="AB370" s="1">
        <f t="shared" si="3"/>
        <v>0</v>
      </c>
      <c r="AC370" s="1">
        <f t="shared" si="4"/>
        <v>0</v>
      </c>
      <c r="AD370" s="1" t="e">
        <f t="shared" si="5"/>
        <v>#DIV/0!</v>
      </c>
      <c r="AE370" s="1">
        <f t="shared" si="6"/>
        <v>0</v>
      </c>
      <c r="AF370" s="1">
        <f t="shared" si="7"/>
        <v>0</v>
      </c>
      <c r="AG370" s="1">
        <f t="shared" si="8"/>
        <v>0</v>
      </c>
      <c r="AH370" s="1">
        <f t="shared" si="9"/>
        <v>0</v>
      </c>
      <c r="AI370" s="1">
        <f t="shared" si="10"/>
        <v>0</v>
      </c>
      <c r="AJ370" s="1">
        <f t="shared" si="11"/>
        <v>0</v>
      </c>
      <c r="AK370" s="1">
        <f t="shared" si="12"/>
        <v>0</v>
      </c>
      <c r="AL370" s="1">
        <f t="shared" si="13"/>
        <v>0</v>
      </c>
    </row>
    <row r="371" spans="1:38" ht="14.25" customHeight="1">
      <c r="A371" s="14" t="s">
        <v>372</v>
      </c>
      <c r="B371" s="27">
        <v>4</v>
      </c>
      <c r="C371" s="27">
        <v>167.3</v>
      </c>
      <c r="D371" s="27">
        <v>14.9</v>
      </c>
      <c r="E371" s="27">
        <v>1.1399999999999999</v>
      </c>
      <c r="F371" s="27">
        <v>13.2</v>
      </c>
      <c r="G371" s="27">
        <v>6.45</v>
      </c>
      <c r="H371" s="27">
        <v>142.56</v>
      </c>
      <c r="I371" s="27">
        <v>13.52</v>
      </c>
      <c r="J371" s="7">
        <f t="shared" si="376"/>
        <v>9.4837261503928172</v>
      </c>
      <c r="K371" s="1"/>
      <c r="L371" s="1"/>
      <c r="M371" s="2" t="s">
        <v>1628</v>
      </c>
      <c r="N371" s="2" t="s">
        <v>52</v>
      </c>
      <c r="O371" s="2" t="s">
        <v>1628</v>
      </c>
      <c r="P371" s="2" t="s">
        <v>1628</v>
      </c>
      <c r="T371" s="1" t="s">
        <v>1241</v>
      </c>
      <c r="U371" s="1" t="e">
        <f t="shared" ref="U371:Z371" si="395">(SUMIF($A:$A,$T371,C:C))/(COUNTIFS($A:$A,$T371,C:C,"&gt;0"))</f>
        <v>#DIV/0!</v>
      </c>
      <c r="V371" s="1" t="e">
        <f t="shared" si="395"/>
        <v>#DIV/0!</v>
      </c>
      <c r="W371" s="1" t="e">
        <f t="shared" si="395"/>
        <v>#DIV/0!</v>
      </c>
      <c r="X371" s="1" t="e">
        <f t="shared" si="395"/>
        <v>#DIV/0!</v>
      </c>
      <c r="Y371" s="1" t="e">
        <f t="shared" si="395"/>
        <v>#DIV/0!</v>
      </c>
      <c r="Z371" s="1" t="e">
        <f t="shared" si="395"/>
        <v>#DIV/0!</v>
      </c>
      <c r="AA371" s="1" t="e">
        <f t="shared" si="2"/>
        <v>#DIV/0!</v>
      </c>
      <c r="AB371" s="1">
        <f t="shared" si="3"/>
        <v>0</v>
      </c>
      <c r="AC371" s="1">
        <f t="shared" si="4"/>
        <v>0</v>
      </c>
      <c r="AD371" s="1" t="e">
        <f t="shared" si="5"/>
        <v>#DIV/0!</v>
      </c>
      <c r="AE371" s="1">
        <f t="shared" si="6"/>
        <v>0</v>
      </c>
      <c r="AF371" s="1">
        <f t="shared" si="7"/>
        <v>0</v>
      </c>
      <c r="AG371" s="1">
        <f t="shared" si="8"/>
        <v>0</v>
      </c>
      <c r="AH371" s="1">
        <f t="shared" si="9"/>
        <v>0</v>
      </c>
      <c r="AI371" s="1">
        <f t="shared" si="10"/>
        <v>0</v>
      </c>
      <c r="AJ371" s="1">
        <f t="shared" si="11"/>
        <v>0</v>
      </c>
      <c r="AK371" s="1">
        <f t="shared" si="12"/>
        <v>0</v>
      </c>
      <c r="AL371" s="1">
        <f t="shared" si="13"/>
        <v>0</v>
      </c>
    </row>
    <row r="372" spans="1:38" ht="14.25" customHeight="1">
      <c r="A372" s="14" t="s">
        <v>372</v>
      </c>
      <c r="B372" s="27">
        <v>5</v>
      </c>
      <c r="C372" s="27">
        <v>90.1</v>
      </c>
      <c r="D372" s="27">
        <v>11.8</v>
      </c>
      <c r="E372" s="27">
        <v>0.99</v>
      </c>
      <c r="F372" s="27">
        <v>23.3</v>
      </c>
      <c r="G372" s="27">
        <v>6.56</v>
      </c>
      <c r="H372" s="27">
        <v>59.18</v>
      </c>
      <c r="I372" s="27">
        <v>5.14</v>
      </c>
      <c r="J372" s="7">
        <f t="shared" si="376"/>
        <v>8.6853666779317322</v>
      </c>
      <c r="K372" s="1"/>
      <c r="L372" s="1"/>
      <c r="M372" s="2" t="s">
        <v>1628</v>
      </c>
      <c r="N372" s="2" t="s">
        <v>52</v>
      </c>
      <c r="O372" s="2" t="s">
        <v>1628</v>
      </c>
      <c r="P372" s="2" t="s">
        <v>1628</v>
      </c>
      <c r="Q372" s="27" t="s">
        <v>1670</v>
      </c>
      <c r="T372" s="1" t="s">
        <v>1244</v>
      </c>
      <c r="U372" s="1" t="e">
        <f t="shared" ref="U372:Z372" si="396">(SUMIF($A:$A,$T372,C:C))/(COUNTIFS($A:$A,$T372,C:C,"&gt;0"))</f>
        <v>#DIV/0!</v>
      </c>
      <c r="V372" s="1" t="e">
        <f t="shared" si="396"/>
        <v>#DIV/0!</v>
      </c>
      <c r="W372" s="1" t="e">
        <f t="shared" si="396"/>
        <v>#DIV/0!</v>
      </c>
      <c r="X372" s="1" t="e">
        <f t="shared" si="396"/>
        <v>#DIV/0!</v>
      </c>
      <c r="Y372" s="1" t="e">
        <f t="shared" si="396"/>
        <v>#DIV/0!</v>
      </c>
      <c r="Z372" s="1" t="e">
        <f t="shared" si="396"/>
        <v>#DIV/0!</v>
      </c>
      <c r="AA372" s="1" t="e">
        <f t="shared" si="2"/>
        <v>#DIV/0!</v>
      </c>
      <c r="AB372" s="1">
        <f t="shared" si="3"/>
        <v>0</v>
      </c>
      <c r="AC372" s="1">
        <f t="shared" si="4"/>
        <v>0</v>
      </c>
      <c r="AD372" s="1" t="e">
        <f t="shared" si="5"/>
        <v>#DIV/0!</v>
      </c>
      <c r="AE372" s="1">
        <f t="shared" si="6"/>
        <v>0</v>
      </c>
      <c r="AF372" s="1">
        <f t="shared" si="7"/>
        <v>0</v>
      </c>
      <c r="AG372" s="1">
        <f t="shared" si="8"/>
        <v>0</v>
      </c>
      <c r="AH372" s="1">
        <f t="shared" si="9"/>
        <v>0</v>
      </c>
      <c r="AI372" s="1">
        <f t="shared" si="10"/>
        <v>0</v>
      </c>
      <c r="AJ372" s="1">
        <f t="shared" si="11"/>
        <v>0</v>
      </c>
      <c r="AK372" s="1">
        <f t="shared" si="12"/>
        <v>0</v>
      </c>
      <c r="AL372" s="1">
        <f t="shared" si="13"/>
        <v>0</v>
      </c>
    </row>
    <row r="373" spans="1:38" ht="14.25" customHeight="1">
      <c r="A373" s="14" t="s">
        <v>376</v>
      </c>
      <c r="B373" s="27">
        <v>1</v>
      </c>
      <c r="K373" s="1"/>
      <c r="L373" s="1"/>
      <c r="M373" s="1"/>
      <c r="N373" s="1"/>
      <c r="O373" s="1"/>
      <c r="P373" s="1"/>
      <c r="T373" s="1" t="s">
        <v>1247</v>
      </c>
      <c r="U373" s="1" t="e">
        <f t="shared" ref="U373:Z373" si="397">(SUMIF($A:$A,$T373,C:C))/(COUNTIFS($A:$A,$T373,C:C,"&gt;0"))</f>
        <v>#DIV/0!</v>
      </c>
      <c r="V373" s="1" t="e">
        <f t="shared" si="397"/>
        <v>#DIV/0!</v>
      </c>
      <c r="W373" s="1" t="e">
        <f t="shared" si="397"/>
        <v>#DIV/0!</v>
      </c>
      <c r="X373" s="1" t="e">
        <f t="shared" si="397"/>
        <v>#DIV/0!</v>
      </c>
      <c r="Y373" s="1" t="e">
        <f t="shared" si="397"/>
        <v>#DIV/0!</v>
      </c>
      <c r="Z373" s="1" t="e">
        <f t="shared" si="397"/>
        <v>#DIV/0!</v>
      </c>
      <c r="AA373" s="1" t="e">
        <f t="shared" si="2"/>
        <v>#DIV/0!</v>
      </c>
      <c r="AB373" s="1">
        <f t="shared" si="3"/>
        <v>0</v>
      </c>
      <c r="AC373" s="1">
        <f t="shared" si="4"/>
        <v>0</v>
      </c>
      <c r="AD373" s="1" t="e">
        <f t="shared" si="5"/>
        <v>#DIV/0!</v>
      </c>
      <c r="AE373" s="1">
        <f t="shared" si="6"/>
        <v>0</v>
      </c>
      <c r="AF373" s="1">
        <f t="shared" si="7"/>
        <v>0</v>
      </c>
      <c r="AG373" s="1">
        <f t="shared" si="8"/>
        <v>0</v>
      </c>
      <c r="AH373" s="1">
        <f t="shared" si="9"/>
        <v>0</v>
      </c>
      <c r="AI373" s="1">
        <f t="shared" si="10"/>
        <v>0</v>
      </c>
      <c r="AJ373" s="1">
        <f t="shared" si="11"/>
        <v>0</v>
      </c>
      <c r="AK373" s="1">
        <f t="shared" si="12"/>
        <v>0</v>
      </c>
      <c r="AL373" s="1">
        <f t="shared" si="13"/>
        <v>0</v>
      </c>
    </row>
    <row r="374" spans="1:38" ht="14.25" customHeight="1">
      <c r="A374" s="14" t="s">
        <v>376</v>
      </c>
      <c r="B374" s="27">
        <v>2</v>
      </c>
      <c r="K374" s="1"/>
      <c r="L374" s="1"/>
      <c r="M374" s="1"/>
      <c r="N374" s="1"/>
      <c r="O374" s="1"/>
      <c r="P374" s="1"/>
      <c r="T374" s="1" t="s">
        <v>1249</v>
      </c>
      <c r="U374" s="1" t="e">
        <f t="shared" ref="U374:Z374" si="398">(SUMIF($A:$A,$T374,C:C))/(COUNTIFS($A:$A,$T374,C:C,"&gt;0"))</f>
        <v>#DIV/0!</v>
      </c>
      <c r="V374" s="1" t="e">
        <f t="shared" si="398"/>
        <v>#DIV/0!</v>
      </c>
      <c r="W374" s="1" t="e">
        <f t="shared" si="398"/>
        <v>#DIV/0!</v>
      </c>
      <c r="X374" s="1" t="e">
        <f t="shared" si="398"/>
        <v>#DIV/0!</v>
      </c>
      <c r="Y374" s="1" t="e">
        <f t="shared" si="398"/>
        <v>#DIV/0!</v>
      </c>
      <c r="Z374" s="1" t="e">
        <f t="shared" si="398"/>
        <v>#DIV/0!</v>
      </c>
      <c r="AA374" s="1" t="e">
        <f t="shared" si="2"/>
        <v>#DIV/0!</v>
      </c>
      <c r="AB374" s="1">
        <f t="shared" si="3"/>
        <v>0</v>
      </c>
      <c r="AC374" s="1">
        <f t="shared" si="4"/>
        <v>0</v>
      </c>
      <c r="AD374" s="1" t="e">
        <f t="shared" si="5"/>
        <v>#DIV/0!</v>
      </c>
      <c r="AE374" s="1">
        <f t="shared" si="6"/>
        <v>0</v>
      </c>
      <c r="AF374" s="1">
        <f t="shared" si="7"/>
        <v>0</v>
      </c>
      <c r="AG374" s="1">
        <f t="shared" si="8"/>
        <v>0</v>
      </c>
      <c r="AH374" s="1">
        <f t="shared" si="9"/>
        <v>0</v>
      </c>
      <c r="AI374" s="1">
        <f t="shared" si="10"/>
        <v>0</v>
      </c>
      <c r="AJ374" s="1">
        <f t="shared" si="11"/>
        <v>0</v>
      </c>
      <c r="AK374" s="1">
        <f t="shared" si="12"/>
        <v>0</v>
      </c>
      <c r="AL374" s="1">
        <f t="shared" si="13"/>
        <v>0</v>
      </c>
    </row>
    <row r="375" spans="1:38" ht="14.25" customHeight="1">
      <c r="A375" s="14" t="s">
        <v>376</v>
      </c>
      <c r="B375" s="27">
        <v>3</v>
      </c>
      <c r="K375" s="1"/>
      <c r="L375" s="1"/>
      <c r="M375" s="1"/>
      <c r="N375" s="1"/>
      <c r="O375" s="1"/>
      <c r="P375" s="1"/>
      <c r="U375" s="1" t="e">
        <f t="shared" ref="U375:Z375" si="399">(SUMIF($A:$A,$T375,C:C))/(COUNTIFS($A:$A,$T375,C:C,"&gt;0"))</f>
        <v>#DIV/0!</v>
      </c>
      <c r="V375" s="1" t="e">
        <f t="shared" si="399"/>
        <v>#DIV/0!</v>
      </c>
      <c r="W375" s="1" t="e">
        <f t="shared" si="399"/>
        <v>#DIV/0!</v>
      </c>
      <c r="X375" s="1" t="e">
        <f t="shared" si="399"/>
        <v>#DIV/0!</v>
      </c>
      <c r="Y375" s="1" t="e">
        <f t="shared" si="399"/>
        <v>#DIV/0!</v>
      </c>
      <c r="Z375" s="1" t="e">
        <f t="shared" si="399"/>
        <v>#DIV/0!</v>
      </c>
      <c r="AA375" s="1" t="e">
        <f t="shared" si="2"/>
        <v>#DIV/0!</v>
      </c>
      <c r="AB375" s="1">
        <f t="shared" si="3"/>
        <v>0</v>
      </c>
      <c r="AC375" s="1">
        <f t="shared" si="4"/>
        <v>0</v>
      </c>
      <c r="AD375" s="1" t="e">
        <f t="shared" si="5"/>
        <v>#DIV/0!</v>
      </c>
      <c r="AE375" s="1">
        <f t="shared" si="6"/>
        <v>0</v>
      </c>
      <c r="AF375" s="1">
        <f t="shared" si="7"/>
        <v>0</v>
      </c>
      <c r="AG375" s="1">
        <f t="shared" si="8"/>
        <v>0</v>
      </c>
      <c r="AH375" s="1">
        <f t="shared" si="9"/>
        <v>0</v>
      </c>
      <c r="AI375" s="1">
        <f t="shared" si="10"/>
        <v>0</v>
      </c>
      <c r="AJ375" s="1">
        <f t="shared" si="11"/>
        <v>0</v>
      </c>
      <c r="AK375" s="1">
        <f t="shared" si="12"/>
        <v>0</v>
      </c>
      <c r="AL375" s="1">
        <f t="shared" si="13"/>
        <v>0</v>
      </c>
    </row>
    <row r="376" spans="1:38" ht="14.25" customHeight="1">
      <c r="A376" s="14" t="s">
        <v>376</v>
      </c>
      <c r="B376" s="27">
        <v>4</v>
      </c>
      <c r="K376" s="1"/>
      <c r="L376" s="1"/>
      <c r="M376" s="1"/>
      <c r="N376" s="1"/>
      <c r="O376" s="1"/>
      <c r="P376" s="1"/>
      <c r="T376" s="1" t="s">
        <v>1262</v>
      </c>
      <c r="U376" s="1">
        <f t="shared" ref="U376:Z376" si="400">(SUMIF($A:$A,$T376,C:C))/(COUNTIFS($A:$A,$T376,C:C,"&gt;0"))</f>
        <v>23.34</v>
      </c>
      <c r="V376" s="1">
        <f t="shared" si="400"/>
        <v>4.51</v>
      </c>
      <c r="W376" s="1">
        <f t="shared" si="400"/>
        <v>0.20699999999999999</v>
      </c>
      <c r="X376" s="1">
        <f t="shared" si="400"/>
        <v>0.77666666666666662</v>
      </c>
      <c r="Y376" s="1">
        <f t="shared" si="400"/>
        <v>0.92888888888888888</v>
      </c>
      <c r="Z376" s="1">
        <f t="shared" si="400"/>
        <v>1.2580000000000002</v>
      </c>
      <c r="AA376" s="1" t="e">
        <f t="shared" si="2"/>
        <v>#DIV/0!</v>
      </c>
      <c r="AB376" s="1">
        <f t="shared" si="3"/>
        <v>0</v>
      </c>
      <c r="AC376" s="1">
        <f t="shared" si="4"/>
        <v>0</v>
      </c>
      <c r="AD376" s="1" t="e">
        <f t="shared" si="5"/>
        <v>#DIV/0!</v>
      </c>
      <c r="AE376" s="1">
        <f t="shared" si="6"/>
        <v>0</v>
      </c>
      <c r="AF376" s="1">
        <f t="shared" si="7"/>
        <v>0</v>
      </c>
      <c r="AG376" s="1">
        <f t="shared" si="8"/>
        <v>4</v>
      </c>
      <c r="AH376" s="1">
        <f t="shared" si="9"/>
        <v>6</v>
      </c>
      <c r="AI376" s="1">
        <f t="shared" si="10"/>
        <v>10</v>
      </c>
      <c r="AJ376" s="1">
        <f t="shared" si="11"/>
        <v>0</v>
      </c>
      <c r="AK376" s="1">
        <f t="shared" si="12"/>
        <v>0</v>
      </c>
      <c r="AL376" s="1">
        <f t="shared" si="13"/>
        <v>10</v>
      </c>
    </row>
    <row r="377" spans="1:38" ht="14.25" customHeight="1">
      <c r="A377" s="14" t="s">
        <v>376</v>
      </c>
      <c r="B377" s="27">
        <v>5</v>
      </c>
      <c r="K377" s="1"/>
      <c r="L377" s="1"/>
      <c r="M377" s="1"/>
      <c r="N377" s="1"/>
      <c r="O377" s="1"/>
      <c r="P377" s="1"/>
      <c r="T377" s="1" t="s">
        <v>1269</v>
      </c>
      <c r="U377" s="1" t="e">
        <f t="shared" ref="U377:Z377" si="401">(SUMIF($A:$A,$T377,C:C))/(COUNTIFS($A:$A,$T377,C:C,"&gt;0"))</f>
        <v>#DIV/0!</v>
      </c>
      <c r="V377" s="1" t="e">
        <f t="shared" si="401"/>
        <v>#DIV/0!</v>
      </c>
      <c r="W377" s="1" t="e">
        <f t="shared" si="401"/>
        <v>#DIV/0!</v>
      </c>
      <c r="X377" s="1" t="e">
        <f t="shared" si="401"/>
        <v>#DIV/0!</v>
      </c>
      <c r="Y377" s="1" t="e">
        <f t="shared" si="401"/>
        <v>#DIV/0!</v>
      </c>
      <c r="Z377" s="1" t="e">
        <f t="shared" si="401"/>
        <v>#DIV/0!</v>
      </c>
      <c r="AA377" s="1" t="e">
        <f t="shared" si="2"/>
        <v>#DIV/0!</v>
      </c>
      <c r="AB377" s="1">
        <f t="shared" si="3"/>
        <v>0</v>
      </c>
      <c r="AC377" s="1">
        <f t="shared" si="4"/>
        <v>0</v>
      </c>
      <c r="AD377" s="1" t="e">
        <f t="shared" si="5"/>
        <v>#DIV/0!</v>
      </c>
      <c r="AE377" s="1">
        <f t="shared" si="6"/>
        <v>0</v>
      </c>
      <c r="AF377" s="1">
        <f t="shared" si="7"/>
        <v>0</v>
      </c>
      <c r="AG377" s="1">
        <f t="shared" si="8"/>
        <v>0</v>
      </c>
      <c r="AH377" s="1">
        <f t="shared" si="9"/>
        <v>0</v>
      </c>
      <c r="AI377" s="1">
        <f t="shared" si="10"/>
        <v>0</v>
      </c>
      <c r="AJ377" s="1">
        <f t="shared" si="11"/>
        <v>0</v>
      </c>
      <c r="AK377" s="1">
        <f t="shared" si="12"/>
        <v>0</v>
      </c>
      <c r="AL377" s="1">
        <f t="shared" si="13"/>
        <v>0</v>
      </c>
    </row>
    <row r="378" spans="1:38" ht="14.25" customHeight="1">
      <c r="A378" s="14" t="s">
        <v>380</v>
      </c>
      <c r="B378" s="27">
        <v>1</v>
      </c>
      <c r="C378" s="27">
        <v>366.8</v>
      </c>
      <c r="D378" s="27">
        <v>7.6</v>
      </c>
      <c r="E378" s="27">
        <v>1.19</v>
      </c>
      <c r="F378" s="27">
        <v>19.899999999999999</v>
      </c>
      <c r="G378" s="27">
        <v>5.43</v>
      </c>
      <c r="H378" s="27">
        <v>178.09</v>
      </c>
      <c r="I378" s="27">
        <v>20.55</v>
      </c>
      <c r="J378" s="7">
        <f t="shared" ref="J378:J382" si="402">(I378/H378)*100</f>
        <v>11.539109439047673</v>
      </c>
      <c r="K378" s="1"/>
      <c r="L378" s="1"/>
      <c r="M378" s="2" t="s">
        <v>1628</v>
      </c>
      <c r="N378" s="2" t="s">
        <v>52</v>
      </c>
      <c r="O378" s="2" t="s">
        <v>52</v>
      </c>
      <c r="P378" s="2" t="s">
        <v>1628</v>
      </c>
      <c r="T378" s="1" t="s">
        <v>1275</v>
      </c>
      <c r="U378" s="1">
        <f t="shared" ref="U378:Z378" si="403">(SUMIF($A:$A,$T378,C:C))/(COUNTIFS($A:$A,$T378,C:C,"&gt;0"))</f>
        <v>21.35</v>
      </c>
      <c r="V378" s="1">
        <f t="shared" si="403"/>
        <v>4.0200000000000005</v>
      </c>
      <c r="W378" s="1">
        <f t="shared" si="403"/>
        <v>0.14300000000000002</v>
      </c>
      <c r="X378" s="1">
        <f t="shared" si="403"/>
        <v>7.0559999999999992</v>
      </c>
      <c r="Y378" s="1">
        <f t="shared" si="403"/>
        <v>0.77700000000000002</v>
      </c>
      <c r="Z378" s="1">
        <f t="shared" si="403"/>
        <v>1.1160000000000001</v>
      </c>
      <c r="AA378" s="1" t="e">
        <f t="shared" si="2"/>
        <v>#DIV/0!</v>
      </c>
      <c r="AB378" s="1">
        <f t="shared" si="3"/>
        <v>0</v>
      </c>
      <c r="AC378" s="1">
        <f t="shared" si="4"/>
        <v>0</v>
      </c>
      <c r="AD378" s="1" t="e">
        <f t="shared" si="5"/>
        <v>#DIV/0!</v>
      </c>
      <c r="AE378" s="1">
        <f t="shared" si="6"/>
        <v>0</v>
      </c>
      <c r="AF378" s="1">
        <f t="shared" si="7"/>
        <v>0</v>
      </c>
      <c r="AG378" s="1">
        <f t="shared" si="8"/>
        <v>2</v>
      </c>
      <c r="AH378" s="1">
        <f t="shared" si="9"/>
        <v>8</v>
      </c>
      <c r="AI378" s="1">
        <f t="shared" si="10"/>
        <v>10</v>
      </c>
      <c r="AJ378" s="1">
        <f t="shared" si="11"/>
        <v>0</v>
      </c>
      <c r="AK378" s="1">
        <f t="shared" si="12"/>
        <v>0</v>
      </c>
      <c r="AL378" s="1">
        <f t="shared" si="13"/>
        <v>10</v>
      </c>
    </row>
    <row r="379" spans="1:38" ht="14.25" customHeight="1">
      <c r="A379" s="14" t="s">
        <v>380</v>
      </c>
      <c r="B379" s="27">
        <v>2</v>
      </c>
      <c r="C379" s="27">
        <v>366.5</v>
      </c>
      <c r="D379" s="27">
        <v>6.6</v>
      </c>
      <c r="E379" s="27">
        <v>1.24</v>
      </c>
      <c r="F379" s="27">
        <v>28.3</v>
      </c>
      <c r="G379" s="27">
        <v>5.53</v>
      </c>
      <c r="H379" s="27">
        <v>174.79</v>
      </c>
      <c r="I379" s="27">
        <v>19.559999999999999</v>
      </c>
      <c r="J379" s="7">
        <f t="shared" si="402"/>
        <v>11.19057154299445</v>
      </c>
      <c r="K379" s="1"/>
      <c r="L379" s="1"/>
      <c r="M379" s="2" t="s">
        <v>1628</v>
      </c>
      <c r="N379" s="2" t="s">
        <v>52</v>
      </c>
      <c r="O379" s="2" t="s">
        <v>52</v>
      </c>
      <c r="P379" s="2" t="s">
        <v>1628</v>
      </c>
      <c r="T379" s="1" t="s">
        <v>1279</v>
      </c>
      <c r="U379" s="1" t="e">
        <f t="shared" ref="U379:Z379" si="404">(SUMIF($A:$A,$T379,C:C))/(COUNTIFS($A:$A,$T379,C:C,"&gt;0"))</f>
        <v>#DIV/0!</v>
      </c>
      <c r="V379" s="1" t="e">
        <f t="shared" si="404"/>
        <v>#DIV/0!</v>
      </c>
      <c r="W379" s="1" t="e">
        <f t="shared" si="404"/>
        <v>#DIV/0!</v>
      </c>
      <c r="X379" s="1" t="e">
        <f t="shared" si="404"/>
        <v>#DIV/0!</v>
      </c>
      <c r="Y379" s="1" t="e">
        <f t="shared" si="404"/>
        <v>#DIV/0!</v>
      </c>
      <c r="Z379" s="1" t="e">
        <f t="shared" si="404"/>
        <v>#DIV/0!</v>
      </c>
      <c r="AA379" s="1" t="e">
        <f t="shared" si="2"/>
        <v>#DIV/0!</v>
      </c>
      <c r="AB379" s="1">
        <f t="shared" si="3"/>
        <v>0</v>
      </c>
      <c r="AC379" s="1">
        <f t="shared" si="4"/>
        <v>0</v>
      </c>
      <c r="AD379" s="1" t="e">
        <f t="shared" si="5"/>
        <v>#DIV/0!</v>
      </c>
      <c r="AE379" s="1">
        <f t="shared" si="6"/>
        <v>0</v>
      </c>
      <c r="AF379" s="1">
        <f t="shared" si="7"/>
        <v>0</v>
      </c>
      <c r="AG379" s="1">
        <f t="shared" si="8"/>
        <v>0</v>
      </c>
      <c r="AH379" s="1">
        <f t="shared" si="9"/>
        <v>0</v>
      </c>
      <c r="AI379" s="1">
        <f t="shared" si="10"/>
        <v>0</v>
      </c>
      <c r="AJ379" s="1">
        <f t="shared" si="11"/>
        <v>0</v>
      </c>
      <c r="AK379" s="1">
        <f t="shared" si="12"/>
        <v>0</v>
      </c>
      <c r="AL379" s="1">
        <f t="shared" si="13"/>
        <v>0</v>
      </c>
    </row>
    <row r="380" spans="1:38" ht="14.25" customHeight="1">
      <c r="A380" s="14" t="s">
        <v>380</v>
      </c>
      <c r="B380" s="27">
        <v>3</v>
      </c>
      <c r="C380" s="27">
        <v>322.8</v>
      </c>
      <c r="D380" s="27">
        <v>5.7</v>
      </c>
      <c r="E380" s="27">
        <v>1.22</v>
      </c>
      <c r="F380" s="27">
        <v>30</v>
      </c>
      <c r="G380" s="27">
        <v>5.88</v>
      </c>
      <c r="H380" s="27">
        <v>148.72</v>
      </c>
      <c r="I380" s="27">
        <v>15.18</v>
      </c>
      <c r="J380" s="7">
        <f t="shared" si="402"/>
        <v>10.207100591715976</v>
      </c>
      <c r="K380" s="1"/>
      <c r="L380" s="1"/>
      <c r="M380" s="2" t="s">
        <v>1628</v>
      </c>
      <c r="N380" s="2" t="s">
        <v>52</v>
      </c>
      <c r="O380" s="2" t="s">
        <v>1628</v>
      </c>
      <c r="P380" s="2" t="s">
        <v>1628</v>
      </c>
      <c r="Q380" s="27" t="s">
        <v>1670</v>
      </c>
      <c r="T380" s="1" t="s">
        <v>1283</v>
      </c>
      <c r="U380" s="1" t="e">
        <f t="shared" ref="U380:Z380" si="405">(SUMIF($A:$A,$T380,C:C))/(COUNTIFS($A:$A,$T380,C:C,"&gt;0"))</f>
        <v>#DIV/0!</v>
      </c>
      <c r="V380" s="1" t="e">
        <f t="shared" si="405"/>
        <v>#DIV/0!</v>
      </c>
      <c r="W380" s="1" t="e">
        <f t="shared" si="405"/>
        <v>#DIV/0!</v>
      </c>
      <c r="X380" s="1" t="e">
        <f t="shared" si="405"/>
        <v>#DIV/0!</v>
      </c>
      <c r="Y380" s="1" t="e">
        <f t="shared" si="405"/>
        <v>#DIV/0!</v>
      </c>
      <c r="Z380" s="1" t="e">
        <f t="shared" si="405"/>
        <v>#DIV/0!</v>
      </c>
      <c r="AA380" s="1" t="e">
        <f t="shared" si="2"/>
        <v>#DIV/0!</v>
      </c>
      <c r="AB380" s="1">
        <f t="shared" si="3"/>
        <v>0</v>
      </c>
      <c r="AC380" s="1">
        <f t="shared" si="4"/>
        <v>0</v>
      </c>
      <c r="AD380" s="1" t="e">
        <f t="shared" si="5"/>
        <v>#DIV/0!</v>
      </c>
      <c r="AE380" s="1">
        <f t="shared" si="6"/>
        <v>0</v>
      </c>
      <c r="AF380" s="1">
        <f t="shared" si="7"/>
        <v>0</v>
      </c>
      <c r="AG380" s="1">
        <f t="shared" si="8"/>
        <v>0</v>
      </c>
      <c r="AH380" s="1">
        <f t="shared" si="9"/>
        <v>0</v>
      </c>
      <c r="AI380" s="1">
        <f t="shared" si="10"/>
        <v>0</v>
      </c>
      <c r="AJ380" s="1">
        <f t="shared" si="11"/>
        <v>0</v>
      </c>
      <c r="AK380" s="1">
        <f t="shared" si="12"/>
        <v>0</v>
      </c>
      <c r="AL380" s="1">
        <f t="shared" si="13"/>
        <v>0</v>
      </c>
    </row>
    <row r="381" spans="1:38" ht="14.25" customHeight="1">
      <c r="A381" s="14" t="s">
        <v>380</v>
      </c>
      <c r="B381" s="27">
        <v>4</v>
      </c>
      <c r="C381" s="27">
        <v>398.9</v>
      </c>
      <c r="D381" s="27">
        <v>6.1</v>
      </c>
      <c r="E381" s="27">
        <v>1.1399999999999999</v>
      </c>
      <c r="F381" s="27">
        <v>26.2</v>
      </c>
      <c r="G381" s="27">
        <v>5.81</v>
      </c>
      <c r="H381" s="27">
        <v>159.84</v>
      </c>
      <c r="I381" s="27">
        <v>17.600000000000001</v>
      </c>
      <c r="J381" s="7">
        <f t="shared" si="402"/>
        <v>11.011011011011011</v>
      </c>
      <c r="K381" s="1"/>
      <c r="L381" s="1"/>
      <c r="M381" s="2" t="s">
        <v>1628</v>
      </c>
      <c r="N381" s="2" t="s">
        <v>52</v>
      </c>
      <c r="O381" s="2" t="s">
        <v>52</v>
      </c>
      <c r="P381" s="2" t="s">
        <v>1628</v>
      </c>
      <c r="U381" s="1" t="e">
        <f t="shared" ref="U381:Z381" si="406">(SUMIF($A:$A,$T381,C:C))/(COUNTIFS($A:$A,$T381,C:C,"&gt;0"))</f>
        <v>#DIV/0!</v>
      </c>
      <c r="V381" s="1" t="e">
        <f t="shared" si="406"/>
        <v>#DIV/0!</v>
      </c>
      <c r="W381" s="1" t="e">
        <f t="shared" si="406"/>
        <v>#DIV/0!</v>
      </c>
      <c r="X381" s="1" t="e">
        <f t="shared" si="406"/>
        <v>#DIV/0!</v>
      </c>
      <c r="Y381" s="1" t="e">
        <f t="shared" si="406"/>
        <v>#DIV/0!</v>
      </c>
      <c r="Z381" s="1" t="e">
        <f t="shared" si="406"/>
        <v>#DIV/0!</v>
      </c>
      <c r="AA381" s="1" t="e">
        <f t="shared" si="2"/>
        <v>#DIV/0!</v>
      </c>
      <c r="AB381" s="1">
        <f t="shared" si="3"/>
        <v>0</v>
      </c>
      <c r="AC381" s="1">
        <f t="shared" si="4"/>
        <v>0</v>
      </c>
      <c r="AD381" s="1" t="e">
        <f t="shared" si="5"/>
        <v>#DIV/0!</v>
      </c>
      <c r="AE381" s="1">
        <f t="shared" si="6"/>
        <v>0</v>
      </c>
      <c r="AF381" s="1">
        <f t="shared" si="7"/>
        <v>0</v>
      </c>
      <c r="AG381" s="1">
        <f t="shared" si="8"/>
        <v>0</v>
      </c>
      <c r="AH381" s="1">
        <f t="shared" si="9"/>
        <v>0</v>
      </c>
      <c r="AI381" s="1">
        <f t="shared" si="10"/>
        <v>0</v>
      </c>
      <c r="AJ381" s="1">
        <f t="shared" si="11"/>
        <v>0</v>
      </c>
      <c r="AK381" s="1">
        <f t="shared" si="12"/>
        <v>0</v>
      </c>
      <c r="AL381" s="1">
        <f t="shared" si="13"/>
        <v>0</v>
      </c>
    </row>
    <row r="382" spans="1:38" ht="14.25" customHeight="1">
      <c r="A382" s="14" t="s">
        <v>380</v>
      </c>
      <c r="B382" s="27">
        <v>5</v>
      </c>
      <c r="C382" s="27">
        <v>243.2</v>
      </c>
      <c r="D382" s="27">
        <v>6.5</v>
      </c>
      <c r="E382" s="27">
        <v>1.2</v>
      </c>
      <c r="F382" s="27">
        <v>22</v>
      </c>
      <c r="G382" s="27">
        <v>5.34</v>
      </c>
      <c r="H382" s="27">
        <v>166.2</v>
      </c>
      <c r="I382" s="27">
        <v>18.29</v>
      </c>
      <c r="J382" s="7">
        <f t="shared" si="402"/>
        <v>11.004813477737665</v>
      </c>
      <c r="K382" s="1"/>
      <c r="L382" s="1"/>
      <c r="M382" s="2" t="s">
        <v>1628</v>
      </c>
      <c r="N382" s="2" t="s">
        <v>52</v>
      </c>
      <c r="O382" s="2" t="s">
        <v>52</v>
      </c>
      <c r="P382" s="2" t="s">
        <v>1628</v>
      </c>
      <c r="Q382" s="27" t="s">
        <v>1672</v>
      </c>
      <c r="T382" s="1" t="s">
        <v>1288</v>
      </c>
      <c r="U382" s="1" t="e">
        <f t="shared" ref="U382:Z382" si="407">(SUMIF($A:$A,$T382,C:C))/(COUNTIFS($A:$A,$T382,C:C,"&gt;0"))</f>
        <v>#DIV/0!</v>
      </c>
      <c r="V382" s="1" t="e">
        <f t="shared" si="407"/>
        <v>#DIV/0!</v>
      </c>
      <c r="W382" s="1" t="e">
        <f t="shared" si="407"/>
        <v>#DIV/0!</v>
      </c>
      <c r="X382" s="1" t="e">
        <f t="shared" si="407"/>
        <v>#DIV/0!</v>
      </c>
      <c r="Y382" s="1" t="e">
        <f t="shared" si="407"/>
        <v>#DIV/0!</v>
      </c>
      <c r="Z382" s="1" t="e">
        <f t="shared" si="407"/>
        <v>#DIV/0!</v>
      </c>
      <c r="AA382" s="1" t="e">
        <f t="shared" si="2"/>
        <v>#DIV/0!</v>
      </c>
      <c r="AB382" s="1">
        <f t="shared" si="3"/>
        <v>0</v>
      </c>
      <c r="AC382" s="1">
        <f t="shared" si="4"/>
        <v>0</v>
      </c>
      <c r="AD382" s="1" t="e">
        <f t="shared" si="5"/>
        <v>#DIV/0!</v>
      </c>
      <c r="AE382" s="1">
        <f t="shared" si="6"/>
        <v>0</v>
      </c>
      <c r="AF382" s="1">
        <f t="shared" si="7"/>
        <v>0</v>
      </c>
      <c r="AG382" s="1">
        <f t="shared" si="8"/>
        <v>0</v>
      </c>
      <c r="AH382" s="1">
        <f t="shared" si="9"/>
        <v>0</v>
      </c>
      <c r="AI382" s="1">
        <f t="shared" si="10"/>
        <v>0</v>
      </c>
      <c r="AJ382" s="1">
        <f t="shared" si="11"/>
        <v>0</v>
      </c>
      <c r="AK382" s="1">
        <f t="shared" si="12"/>
        <v>0</v>
      </c>
      <c r="AL382" s="1">
        <f t="shared" si="13"/>
        <v>0</v>
      </c>
    </row>
    <row r="383" spans="1:38" ht="14.25" customHeight="1">
      <c r="A383" s="14" t="s">
        <v>383</v>
      </c>
      <c r="B383" s="27">
        <v>1</v>
      </c>
      <c r="K383" s="1"/>
      <c r="L383" s="1"/>
      <c r="M383" s="1"/>
      <c r="N383" s="1"/>
      <c r="O383" s="1"/>
      <c r="P383" s="1"/>
      <c r="T383" s="1" t="s">
        <v>1292</v>
      </c>
      <c r="U383" s="1" t="e">
        <f t="shared" ref="U383:Z383" si="408">(SUMIF($A:$A,$T383,C:C))/(COUNTIFS($A:$A,$T383,C:C,"&gt;0"))</f>
        <v>#DIV/0!</v>
      </c>
      <c r="V383" s="1" t="e">
        <f t="shared" si="408"/>
        <v>#DIV/0!</v>
      </c>
      <c r="W383" s="1" t="e">
        <f t="shared" si="408"/>
        <v>#DIV/0!</v>
      </c>
      <c r="X383" s="1" t="e">
        <f t="shared" si="408"/>
        <v>#DIV/0!</v>
      </c>
      <c r="Y383" s="1" t="e">
        <f t="shared" si="408"/>
        <v>#DIV/0!</v>
      </c>
      <c r="Z383" s="1" t="e">
        <f t="shared" si="408"/>
        <v>#DIV/0!</v>
      </c>
      <c r="AA383" s="1" t="e">
        <f t="shared" si="2"/>
        <v>#DIV/0!</v>
      </c>
      <c r="AB383" s="1">
        <f t="shared" si="3"/>
        <v>0</v>
      </c>
      <c r="AC383" s="1">
        <f t="shared" si="4"/>
        <v>0</v>
      </c>
      <c r="AD383" s="1" t="e">
        <f t="shared" si="5"/>
        <v>#DIV/0!</v>
      </c>
      <c r="AE383" s="1">
        <f t="shared" si="6"/>
        <v>0</v>
      </c>
      <c r="AF383" s="1">
        <f t="shared" si="7"/>
        <v>0</v>
      </c>
      <c r="AG383" s="1">
        <f t="shared" si="8"/>
        <v>0</v>
      </c>
      <c r="AH383" s="1">
        <f t="shared" si="9"/>
        <v>0</v>
      </c>
      <c r="AI383" s="1">
        <f t="shared" si="10"/>
        <v>0</v>
      </c>
      <c r="AJ383" s="1">
        <f t="shared" si="11"/>
        <v>0</v>
      </c>
      <c r="AK383" s="1">
        <f t="shared" si="12"/>
        <v>0</v>
      </c>
      <c r="AL383" s="1">
        <f t="shared" si="13"/>
        <v>0</v>
      </c>
    </row>
    <row r="384" spans="1:38" ht="14.25" customHeight="1">
      <c r="A384" s="14" t="s">
        <v>383</v>
      </c>
      <c r="B384" s="27">
        <v>2</v>
      </c>
      <c r="K384" s="1"/>
      <c r="L384" s="1"/>
      <c r="M384" s="1"/>
      <c r="N384" s="1"/>
      <c r="O384" s="1"/>
      <c r="P384" s="1"/>
      <c r="T384" s="1" t="s">
        <v>1296</v>
      </c>
      <c r="U384" s="1" t="e">
        <f t="shared" ref="U384:Z384" si="409">(SUMIF($A:$A,$T384,C:C))/(COUNTIFS($A:$A,$T384,C:C,"&gt;0"))</f>
        <v>#DIV/0!</v>
      </c>
      <c r="V384" s="1" t="e">
        <f t="shared" si="409"/>
        <v>#DIV/0!</v>
      </c>
      <c r="W384" s="1" t="e">
        <f t="shared" si="409"/>
        <v>#DIV/0!</v>
      </c>
      <c r="X384" s="1" t="e">
        <f t="shared" si="409"/>
        <v>#DIV/0!</v>
      </c>
      <c r="Y384" s="1" t="e">
        <f t="shared" si="409"/>
        <v>#DIV/0!</v>
      </c>
      <c r="Z384" s="1" t="e">
        <f t="shared" si="409"/>
        <v>#DIV/0!</v>
      </c>
      <c r="AA384" s="1" t="e">
        <f t="shared" si="2"/>
        <v>#DIV/0!</v>
      </c>
      <c r="AB384" s="1">
        <f t="shared" si="3"/>
        <v>0</v>
      </c>
      <c r="AC384" s="1">
        <f t="shared" si="4"/>
        <v>0</v>
      </c>
      <c r="AD384" s="1" t="e">
        <f t="shared" si="5"/>
        <v>#DIV/0!</v>
      </c>
      <c r="AE384" s="1">
        <f t="shared" si="6"/>
        <v>0</v>
      </c>
      <c r="AF384" s="1">
        <f t="shared" si="7"/>
        <v>0</v>
      </c>
      <c r="AG384" s="1">
        <f t="shared" si="8"/>
        <v>0</v>
      </c>
      <c r="AH384" s="1">
        <f t="shared" si="9"/>
        <v>0</v>
      </c>
      <c r="AI384" s="1">
        <f t="shared" si="10"/>
        <v>0</v>
      </c>
      <c r="AJ384" s="1">
        <f t="shared" si="11"/>
        <v>0</v>
      </c>
      <c r="AK384" s="1">
        <f t="shared" si="12"/>
        <v>0</v>
      </c>
      <c r="AL384" s="1">
        <f t="shared" si="13"/>
        <v>0</v>
      </c>
    </row>
    <row r="385" spans="1:38" ht="14.25" customHeight="1">
      <c r="A385" s="14" t="s">
        <v>383</v>
      </c>
      <c r="B385" s="27">
        <v>3</v>
      </c>
      <c r="K385" s="1"/>
      <c r="L385" s="1"/>
      <c r="M385" s="1"/>
      <c r="N385" s="1"/>
      <c r="O385" s="1"/>
      <c r="P385" s="1"/>
      <c r="T385" s="1" t="s">
        <v>1300</v>
      </c>
      <c r="U385" s="1" t="e">
        <f t="shared" ref="U385:Z385" si="410">(SUMIF($A:$A,$T385,C:C))/(COUNTIFS($A:$A,$T385,C:C,"&gt;0"))</f>
        <v>#DIV/0!</v>
      </c>
      <c r="V385" s="1" t="e">
        <f t="shared" si="410"/>
        <v>#DIV/0!</v>
      </c>
      <c r="W385" s="1" t="e">
        <f t="shared" si="410"/>
        <v>#DIV/0!</v>
      </c>
      <c r="X385" s="1" t="e">
        <f t="shared" si="410"/>
        <v>#DIV/0!</v>
      </c>
      <c r="Y385" s="1" t="e">
        <f t="shared" si="410"/>
        <v>#DIV/0!</v>
      </c>
      <c r="Z385" s="1" t="e">
        <f t="shared" si="410"/>
        <v>#DIV/0!</v>
      </c>
      <c r="AA385" s="1" t="e">
        <f t="shared" si="2"/>
        <v>#DIV/0!</v>
      </c>
      <c r="AB385" s="1">
        <f t="shared" si="3"/>
        <v>0</v>
      </c>
      <c r="AC385" s="1">
        <f t="shared" si="4"/>
        <v>0</v>
      </c>
      <c r="AD385" s="1" t="e">
        <f t="shared" si="5"/>
        <v>#DIV/0!</v>
      </c>
      <c r="AE385" s="1">
        <f t="shared" si="6"/>
        <v>0</v>
      </c>
      <c r="AF385" s="1">
        <f t="shared" si="7"/>
        <v>0</v>
      </c>
      <c r="AG385" s="1">
        <f t="shared" si="8"/>
        <v>0</v>
      </c>
      <c r="AH385" s="1">
        <f t="shared" si="9"/>
        <v>0</v>
      </c>
      <c r="AI385" s="1">
        <f t="shared" si="10"/>
        <v>0</v>
      </c>
      <c r="AJ385" s="1">
        <f t="shared" si="11"/>
        <v>0</v>
      </c>
      <c r="AK385" s="1">
        <f t="shared" si="12"/>
        <v>0</v>
      </c>
      <c r="AL385" s="1">
        <f t="shared" si="13"/>
        <v>0</v>
      </c>
    </row>
    <row r="386" spans="1:38" ht="14.25" customHeight="1">
      <c r="A386" s="14" t="s">
        <v>383</v>
      </c>
      <c r="B386" s="27">
        <v>4</v>
      </c>
      <c r="K386" s="1"/>
      <c r="L386" s="1"/>
      <c r="M386" s="1"/>
      <c r="N386" s="1"/>
      <c r="O386" s="1"/>
      <c r="P386" s="1"/>
      <c r="T386" s="1" t="s">
        <v>1305</v>
      </c>
      <c r="U386" s="1" t="e">
        <f t="shared" ref="U386:Z386" si="411">(SUMIF($A:$A,$T386,C:C))/(COUNTIFS($A:$A,$T386,C:C,"&gt;0"))</f>
        <v>#DIV/0!</v>
      </c>
      <c r="V386" s="1" t="e">
        <f t="shared" si="411"/>
        <v>#DIV/0!</v>
      </c>
      <c r="W386" s="1" t="e">
        <f t="shared" si="411"/>
        <v>#DIV/0!</v>
      </c>
      <c r="X386" s="1" t="e">
        <f t="shared" si="411"/>
        <v>#DIV/0!</v>
      </c>
      <c r="Y386" s="1" t="e">
        <f t="shared" si="411"/>
        <v>#DIV/0!</v>
      </c>
      <c r="Z386" s="1" t="e">
        <f t="shared" si="411"/>
        <v>#DIV/0!</v>
      </c>
      <c r="AA386" s="1" t="e">
        <f t="shared" si="2"/>
        <v>#DIV/0!</v>
      </c>
      <c r="AB386" s="1">
        <f t="shared" si="3"/>
        <v>0</v>
      </c>
      <c r="AC386" s="1">
        <f t="shared" si="4"/>
        <v>0</v>
      </c>
      <c r="AD386" s="1" t="e">
        <f t="shared" si="5"/>
        <v>#DIV/0!</v>
      </c>
      <c r="AE386" s="1">
        <f t="shared" si="6"/>
        <v>0</v>
      </c>
      <c r="AF386" s="1">
        <f t="shared" si="7"/>
        <v>0</v>
      </c>
      <c r="AG386" s="1">
        <f t="shared" si="8"/>
        <v>0</v>
      </c>
      <c r="AH386" s="1">
        <f t="shared" si="9"/>
        <v>0</v>
      </c>
      <c r="AI386" s="1">
        <f t="shared" si="10"/>
        <v>0</v>
      </c>
      <c r="AJ386" s="1">
        <f t="shared" si="11"/>
        <v>0</v>
      </c>
      <c r="AK386" s="1">
        <f t="shared" si="12"/>
        <v>0</v>
      </c>
      <c r="AL386" s="1">
        <f t="shared" si="13"/>
        <v>0</v>
      </c>
    </row>
    <row r="387" spans="1:38" ht="14.25" customHeight="1">
      <c r="A387" s="14" t="s">
        <v>383</v>
      </c>
      <c r="B387" s="27">
        <v>5</v>
      </c>
      <c r="K387" s="1"/>
      <c r="L387" s="1"/>
      <c r="M387" s="1"/>
      <c r="N387" s="1"/>
      <c r="O387" s="1"/>
      <c r="P387" s="1"/>
      <c r="T387" s="1" t="s">
        <v>1309</v>
      </c>
      <c r="U387" s="1" t="e">
        <f t="shared" ref="U387:Z387" si="412">(SUMIF($A:$A,$T387,C:C))/(COUNTIFS($A:$A,$T387,C:C,"&gt;0"))</f>
        <v>#DIV/0!</v>
      </c>
      <c r="V387" s="1" t="e">
        <f t="shared" si="412"/>
        <v>#DIV/0!</v>
      </c>
      <c r="W387" s="1" t="e">
        <f t="shared" si="412"/>
        <v>#DIV/0!</v>
      </c>
      <c r="X387" s="1" t="e">
        <f t="shared" si="412"/>
        <v>#DIV/0!</v>
      </c>
      <c r="Y387" s="1" t="e">
        <f t="shared" si="412"/>
        <v>#DIV/0!</v>
      </c>
      <c r="Z387" s="1" t="e">
        <f t="shared" si="412"/>
        <v>#DIV/0!</v>
      </c>
      <c r="AA387" s="1" t="e">
        <f t="shared" si="2"/>
        <v>#DIV/0!</v>
      </c>
      <c r="AB387" s="1">
        <f t="shared" si="3"/>
        <v>0</v>
      </c>
      <c r="AC387" s="1">
        <f t="shared" si="4"/>
        <v>0</v>
      </c>
      <c r="AD387" s="1" t="e">
        <f t="shared" si="5"/>
        <v>#DIV/0!</v>
      </c>
      <c r="AE387" s="1">
        <f t="shared" si="6"/>
        <v>0</v>
      </c>
      <c r="AF387" s="1">
        <f t="shared" si="7"/>
        <v>0</v>
      </c>
      <c r="AG387" s="1">
        <f t="shared" si="8"/>
        <v>0</v>
      </c>
      <c r="AH387" s="1">
        <f t="shared" si="9"/>
        <v>0</v>
      </c>
      <c r="AI387" s="1">
        <f t="shared" si="10"/>
        <v>0</v>
      </c>
      <c r="AJ387" s="1">
        <f t="shared" si="11"/>
        <v>0</v>
      </c>
      <c r="AK387" s="1">
        <f t="shared" si="12"/>
        <v>0</v>
      </c>
      <c r="AL387" s="1">
        <f t="shared" si="13"/>
        <v>0</v>
      </c>
    </row>
    <row r="388" spans="1:38" ht="14.25" customHeight="1">
      <c r="A388" s="14" t="s">
        <v>311</v>
      </c>
      <c r="B388" s="27">
        <v>1</v>
      </c>
      <c r="K388" s="1"/>
      <c r="L388" s="1"/>
      <c r="M388" s="1"/>
      <c r="N388" s="1"/>
      <c r="O388" s="1"/>
      <c r="P388" s="1"/>
      <c r="T388" s="1" t="s">
        <v>1313</v>
      </c>
      <c r="U388" s="1" t="e">
        <f t="shared" ref="U388:Z388" si="413">(SUMIF($A:$A,$T388,C:C))/(COUNTIFS($A:$A,$T388,C:C,"&gt;0"))</f>
        <v>#DIV/0!</v>
      </c>
      <c r="V388" s="1" t="e">
        <f t="shared" si="413"/>
        <v>#DIV/0!</v>
      </c>
      <c r="W388" s="1" t="e">
        <f t="shared" si="413"/>
        <v>#DIV/0!</v>
      </c>
      <c r="X388" s="1" t="e">
        <f t="shared" si="413"/>
        <v>#DIV/0!</v>
      </c>
      <c r="Y388" s="1" t="e">
        <f t="shared" si="413"/>
        <v>#DIV/0!</v>
      </c>
      <c r="Z388" s="1" t="e">
        <f t="shared" si="413"/>
        <v>#DIV/0!</v>
      </c>
      <c r="AA388" s="1" t="e">
        <f t="shared" si="2"/>
        <v>#DIV/0!</v>
      </c>
      <c r="AB388" s="1">
        <f t="shared" si="3"/>
        <v>0</v>
      </c>
      <c r="AC388" s="1">
        <f t="shared" si="4"/>
        <v>0</v>
      </c>
      <c r="AD388" s="1" t="e">
        <f t="shared" si="5"/>
        <v>#DIV/0!</v>
      </c>
      <c r="AE388" s="1">
        <f t="shared" si="6"/>
        <v>0</v>
      </c>
      <c r="AF388" s="1">
        <f t="shared" si="7"/>
        <v>0</v>
      </c>
      <c r="AG388" s="1">
        <f t="shared" si="8"/>
        <v>0</v>
      </c>
      <c r="AH388" s="1">
        <f t="shared" si="9"/>
        <v>0</v>
      </c>
      <c r="AI388" s="1">
        <f t="shared" si="10"/>
        <v>0</v>
      </c>
      <c r="AJ388" s="1">
        <f t="shared" si="11"/>
        <v>0</v>
      </c>
      <c r="AK388" s="1">
        <f t="shared" si="12"/>
        <v>0</v>
      </c>
      <c r="AL388" s="1">
        <f t="shared" si="13"/>
        <v>0</v>
      </c>
    </row>
    <row r="389" spans="1:38" ht="14.25" customHeight="1">
      <c r="A389" s="14" t="s">
        <v>311</v>
      </c>
      <c r="B389" s="27">
        <v>2</v>
      </c>
      <c r="K389" s="1"/>
      <c r="L389" s="1"/>
      <c r="M389" s="1"/>
      <c r="N389" s="1"/>
      <c r="O389" s="1"/>
      <c r="P389" s="1"/>
      <c r="T389" s="1" t="s">
        <v>1317</v>
      </c>
      <c r="U389" s="1">
        <f t="shared" ref="U389:Z389" si="414">(SUMIF($A:$A,$T389,C:C))/(COUNTIFS($A:$A,$T389,C:C,"&gt;0"))</f>
        <v>13.24</v>
      </c>
      <c r="V389" s="1">
        <f t="shared" si="414"/>
        <v>3.4699999999999998</v>
      </c>
      <c r="W389" s="1">
        <f t="shared" si="414"/>
        <v>0.192</v>
      </c>
      <c r="X389" s="1">
        <f t="shared" si="414"/>
        <v>0.81799999999999995</v>
      </c>
      <c r="Y389" s="1">
        <f t="shared" si="414"/>
        <v>0.64300000000000002</v>
      </c>
      <c r="Z389" s="1">
        <f t="shared" si="414"/>
        <v>0.90500000000000003</v>
      </c>
      <c r="AA389" s="1" t="e">
        <f t="shared" si="2"/>
        <v>#DIV/0!</v>
      </c>
      <c r="AB389" s="1">
        <f t="shared" si="3"/>
        <v>0</v>
      </c>
      <c r="AC389" s="1">
        <f t="shared" si="4"/>
        <v>0</v>
      </c>
      <c r="AD389" s="1" t="e">
        <f t="shared" si="5"/>
        <v>#DIV/0!</v>
      </c>
      <c r="AE389" s="1">
        <f t="shared" si="6"/>
        <v>0</v>
      </c>
      <c r="AF389" s="1">
        <f t="shared" si="7"/>
        <v>0</v>
      </c>
      <c r="AG389" s="1">
        <f t="shared" si="8"/>
        <v>0</v>
      </c>
      <c r="AH389" s="1">
        <f t="shared" si="9"/>
        <v>10</v>
      </c>
      <c r="AI389" s="1">
        <f t="shared" si="10"/>
        <v>10</v>
      </c>
      <c r="AJ389" s="1">
        <f t="shared" si="11"/>
        <v>0</v>
      </c>
      <c r="AK389" s="1">
        <f t="shared" si="12"/>
        <v>0</v>
      </c>
      <c r="AL389" s="1">
        <f t="shared" si="13"/>
        <v>10</v>
      </c>
    </row>
    <row r="390" spans="1:38" ht="14.25" customHeight="1">
      <c r="A390" s="14" t="s">
        <v>311</v>
      </c>
      <c r="B390" s="27">
        <v>3</v>
      </c>
      <c r="K390" s="1"/>
      <c r="L390" s="1"/>
      <c r="M390" s="1"/>
      <c r="N390" s="1"/>
      <c r="O390" s="1"/>
      <c r="P390" s="1"/>
      <c r="T390" s="1" t="s">
        <v>1321</v>
      </c>
      <c r="U390" s="1" t="e">
        <f t="shared" ref="U390:Z390" si="415">(SUMIF($A:$A,$T390,C:C))/(COUNTIFS($A:$A,$T390,C:C,"&gt;0"))</f>
        <v>#DIV/0!</v>
      </c>
      <c r="V390" s="1" t="e">
        <f t="shared" si="415"/>
        <v>#DIV/0!</v>
      </c>
      <c r="W390" s="1" t="e">
        <f t="shared" si="415"/>
        <v>#DIV/0!</v>
      </c>
      <c r="X390" s="1" t="e">
        <f t="shared" si="415"/>
        <v>#DIV/0!</v>
      </c>
      <c r="Y390" s="1" t="e">
        <f t="shared" si="415"/>
        <v>#DIV/0!</v>
      </c>
      <c r="Z390" s="1" t="e">
        <f t="shared" si="415"/>
        <v>#DIV/0!</v>
      </c>
      <c r="AA390" s="1" t="e">
        <f t="shared" si="2"/>
        <v>#DIV/0!</v>
      </c>
      <c r="AB390" s="1">
        <f t="shared" si="3"/>
        <v>0</v>
      </c>
      <c r="AC390" s="1">
        <f t="shared" si="4"/>
        <v>0</v>
      </c>
      <c r="AD390" s="1" t="e">
        <f t="shared" si="5"/>
        <v>#DIV/0!</v>
      </c>
      <c r="AE390" s="1">
        <f t="shared" si="6"/>
        <v>0</v>
      </c>
      <c r="AF390" s="1">
        <f t="shared" si="7"/>
        <v>0</v>
      </c>
      <c r="AG390" s="1">
        <f t="shared" si="8"/>
        <v>0</v>
      </c>
      <c r="AH390" s="1">
        <f t="shared" si="9"/>
        <v>0</v>
      </c>
      <c r="AI390" s="1">
        <f t="shared" si="10"/>
        <v>0</v>
      </c>
      <c r="AJ390" s="1">
        <f t="shared" si="11"/>
        <v>0</v>
      </c>
      <c r="AK390" s="1">
        <f t="shared" si="12"/>
        <v>0</v>
      </c>
      <c r="AL390" s="1">
        <f t="shared" si="13"/>
        <v>0</v>
      </c>
    </row>
    <row r="391" spans="1:38" ht="14.25" customHeight="1">
      <c r="A391" s="14" t="s">
        <v>311</v>
      </c>
      <c r="B391" s="27">
        <v>4</v>
      </c>
      <c r="K391" s="1"/>
      <c r="L391" s="1"/>
      <c r="M391" s="1"/>
      <c r="N391" s="1"/>
      <c r="O391" s="1"/>
      <c r="P391" s="1"/>
      <c r="T391" s="1" t="s">
        <v>1325</v>
      </c>
      <c r="U391" s="1" t="e">
        <f t="shared" ref="U391:Z391" si="416">(SUMIF($A:$A,$T391,C:C))/(COUNTIFS($A:$A,$T391,C:C,"&gt;0"))</f>
        <v>#DIV/0!</v>
      </c>
      <c r="V391" s="1" t="e">
        <f t="shared" si="416"/>
        <v>#DIV/0!</v>
      </c>
      <c r="W391" s="1" t="e">
        <f t="shared" si="416"/>
        <v>#DIV/0!</v>
      </c>
      <c r="X391" s="1" t="e">
        <f t="shared" si="416"/>
        <v>#DIV/0!</v>
      </c>
      <c r="Y391" s="1" t="e">
        <f t="shared" si="416"/>
        <v>#DIV/0!</v>
      </c>
      <c r="Z391" s="1" t="e">
        <f t="shared" si="416"/>
        <v>#DIV/0!</v>
      </c>
      <c r="AA391" s="1" t="e">
        <f t="shared" si="2"/>
        <v>#DIV/0!</v>
      </c>
      <c r="AB391" s="1">
        <f t="shared" si="3"/>
        <v>0</v>
      </c>
      <c r="AC391" s="1">
        <f t="shared" si="4"/>
        <v>0</v>
      </c>
      <c r="AD391" s="1" t="e">
        <f t="shared" si="5"/>
        <v>#DIV/0!</v>
      </c>
      <c r="AE391" s="1">
        <f t="shared" si="6"/>
        <v>0</v>
      </c>
      <c r="AF391" s="1">
        <f t="shared" si="7"/>
        <v>0</v>
      </c>
      <c r="AG391" s="1">
        <f t="shared" si="8"/>
        <v>0</v>
      </c>
      <c r="AH391" s="1">
        <f t="shared" si="9"/>
        <v>0</v>
      </c>
      <c r="AI391" s="1">
        <f t="shared" si="10"/>
        <v>0</v>
      </c>
      <c r="AJ391" s="1">
        <f t="shared" si="11"/>
        <v>0</v>
      </c>
      <c r="AK391" s="1">
        <f t="shared" si="12"/>
        <v>0</v>
      </c>
      <c r="AL391" s="1">
        <f t="shared" si="13"/>
        <v>0</v>
      </c>
    </row>
    <row r="392" spans="1:38" ht="14.25" customHeight="1">
      <c r="A392" s="14" t="s">
        <v>311</v>
      </c>
      <c r="B392" s="27">
        <v>5</v>
      </c>
      <c r="K392" s="1"/>
      <c r="L392" s="1"/>
      <c r="M392" s="1"/>
      <c r="N392" s="1"/>
      <c r="O392" s="1"/>
      <c r="P392" s="1"/>
      <c r="T392" s="1" t="s">
        <v>1330</v>
      </c>
      <c r="U392" s="1">
        <f t="shared" ref="U392:Z392" si="417">(SUMIF($A:$A,$T392,C:C))/(COUNTIFS($A:$A,$T392,C:C,"&gt;0"))</f>
        <v>26.24</v>
      </c>
      <c r="V392" s="1">
        <f t="shared" si="417"/>
        <v>8.31</v>
      </c>
      <c r="W392" s="1">
        <f t="shared" si="417"/>
        <v>0.25900000000000006</v>
      </c>
      <c r="X392" s="1">
        <f t="shared" si="417"/>
        <v>1.0599999999999998</v>
      </c>
      <c r="Y392" s="1">
        <f t="shared" si="417"/>
        <v>1.0111111111111113</v>
      </c>
      <c r="Z392" s="1">
        <f t="shared" si="417"/>
        <v>1.9909999999999997</v>
      </c>
      <c r="AA392" s="1" t="e">
        <f t="shared" si="2"/>
        <v>#DIV/0!</v>
      </c>
      <c r="AB392" s="1">
        <f t="shared" si="3"/>
        <v>0</v>
      </c>
      <c r="AC392" s="1">
        <f t="shared" si="4"/>
        <v>0</v>
      </c>
      <c r="AD392" s="1" t="e">
        <f t="shared" si="5"/>
        <v>#DIV/0!</v>
      </c>
      <c r="AE392" s="1">
        <f t="shared" si="6"/>
        <v>0</v>
      </c>
      <c r="AF392" s="1">
        <f t="shared" si="7"/>
        <v>0</v>
      </c>
      <c r="AG392" s="1">
        <f t="shared" si="8"/>
        <v>8</v>
      </c>
      <c r="AH392" s="1">
        <f t="shared" si="9"/>
        <v>2</v>
      </c>
      <c r="AI392" s="1">
        <f t="shared" si="10"/>
        <v>10</v>
      </c>
      <c r="AJ392" s="1">
        <f t="shared" si="11"/>
        <v>0</v>
      </c>
      <c r="AK392" s="1">
        <f t="shared" si="12"/>
        <v>0</v>
      </c>
      <c r="AL392" s="1">
        <f t="shared" si="13"/>
        <v>10</v>
      </c>
    </row>
    <row r="393" spans="1:38" ht="14.25" customHeight="1">
      <c r="A393" s="14" t="s">
        <v>388</v>
      </c>
      <c r="B393" s="27">
        <v>1</v>
      </c>
      <c r="C393" s="27">
        <v>203.6</v>
      </c>
      <c r="D393" s="27">
        <v>22.7</v>
      </c>
      <c r="E393" s="27">
        <v>1.37</v>
      </c>
      <c r="F393" s="27">
        <v>65.3</v>
      </c>
      <c r="G393" s="27">
        <v>7.79</v>
      </c>
      <c r="H393" s="27">
        <v>223.79</v>
      </c>
      <c r="I393" s="27">
        <v>21.98</v>
      </c>
      <c r="J393" s="7">
        <f t="shared" ref="J393:J402" si="418">(I393/H393)*100</f>
        <v>9.8217078511104177</v>
      </c>
      <c r="K393" s="1"/>
      <c r="L393" s="1"/>
      <c r="M393" s="2" t="s">
        <v>1628</v>
      </c>
      <c r="N393" s="2" t="s">
        <v>52</v>
      </c>
      <c r="O393" s="2" t="s">
        <v>1628</v>
      </c>
      <c r="P393" s="2" t="s">
        <v>52</v>
      </c>
      <c r="T393" s="1" t="s">
        <v>1335</v>
      </c>
      <c r="U393" s="1" t="e">
        <f t="shared" ref="U393:Z393" si="419">(SUMIF($A:$A,$T393,C:C))/(COUNTIFS($A:$A,$T393,C:C,"&gt;0"))</f>
        <v>#DIV/0!</v>
      </c>
      <c r="V393" s="1" t="e">
        <f t="shared" si="419"/>
        <v>#DIV/0!</v>
      </c>
      <c r="W393" s="1" t="e">
        <f t="shared" si="419"/>
        <v>#DIV/0!</v>
      </c>
      <c r="X393" s="1" t="e">
        <f t="shared" si="419"/>
        <v>#DIV/0!</v>
      </c>
      <c r="Y393" s="1" t="e">
        <f t="shared" si="419"/>
        <v>#DIV/0!</v>
      </c>
      <c r="Z393" s="1" t="e">
        <f t="shared" si="419"/>
        <v>#DIV/0!</v>
      </c>
      <c r="AA393" s="1" t="e">
        <f t="shared" si="2"/>
        <v>#DIV/0!</v>
      </c>
      <c r="AB393" s="1">
        <f t="shared" si="3"/>
        <v>0</v>
      </c>
      <c r="AC393" s="1">
        <f t="shared" si="4"/>
        <v>0</v>
      </c>
      <c r="AD393" s="1" t="e">
        <f t="shared" si="5"/>
        <v>#DIV/0!</v>
      </c>
      <c r="AE393" s="1">
        <f t="shared" si="6"/>
        <v>0</v>
      </c>
      <c r="AF393" s="1">
        <f t="shared" si="7"/>
        <v>0</v>
      </c>
      <c r="AG393" s="1">
        <f t="shared" si="8"/>
        <v>0</v>
      </c>
      <c r="AH393" s="1">
        <f t="shared" si="9"/>
        <v>0</v>
      </c>
      <c r="AI393" s="1">
        <f t="shared" si="10"/>
        <v>0</v>
      </c>
      <c r="AJ393" s="1">
        <f t="shared" si="11"/>
        <v>0</v>
      </c>
      <c r="AK393" s="1">
        <f t="shared" si="12"/>
        <v>0</v>
      </c>
      <c r="AL393" s="1">
        <f t="shared" si="13"/>
        <v>0</v>
      </c>
    </row>
    <row r="394" spans="1:38" ht="14.25" customHeight="1">
      <c r="A394" s="14" t="s">
        <v>388</v>
      </c>
      <c r="B394" s="27">
        <v>2</v>
      </c>
      <c r="C394" s="27">
        <v>222.2</v>
      </c>
      <c r="D394" s="27">
        <v>25.6</v>
      </c>
      <c r="E394" s="27">
        <v>0.79</v>
      </c>
      <c r="F394" s="27">
        <v>77.900000000000006</v>
      </c>
      <c r="G394" s="27">
        <v>8.74</v>
      </c>
      <c r="H394" s="27">
        <v>353.28</v>
      </c>
      <c r="I394" s="27">
        <v>34.85</v>
      </c>
      <c r="J394" s="7">
        <f t="shared" si="418"/>
        <v>9.8646965579710155</v>
      </c>
      <c r="K394" s="1"/>
      <c r="L394" s="1"/>
      <c r="M394" s="2" t="s">
        <v>1628</v>
      </c>
      <c r="N394" s="2" t="s">
        <v>52</v>
      </c>
      <c r="O394" s="2" t="s">
        <v>52</v>
      </c>
      <c r="P394" s="2" t="s">
        <v>52</v>
      </c>
      <c r="T394" s="1" t="s">
        <v>1341</v>
      </c>
      <c r="U394" s="1" t="e">
        <f t="shared" ref="U394:Z394" si="420">(SUMIF($A:$A,$T394,C:C))/(COUNTIFS($A:$A,$T394,C:C,"&gt;0"))</f>
        <v>#DIV/0!</v>
      </c>
      <c r="V394" s="1" t="e">
        <f t="shared" si="420"/>
        <v>#DIV/0!</v>
      </c>
      <c r="W394" s="1" t="e">
        <f t="shared" si="420"/>
        <v>#DIV/0!</v>
      </c>
      <c r="X394" s="1" t="e">
        <f t="shared" si="420"/>
        <v>#DIV/0!</v>
      </c>
      <c r="Y394" s="1" t="e">
        <f t="shared" si="420"/>
        <v>#DIV/0!</v>
      </c>
      <c r="Z394" s="1" t="e">
        <f t="shared" si="420"/>
        <v>#DIV/0!</v>
      </c>
      <c r="AA394" s="1" t="e">
        <f t="shared" si="2"/>
        <v>#DIV/0!</v>
      </c>
      <c r="AB394" s="1">
        <f t="shared" si="3"/>
        <v>0</v>
      </c>
      <c r="AC394" s="1">
        <f t="shared" si="4"/>
        <v>0</v>
      </c>
      <c r="AD394" s="1" t="e">
        <f t="shared" si="5"/>
        <v>#DIV/0!</v>
      </c>
      <c r="AE394" s="1">
        <f t="shared" si="6"/>
        <v>0</v>
      </c>
      <c r="AF394" s="1">
        <f t="shared" si="7"/>
        <v>0</v>
      </c>
      <c r="AG394" s="1">
        <f t="shared" si="8"/>
        <v>0</v>
      </c>
      <c r="AH394" s="1">
        <f t="shared" si="9"/>
        <v>0</v>
      </c>
      <c r="AI394" s="1">
        <f t="shared" si="10"/>
        <v>0</v>
      </c>
      <c r="AJ394" s="1">
        <f t="shared" si="11"/>
        <v>0</v>
      </c>
      <c r="AK394" s="1">
        <f t="shared" si="12"/>
        <v>0</v>
      </c>
      <c r="AL394" s="1">
        <f t="shared" si="13"/>
        <v>0</v>
      </c>
    </row>
    <row r="395" spans="1:38" ht="14.25" customHeight="1">
      <c r="A395" s="14" t="s">
        <v>388</v>
      </c>
      <c r="B395" s="27">
        <v>3</v>
      </c>
      <c r="C395" s="27">
        <v>200</v>
      </c>
      <c r="D395" s="27">
        <v>20.9</v>
      </c>
      <c r="E395" s="27">
        <v>0.82</v>
      </c>
      <c r="F395" s="27">
        <v>82</v>
      </c>
      <c r="G395" s="27">
        <v>9.68</v>
      </c>
      <c r="H395" s="27">
        <v>275.38</v>
      </c>
      <c r="I395" s="27">
        <v>28.61</v>
      </c>
      <c r="J395" s="7">
        <f t="shared" si="418"/>
        <v>10.389280267267049</v>
      </c>
      <c r="K395" s="1"/>
      <c r="L395" s="1"/>
      <c r="M395" s="2" t="s">
        <v>1628</v>
      </c>
      <c r="N395" s="2" t="s">
        <v>52</v>
      </c>
      <c r="O395" s="2" t="s">
        <v>1628</v>
      </c>
      <c r="P395" s="2" t="s">
        <v>52</v>
      </c>
      <c r="T395" s="1" t="s">
        <v>1345</v>
      </c>
      <c r="U395" s="1" t="e">
        <f t="shared" ref="U395:Z395" si="421">(SUMIF($A:$A,$T395,C:C))/(COUNTIFS($A:$A,$T395,C:C,"&gt;0"))</f>
        <v>#DIV/0!</v>
      </c>
      <c r="V395" s="1" t="e">
        <f t="shared" si="421"/>
        <v>#DIV/0!</v>
      </c>
      <c r="W395" s="1" t="e">
        <f t="shared" si="421"/>
        <v>#DIV/0!</v>
      </c>
      <c r="X395" s="1" t="e">
        <f t="shared" si="421"/>
        <v>#DIV/0!</v>
      </c>
      <c r="Y395" s="1" t="e">
        <f t="shared" si="421"/>
        <v>#DIV/0!</v>
      </c>
      <c r="Z395" s="1" t="e">
        <f t="shared" si="421"/>
        <v>#DIV/0!</v>
      </c>
      <c r="AA395" s="1" t="e">
        <f t="shared" si="2"/>
        <v>#DIV/0!</v>
      </c>
      <c r="AB395" s="1">
        <f t="shared" si="3"/>
        <v>0</v>
      </c>
      <c r="AC395" s="1">
        <f t="shared" si="4"/>
        <v>0</v>
      </c>
      <c r="AD395" s="1" t="e">
        <f t="shared" si="5"/>
        <v>#DIV/0!</v>
      </c>
      <c r="AE395" s="1">
        <f t="shared" si="6"/>
        <v>0</v>
      </c>
      <c r="AF395" s="1">
        <f t="shared" si="7"/>
        <v>0</v>
      </c>
      <c r="AG395" s="1">
        <f t="shared" si="8"/>
        <v>0</v>
      </c>
      <c r="AH395" s="1">
        <f t="shared" si="9"/>
        <v>0</v>
      </c>
      <c r="AI395" s="1">
        <f t="shared" si="10"/>
        <v>0</v>
      </c>
      <c r="AJ395" s="1">
        <f t="shared" si="11"/>
        <v>0</v>
      </c>
      <c r="AK395" s="1">
        <f t="shared" si="12"/>
        <v>0</v>
      </c>
      <c r="AL395" s="1">
        <f t="shared" si="13"/>
        <v>0</v>
      </c>
    </row>
    <row r="396" spans="1:38" ht="14.25" customHeight="1">
      <c r="A396" s="14" t="s">
        <v>388</v>
      </c>
      <c r="B396" s="27">
        <v>4</v>
      </c>
      <c r="C396" s="27">
        <v>157.30000000000001</v>
      </c>
      <c r="D396" s="27">
        <v>21.7</v>
      </c>
      <c r="E396" s="27">
        <v>0.65</v>
      </c>
      <c r="F396" s="27">
        <v>67.599999999999994</v>
      </c>
      <c r="G396" s="27">
        <v>9.42</v>
      </c>
      <c r="H396" s="27">
        <v>163.6</v>
      </c>
      <c r="I396" s="27">
        <v>16.64</v>
      </c>
      <c r="J396" s="7">
        <f t="shared" si="418"/>
        <v>10.171149144254279</v>
      </c>
      <c r="K396" s="1"/>
      <c r="L396" s="1"/>
      <c r="M396" s="2" t="s">
        <v>1628</v>
      </c>
      <c r="N396" s="2" t="s">
        <v>52</v>
      </c>
      <c r="O396" s="2" t="s">
        <v>1628</v>
      </c>
      <c r="P396" s="2" t="s">
        <v>52</v>
      </c>
      <c r="T396" s="1" t="s">
        <v>1350</v>
      </c>
      <c r="U396" s="1">
        <f t="shared" ref="U396:Z396" si="422">(SUMIF($A:$A,$T396,C:C))/(COUNTIFS($A:$A,$T396,C:C,"&gt;0"))</f>
        <v>9.86</v>
      </c>
      <c r="V396" s="1">
        <f t="shared" si="422"/>
        <v>3.1399999999999997</v>
      </c>
      <c r="W396" s="1">
        <f t="shared" si="422"/>
        <v>0.49199999999999999</v>
      </c>
      <c r="X396" s="1">
        <f t="shared" si="422"/>
        <v>0.33379999999999999</v>
      </c>
      <c r="Y396" s="1">
        <f t="shared" si="422"/>
        <v>6.7600000000000007E-2</v>
      </c>
      <c r="Z396" s="1">
        <f t="shared" si="422"/>
        <v>0.59000000000000008</v>
      </c>
      <c r="AA396" s="1" t="e">
        <f t="shared" si="2"/>
        <v>#DIV/0!</v>
      </c>
      <c r="AB396" s="1">
        <f t="shared" si="3"/>
        <v>0</v>
      </c>
      <c r="AC396" s="1">
        <f t="shared" si="4"/>
        <v>0</v>
      </c>
      <c r="AD396" s="1" t="e">
        <f t="shared" si="5"/>
        <v>#DIV/0!</v>
      </c>
      <c r="AE396" s="1">
        <f t="shared" si="6"/>
        <v>0</v>
      </c>
      <c r="AF396" s="1">
        <f t="shared" si="7"/>
        <v>0</v>
      </c>
      <c r="AG396" s="1">
        <f t="shared" si="8"/>
        <v>0</v>
      </c>
      <c r="AH396" s="1">
        <f t="shared" si="9"/>
        <v>5</v>
      </c>
      <c r="AI396" s="1">
        <f t="shared" si="10"/>
        <v>0</v>
      </c>
      <c r="AJ396" s="1">
        <f t="shared" si="11"/>
        <v>5</v>
      </c>
      <c r="AK396" s="1">
        <f t="shared" si="12"/>
        <v>0</v>
      </c>
      <c r="AL396" s="1">
        <f t="shared" si="13"/>
        <v>5</v>
      </c>
    </row>
    <row r="397" spans="1:38" ht="14.25" customHeight="1">
      <c r="A397" s="14" t="s">
        <v>388</v>
      </c>
      <c r="B397" s="27">
        <v>5</v>
      </c>
      <c r="C397" s="27">
        <v>192.2</v>
      </c>
      <c r="D397" s="27">
        <v>20.8</v>
      </c>
      <c r="E397" s="27">
        <v>0.77</v>
      </c>
      <c r="F397" s="27">
        <v>74.2</v>
      </c>
      <c r="G397" s="27">
        <v>9.94</v>
      </c>
      <c r="H397" s="27">
        <v>244.68</v>
      </c>
      <c r="I397" s="27">
        <v>24.78</v>
      </c>
      <c r="J397" s="7">
        <f t="shared" si="418"/>
        <v>10.127513487003434</v>
      </c>
      <c r="K397" s="1"/>
      <c r="L397" s="1"/>
      <c r="M397" s="2" t="s">
        <v>1628</v>
      </c>
      <c r="N397" s="2" t="s">
        <v>52</v>
      </c>
      <c r="O397" s="2" t="s">
        <v>1628</v>
      </c>
      <c r="P397" s="2" t="s">
        <v>52</v>
      </c>
      <c r="T397" s="1" t="s">
        <v>1354</v>
      </c>
      <c r="U397" s="1">
        <f t="shared" ref="U397:Z397" si="423">(SUMIF($A:$A,$T397,C:C))/(COUNTIFS($A:$A,$T397,C:C,"&gt;0"))</f>
        <v>10.239999999999998</v>
      </c>
      <c r="V397" s="1">
        <f t="shared" si="423"/>
        <v>2.3899999999999997</v>
      </c>
      <c r="W397" s="1">
        <f t="shared" si="423"/>
        <v>0.19599999999999998</v>
      </c>
      <c r="X397" s="1">
        <f t="shared" si="423"/>
        <v>0.44</v>
      </c>
      <c r="Y397" s="1">
        <f t="shared" si="423"/>
        <v>0.52555555555555555</v>
      </c>
      <c r="Z397" s="1">
        <f t="shared" si="423"/>
        <v>0.55899999999999994</v>
      </c>
      <c r="AA397" s="1" t="e">
        <f t="shared" si="2"/>
        <v>#DIV/0!</v>
      </c>
      <c r="AB397" s="1">
        <f t="shared" si="3"/>
        <v>0</v>
      </c>
      <c r="AC397" s="1">
        <f t="shared" si="4"/>
        <v>0</v>
      </c>
      <c r="AD397" s="1" t="e">
        <f t="shared" si="5"/>
        <v>#DIV/0!</v>
      </c>
      <c r="AE397" s="1">
        <f t="shared" si="6"/>
        <v>0</v>
      </c>
      <c r="AF397" s="1">
        <f t="shared" si="7"/>
        <v>0</v>
      </c>
      <c r="AG397" s="1">
        <f t="shared" si="8"/>
        <v>0</v>
      </c>
      <c r="AH397" s="1">
        <f t="shared" si="9"/>
        <v>10</v>
      </c>
      <c r="AI397" s="1">
        <f t="shared" si="10"/>
        <v>10</v>
      </c>
      <c r="AJ397" s="1">
        <f t="shared" si="11"/>
        <v>0</v>
      </c>
      <c r="AK397" s="1">
        <f t="shared" si="12"/>
        <v>0</v>
      </c>
      <c r="AL397" s="1">
        <f t="shared" si="13"/>
        <v>10</v>
      </c>
    </row>
    <row r="398" spans="1:38" ht="14.25" customHeight="1">
      <c r="A398" s="14" t="s">
        <v>392</v>
      </c>
      <c r="B398" s="27">
        <v>1</v>
      </c>
      <c r="C398" s="27">
        <v>234.5</v>
      </c>
      <c r="D398" s="27">
        <v>19.600000000000001</v>
      </c>
      <c r="E398" s="27">
        <v>0.91</v>
      </c>
      <c r="F398" s="27">
        <v>30.9</v>
      </c>
      <c r="G398" s="27">
        <v>6.28</v>
      </c>
      <c r="H398" s="27">
        <v>208.76</v>
      </c>
      <c r="I398" s="27">
        <v>22.49</v>
      </c>
      <c r="J398" s="7">
        <f t="shared" si="418"/>
        <v>10.773136616210003</v>
      </c>
      <c r="K398" s="1"/>
      <c r="L398" s="1"/>
      <c r="M398" s="2" t="s">
        <v>1628</v>
      </c>
      <c r="N398" s="2" t="s">
        <v>52</v>
      </c>
      <c r="O398" s="2" t="s">
        <v>52</v>
      </c>
      <c r="P398" s="2" t="s">
        <v>52</v>
      </c>
      <c r="T398" s="1" t="s">
        <v>1359</v>
      </c>
      <c r="U398" s="1">
        <f t="shared" ref="U398:Z398" si="424">(SUMIF($A:$A,$T398,C:C))/(COUNTIFS($A:$A,$T398,C:C,"&gt;0"))</f>
        <v>18.170000000000002</v>
      </c>
      <c r="V398" s="1">
        <f t="shared" si="424"/>
        <v>3.5100000000000002</v>
      </c>
      <c r="W398" s="1">
        <f t="shared" si="424"/>
        <v>0.16499999999999998</v>
      </c>
      <c r="X398" s="1">
        <f t="shared" si="424"/>
        <v>0.85399999999999987</v>
      </c>
      <c r="Y398" s="1">
        <f t="shared" si="424"/>
        <v>0.75666666666666671</v>
      </c>
      <c r="Z398" s="1">
        <f t="shared" si="424"/>
        <v>1.0589999999999999</v>
      </c>
      <c r="AA398" s="1" t="e">
        <f t="shared" si="2"/>
        <v>#DIV/0!</v>
      </c>
      <c r="AB398" s="1">
        <f t="shared" si="3"/>
        <v>0</v>
      </c>
      <c r="AC398" s="1">
        <f t="shared" si="4"/>
        <v>0</v>
      </c>
      <c r="AD398" s="1" t="e">
        <f t="shared" si="5"/>
        <v>#DIV/0!</v>
      </c>
      <c r="AE398" s="1">
        <f t="shared" si="6"/>
        <v>0</v>
      </c>
      <c r="AF398" s="1">
        <f t="shared" si="7"/>
        <v>0</v>
      </c>
      <c r="AG398" s="1">
        <f t="shared" si="8"/>
        <v>9</v>
      </c>
      <c r="AH398" s="1">
        <f t="shared" si="9"/>
        <v>1</v>
      </c>
      <c r="AI398" s="1">
        <f t="shared" si="10"/>
        <v>10</v>
      </c>
      <c r="AJ398" s="1">
        <f t="shared" si="11"/>
        <v>0</v>
      </c>
      <c r="AK398" s="1">
        <f t="shared" si="12"/>
        <v>0</v>
      </c>
      <c r="AL398" s="1">
        <f t="shared" si="13"/>
        <v>10</v>
      </c>
    </row>
    <row r="399" spans="1:38" ht="14.25" customHeight="1">
      <c r="A399" s="14" t="s">
        <v>392</v>
      </c>
      <c r="B399" s="27">
        <v>2</v>
      </c>
      <c r="C399" s="27">
        <v>76.8</v>
      </c>
      <c r="D399" s="27">
        <v>18.5</v>
      </c>
      <c r="E399" s="27">
        <v>0.8</v>
      </c>
      <c r="F399" s="27">
        <v>28</v>
      </c>
      <c r="G399" s="27">
        <v>5.83</v>
      </c>
      <c r="H399" s="27">
        <v>81.069999999999993</v>
      </c>
      <c r="I399" s="27">
        <v>8.24</v>
      </c>
      <c r="J399" s="7">
        <f t="shared" si="418"/>
        <v>10.164055754286421</v>
      </c>
      <c r="K399" s="1"/>
      <c r="L399" s="1"/>
      <c r="M399" s="2" t="s">
        <v>1628</v>
      </c>
      <c r="N399" s="2" t="s">
        <v>52</v>
      </c>
      <c r="O399" s="2" t="s">
        <v>1628</v>
      </c>
      <c r="P399" s="2" t="s">
        <v>52</v>
      </c>
      <c r="T399" s="1" t="s">
        <v>1364</v>
      </c>
      <c r="U399" s="1" t="e">
        <f t="shared" ref="U399:Z399" si="425">(SUMIF($A:$A,$T399,C:C))/(COUNTIFS($A:$A,$T399,C:C,"&gt;0"))</f>
        <v>#DIV/0!</v>
      </c>
      <c r="V399" s="1" t="e">
        <f t="shared" si="425"/>
        <v>#DIV/0!</v>
      </c>
      <c r="W399" s="1" t="e">
        <f t="shared" si="425"/>
        <v>#DIV/0!</v>
      </c>
      <c r="X399" s="1" t="e">
        <f t="shared" si="425"/>
        <v>#DIV/0!</v>
      </c>
      <c r="Y399" s="1" t="e">
        <f t="shared" si="425"/>
        <v>#DIV/0!</v>
      </c>
      <c r="Z399" s="1" t="e">
        <f t="shared" si="425"/>
        <v>#DIV/0!</v>
      </c>
      <c r="AA399" s="1" t="e">
        <f t="shared" si="2"/>
        <v>#DIV/0!</v>
      </c>
      <c r="AB399" s="1">
        <f t="shared" si="3"/>
        <v>0</v>
      </c>
      <c r="AC399" s="1">
        <f t="shared" si="4"/>
        <v>0</v>
      </c>
      <c r="AD399" s="1" t="e">
        <f t="shared" si="5"/>
        <v>#DIV/0!</v>
      </c>
      <c r="AE399" s="1">
        <f t="shared" si="6"/>
        <v>0</v>
      </c>
      <c r="AF399" s="1">
        <f t="shared" si="7"/>
        <v>0</v>
      </c>
      <c r="AG399" s="1">
        <f t="shared" si="8"/>
        <v>0</v>
      </c>
      <c r="AH399" s="1">
        <f t="shared" si="9"/>
        <v>0</v>
      </c>
      <c r="AI399" s="1">
        <f t="shared" si="10"/>
        <v>0</v>
      </c>
      <c r="AJ399" s="1">
        <f t="shared" si="11"/>
        <v>0</v>
      </c>
      <c r="AK399" s="1">
        <f t="shared" si="12"/>
        <v>0</v>
      </c>
      <c r="AL399" s="1">
        <f t="shared" si="13"/>
        <v>0</v>
      </c>
    </row>
    <row r="400" spans="1:38" ht="14.25" customHeight="1">
      <c r="A400" s="14" t="s">
        <v>392</v>
      </c>
      <c r="B400" s="27">
        <v>3</v>
      </c>
      <c r="C400" s="27">
        <v>75.3</v>
      </c>
      <c r="D400" s="27">
        <v>11.5</v>
      </c>
      <c r="E400" s="27">
        <v>0.67</v>
      </c>
      <c r="F400" s="27">
        <v>32.799999999999997</v>
      </c>
      <c r="G400" s="27">
        <v>6.1</v>
      </c>
      <c r="H400" s="27">
        <v>54.17</v>
      </c>
      <c r="I400" s="27">
        <v>5.34</v>
      </c>
      <c r="J400" s="7">
        <f t="shared" si="418"/>
        <v>9.8578549012368466</v>
      </c>
      <c r="K400" s="1"/>
      <c r="L400" s="1"/>
      <c r="M400" s="2" t="s">
        <v>1628</v>
      </c>
      <c r="N400" s="2" t="s">
        <v>52</v>
      </c>
      <c r="O400" s="2" t="s">
        <v>1628</v>
      </c>
      <c r="P400" s="2" t="s">
        <v>52</v>
      </c>
      <c r="T400" s="1" t="s">
        <v>1367</v>
      </c>
      <c r="U400" s="1" t="e">
        <f t="shared" ref="U400:Z400" si="426">(SUMIF($A:$A,$T400,C:C))/(COUNTIFS($A:$A,$T400,C:C,"&gt;0"))</f>
        <v>#DIV/0!</v>
      </c>
      <c r="V400" s="1" t="e">
        <f t="shared" si="426"/>
        <v>#DIV/0!</v>
      </c>
      <c r="W400" s="1" t="e">
        <f t="shared" si="426"/>
        <v>#DIV/0!</v>
      </c>
      <c r="X400" s="1" t="e">
        <f t="shared" si="426"/>
        <v>#DIV/0!</v>
      </c>
      <c r="Y400" s="1" t="e">
        <f t="shared" si="426"/>
        <v>#DIV/0!</v>
      </c>
      <c r="Z400" s="1" t="e">
        <f t="shared" si="426"/>
        <v>#DIV/0!</v>
      </c>
      <c r="AA400" s="1" t="e">
        <f t="shared" si="2"/>
        <v>#DIV/0!</v>
      </c>
      <c r="AB400" s="1">
        <f t="shared" si="3"/>
        <v>0</v>
      </c>
      <c r="AC400" s="1">
        <f t="shared" si="4"/>
        <v>0</v>
      </c>
      <c r="AD400" s="1" t="e">
        <f t="shared" si="5"/>
        <v>#DIV/0!</v>
      </c>
      <c r="AE400" s="1">
        <f t="shared" si="6"/>
        <v>0</v>
      </c>
      <c r="AF400" s="1">
        <f t="shared" si="7"/>
        <v>0</v>
      </c>
      <c r="AG400" s="1">
        <f t="shared" si="8"/>
        <v>0</v>
      </c>
      <c r="AH400" s="1">
        <f t="shared" si="9"/>
        <v>0</v>
      </c>
      <c r="AI400" s="1">
        <f t="shared" si="10"/>
        <v>0</v>
      </c>
      <c r="AJ400" s="1">
        <f t="shared" si="11"/>
        <v>0</v>
      </c>
      <c r="AK400" s="1">
        <f t="shared" si="12"/>
        <v>0</v>
      </c>
      <c r="AL400" s="1">
        <f t="shared" si="13"/>
        <v>0</v>
      </c>
    </row>
    <row r="401" spans="1:38" ht="14.25" customHeight="1">
      <c r="A401" s="14" t="s">
        <v>392</v>
      </c>
      <c r="B401" s="27">
        <v>4</v>
      </c>
      <c r="C401" s="27">
        <v>86.4</v>
      </c>
      <c r="D401" s="27">
        <v>25.9</v>
      </c>
      <c r="E401" s="27">
        <v>0.94</v>
      </c>
      <c r="F401" s="27">
        <v>15.7</v>
      </c>
      <c r="G401" s="27">
        <v>6.44</v>
      </c>
      <c r="H401" s="27">
        <v>127.3</v>
      </c>
      <c r="I401" s="27">
        <v>12.59</v>
      </c>
      <c r="J401" s="7">
        <f t="shared" si="418"/>
        <v>9.890023566378634</v>
      </c>
      <c r="K401" s="1"/>
      <c r="L401" s="1"/>
      <c r="M401" s="2" t="s">
        <v>1628</v>
      </c>
      <c r="N401" s="2" t="s">
        <v>52</v>
      </c>
      <c r="O401" s="2" t="s">
        <v>1628</v>
      </c>
      <c r="P401" s="2" t="s">
        <v>52</v>
      </c>
      <c r="Q401" s="27" t="s">
        <v>1670</v>
      </c>
      <c r="T401" s="1" t="s">
        <v>1371</v>
      </c>
      <c r="U401" s="1" t="e">
        <f t="shared" ref="U401:Z401" si="427">(SUMIF($A:$A,$T401,C:C))/(COUNTIFS($A:$A,$T401,C:C,"&gt;0"))</f>
        <v>#DIV/0!</v>
      </c>
      <c r="V401" s="1" t="e">
        <f t="shared" si="427"/>
        <v>#DIV/0!</v>
      </c>
      <c r="W401" s="1" t="e">
        <f t="shared" si="427"/>
        <v>#DIV/0!</v>
      </c>
      <c r="X401" s="1" t="e">
        <f t="shared" si="427"/>
        <v>#DIV/0!</v>
      </c>
      <c r="Y401" s="1" t="e">
        <f t="shared" si="427"/>
        <v>#DIV/0!</v>
      </c>
      <c r="Z401" s="1" t="e">
        <f t="shared" si="427"/>
        <v>#DIV/0!</v>
      </c>
      <c r="AA401" s="1" t="e">
        <f t="shared" si="2"/>
        <v>#DIV/0!</v>
      </c>
      <c r="AB401" s="1">
        <f t="shared" si="3"/>
        <v>0</v>
      </c>
      <c r="AC401" s="1">
        <f t="shared" si="4"/>
        <v>0</v>
      </c>
      <c r="AD401" s="1" t="e">
        <f t="shared" si="5"/>
        <v>#DIV/0!</v>
      </c>
      <c r="AE401" s="1">
        <f t="shared" si="6"/>
        <v>0</v>
      </c>
      <c r="AF401" s="1">
        <f t="shared" si="7"/>
        <v>0</v>
      </c>
      <c r="AG401" s="1">
        <f t="shared" si="8"/>
        <v>0</v>
      </c>
      <c r="AH401" s="1">
        <f t="shared" si="9"/>
        <v>0</v>
      </c>
      <c r="AI401" s="1">
        <f t="shared" si="10"/>
        <v>0</v>
      </c>
      <c r="AJ401" s="1">
        <f t="shared" si="11"/>
        <v>0</v>
      </c>
      <c r="AK401" s="1">
        <f t="shared" si="12"/>
        <v>0</v>
      </c>
      <c r="AL401" s="1">
        <f t="shared" si="13"/>
        <v>0</v>
      </c>
    </row>
    <row r="402" spans="1:38" ht="14.25" customHeight="1">
      <c r="A402" s="14" t="s">
        <v>392</v>
      </c>
      <c r="B402" s="27">
        <v>5</v>
      </c>
      <c r="C402" s="27">
        <v>62.2</v>
      </c>
      <c r="D402" s="27">
        <v>11.9</v>
      </c>
      <c r="E402" s="27">
        <v>0.92</v>
      </c>
      <c r="F402" s="27">
        <v>17.8</v>
      </c>
      <c r="G402" s="27">
        <v>5.85</v>
      </c>
      <c r="H402" s="27">
        <v>51</v>
      </c>
      <c r="I402" s="27">
        <v>4.97</v>
      </c>
      <c r="J402" s="7">
        <f t="shared" si="418"/>
        <v>9.7450980392156854</v>
      </c>
      <c r="K402" s="1"/>
      <c r="L402" s="1"/>
      <c r="M402" s="2" t="s">
        <v>1628</v>
      </c>
      <c r="N402" s="2" t="s">
        <v>52</v>
      </c>
      <c r="O402" s="2" t="s">
        <v>1628</v>
      </c>
      <c r="P402" s="2" t="s">
        <v>52</v>
      </c>
      <c r="Q402" s="27" t="s">
        <v>1672</v>
      </c>
      <c r="T402" s="1" t="s">
        <v>1375</v>
      </c>
      <c r="U402" s="1" t="e">
        <f t="shared" ref="U402:Z402" si="428">(SUMIF($A:$A,$T402,C:C))/(COUNTIFS($A:$A,$T402,C:C,"&gt;0"))</f>
        <v>#DIV/0!</v>
      </c>
      <c r="V402" s="1" t="e">
        <f t="shared" si="428"/>
        <v>#DIV/0!</v>
      </c>
      <c r="W402" s="1" t="e">
        <f t="shared" si="428"/>
        <v>#DIV/0!</v>
      </c>
      <c r="X402" s="1" t="e">
        <f t="shared" si="428"/>
        <v>#DIV/0!</v>
      </c>
      <c r="Y402" s="1" t="e">
        <f t="shared" si="428"/>
        <v>#DIV/0!</v>
      </c>
      <c r="Z402" s="1" t="e">
        <f t="shared" si="428"/>
        <v>#DIV/0!</v>
      </c>
      <c r="AA402" s="1" t="e">
        <f t="shared" si="2"/>
        <v>#DIV/0!</v>
      </c>
      <c r="AB402" s="1">
        <f t="shared" si="3"/>
        <v>0</v>
      </c>
      <c r="AC402" s="1">
        <f t="shared" si="4"/>
        <v>0</v>
      </c>
      <c r="AD402" s="1" t="e">
        <f t="shared" si="5"/>
        <v>#DIV/0!</v>
      </c>
      <c r="AE402" s="1">
        <f t="shared" si="6"/>
        <v>0</v>
      </c>
      <c r="AF402" s="1">
        <f t="shared" si="7"/>
        <v>0</v>
      </c>
      <c r="AG402" s="1">
        <f t="shared" si="8"/>
        <v>0</v>
      </c>
      <c r="AH402" s="1">
        <f t="shared" si="9"/>
        <v>0</v>
      </c>
      <c r="AI402" s="1">
        <f t="shared" si="10"/>
        <v>0</v>
      </c>
      <c r="AJ402" s="1">
        <f t="shared" si="11"/>
        <v>0</v>
      </c>
      <c r="AK402" s="1">
        <f t="shared" si="12"/>
        <v>0</v>
      </c>
      <c r="AL402" s="1">
        <f t="shared" si="13"/>
        <v>0</v>
      </c>
    </row>
    <row r="403" spans="1:38" ht="14.25" customHeight="1">
      <c r="A403" s="14" t="s">
        <v>396</v>
      </c>
      <c r="B403" s="27">
        <v>1</v>
      </c>
      <c r="K403" s="1"/>
      <c r="L403" s="1"/>
      <c r="M403" s="1"/>
      <c r="N403" s="1"/>
      <c r="O403" s="1"/>
      <c r="P403" s="1"/>
      <c r="T403" s="1" t="s">
        <v>1379</v>
      </c>
      <c r="U403" s="1">
        <f t="shared" ref="U403:Z403" si="429">(SUMIF($A:$A,$T403,C:C))/(COUNTIFS($A:$A,$T403,C:C,"&gt;0"))</f>
        <v>23.639999999999997</v>
      </c>
      <c r="V403" s="1">
        <f t="shared" si="429"/>
        <v>4.88</v>
      </c>
      <c r="W403" s="1">
        <f t="shared" si="429"/>
        <v>0.78200000000000003</v>
      </c>
      <c r="X403" s="1">
        <f t="shared" si="429"/>
        <v>0.92049999999999987</v>
      </c>
      <c r="Y403" s="1">
        <f t="shared" si="429"/>
        <v>1.0589999999999999</v>
      </c>
      <c r="Z403" s="1">
        <f t="shared" si="429"/>
        <v>2.044</v>
      </c>
      <c r="AA403" s="1" t="e">
        <f t="shared" si="2"/>
        <v>#DIV/0!</v>
      </c>
      <c r="AB403" s="1">
        <f t="shared" si="3"/>
        <v>0</v>
      </c>
      <c r="AC403" s="1">
        <f t="shared" si="4"/>
        <v>0</v>
      </c>
      <c r="AD403" s="1" t="e">
        <f t="shared" si="5"/>
        <v>#DIV/0!</v>
      </c>
      <c r="AE403" s="1">
        <f t="shared" si="6"/>
        <v>0</v>
      </c>
      <c r="AF403" s="1">
        <f t="shared" si="7"/>
        <v>0</v>
      </c>
      <c r="AG403" s="1">
        <f t="shared" si="8"/>
        <v>10</v>
      </c>
      <c r="AH403" s="1">
        <f t="shared" si="9"/>
        <v>0</v>
      </c>
      <c r="AI403" s="1">
        <f t="shared" si="10"/>
        <v>10</v>
      </c>
      <c r="AJ403" s="1">
        <f t="shared" si="11"/>
        <v>0</v>
      </c>
      <c r="AK403" s="1">
        <f t="shared" si="12"/>
        <v>0</v>
      </c>
      <c r="AL403" s="1">
        <f t="shared" si="13"/>
        <v>10</v>
      </c>
    </row>
    <row r="404" spans="1:38" ht="14.25" customHeight="1">
      <c r="A404" s="14" t="s">
        <v>396</v>
      </c>
      <c r="B404" s="27">
        <v>2</v>
      </c>
      <c r="K404" s="1"/>
      <c r="L404" s="1"/>
      <c r="M404" s="1"/>
      <c r="N404" s="1"/>
      <c r="O404" s="1"/>
      <c r="P404" s="1"/>
      <c r="T404" s="1" t="s">
        <v>1383</v>
      </c>
      <c r="U404" s="1" t="e">
        <f t="shared" ref="U404:Z404" si="430">(SUMIF($A:$A,$T404,C:C))/(COUNTIFS($A:$A,$T404,C:C,"&gt;0"))</f>
        <v>#DIV/0!</v>
      </c>
      <c r="V404" s="1" t="e">
        <f t="shared" si="430"/>
        <v>#DIV/0!</v>
      </c>
      <c r="W404" s="1" t="e">
        <f t="shared" si="430"/>
        <v>#DIV/0!</v>
      </c>
      <c r="X404" s="1" t="e">
        <f t="shared" si="430"/>
        <v>#DIV/0!</v>
      </c>
      <c r="Y404" s="1" t="e">
        <f t="shared" si="430"/>
        <v>#DIV/0!</v>
      </c>
      <c r="Z404" s="1" t="e">
        <f t="shared" si="430"/>
        <v>#DIV/0!</v>
      </c>
      <c r="AA404" s="1" t="e">
        <f t="shared" si="2"/>
        <v>#DIV/0!</v>
      </c>
      <c r="AB404" s="1">
        <f t="shared" si="3"/>
        <v>0</v>
      </c>
      <c r="AC404" s="1">
        <f t="shared" si="4"/>
        <v>0</v>
      </c>
      <c r="AD404" s="1" t="e">
        <f t="shared" si="5"/>
        <v>#DIV/0!</v>
      </c>
      <c r="AE404" s="1">
        <f t="shared" si="6"/>
        <v>0</v>
      </c>
      <c r="AF404" s="1">
        <f t="shared" si="7"/>
        <v>0</v>
      </c>
      <c r="AG404" s="1">
        <f t="shared" si="8"/>
        <v>0</v>
      </c>
      <c r="AH404" s="1">
        <f t="shared" si="9"/>
        <v>0</v>
      </c>
      <c r="AI404" s="1">
        <f t="shared" si="10"/>
        <v>0</v>
      </c>
      <c r="AJ404" s="1">
        <f t="shared" si="11"/>
        <v>0</v>
      </c>
      <c r="AK404" s="1">
        <f t="shared" si="12"/>
        <v>0</v>
      </c>
      <c r="AL404" s="1">
        <f t="shared" si="13"/>
        <v>0</v>
      </c>
    </row>
    <row r="405" spans="1:38" ht="14.25" customHeight="1">
      <c r="A405" s="14" t="s">
        <v>396</v>
      </c>
      <c r="B405" s="27">
        <v>3</v>
      </c>
      <c r="K405" s="1"/>
      <c r="L405" s="1"/>
      <c r="M405" s="1"/>
      <c r="N405" s="1"/>
      <c r="O405" s="1"/>
      <c r="P405" s="1"/>
      <c r="T405" s="1" t="s">
        <v>1387</v>
      </c>
      <c r="U405" s="1" t="e">
        <f t="shared" ref="U405:Z405" si="431">(SUMIF($A:$A,$T405,C:C))/(COUNTIFS($A:$A,$T405,C:C,"&gt;0"))</f>
        <v>#DIV/0!</v>
      </c>
      <c r="V405" s="1" t="e">
        <f t="shared" si="431"/>
        <v>#DIV/0!</v>
      </c>
      <c r="W405" s="1" t="e">
        <f t="shared" si="431"/>
        <v>#DIV/0!</v>
      </c>
      <c r="X405" s="1" t="e">
        <f t="shared" si="431"/>
        <v>#DIV/0!</v>
      </c>
      <c r="Y405" s="1" t="e">
        <f t="shared" si="431"/>
        <v>#DIV/0!</v>
      </c>
      <c r="Z405" s="1" t="e">
        <f t="shared" si="431"/>
        <v>#DIV/0!</v>
      </c>
      <c r="AA405" s="1" t="e">
        <f t="shared" si="2"/>
        <v>#DIV/0!</v>
      </c>
      <c r="AB405" s="1">
        <f t="shared" si="3"/>
        <v>0</v>
      </c>
      <c r="AC405" s="1">
        <f t="shared" si="4"/>
        <v>0</v>
      </c>
      <c r="AD405" s="1" t="e">
        <f t="shared" si="5"/>
        <v>#DIV/0!</v>
      </c>
      <c r="AE405" s="1">
        <f t="shared" si="6"/>
        <v>0</v>
      </c>
      <c r="AF405" s="1">
        <f t="shared" si="7"/>
        <v>0</v>
      </c>
      <c r="AG405" s="1">
        <f t="shared" si="8"/>
        <v>0</v>
      </c>
      <c r="AH405" s="1">
        <f t="shared" si="9"/>
        <v>0</v>
      </c>
      <c r="AI405" s="1">
        <f t="shared" si="10"/>
        <v>0</v>
      </c>
      <c r="AJ405" s="1">
        <f t="shared" si="11"/>
        <v>0</v>
      </c>
      <c r="AK405" s="1">
        <f t="shared" si="12"/>
        <v>0</v>
      </c>
      <c r="AL405" s="1">
        <f t="shared" si="13"/>
        <v>0</v>
      </c>
    </row>
    <row r="406" spans="1:38" ht="14.25" customHeight="1">
      <c r="A406" s="14" t="s">
        <v>396</v>
      </c>
      <c r="B406" s="27">
        <v>4</v>
      </c>
      <c r="K406" s="1"/>
      <c r="L406" s="1"/>
      <c r="M406" s="1"/>
      <c r="N406" s="1"/>
      <c r="O406" s="1"/>
      <c r="P406" s="1"/>
      <c r="T406" s="1" t="s">
        <v>1390</v>
      </c>
      <c r="U406" s="1" t="e">
        <f t="shared" ref="U406:Z406" si="432">(SUMIF($A:$A,$T406,C:C))/(COUNTIFS($A:$A,$T406,C:C,"&gt;0"))</f>
        <v>#DIV/0!</v>
      </c>
      <c r="V406" s="1" t="e">
        <f t="shared" si="432"/>
        <v>#DIV/0!</v>
      </c>
      <c r="W406" s="1" t="e">
        <f t="shared" si="432"/>
        <v>#DIV/0!</v>
      </c>
      <c r="X406" s="1" t="e">
        <f t="shared" si="432"/>
        <v>#DIV/0!</v>
      </c>
      <c r="Y406" s="1" t="e">
        <f t="shared" si="432"/>
        <v>#DIV/0!</v>
      </c>
      <c r="Z406" s="1" t="e">
        <f t="shared" si="432"/>
        <v>#DIV/0!</v>
      </c>
      <c r="AA406" s="1" t="e">
        <f t="shared" si="2"/>
        <v>#DIV/0!</v>
      </c>
      <c r="AB406" s="1">
        <f t="shared" si="3"/>
        <v>0</v>
      </c>
      <c r="AC406" s="1">
        <f t="shared" si="4"/>
        <v>0</v>
      </c>
      <c r="AD406" s="1" t="e">
        <f t="shared" si="5"/>
        <v>#DIV/0!</v>
      </c>
      <c r="AE406" s="1">
        <f t="shared" si="6"/>
        <v>0</v>
      </c>
      <c r="AF406" s="1">
        <f t="shared" si="7"/>
        <v>0</v>
      </c>
      <c r="AG406" s="1">
        <f t="shared" si="8"/>
        <v>0</v>
      </c>
      <c r="AH406" s="1">
        <f t="shared" si="9"/>
        <v>0</v>
      </c>
      <c r="AI406" s="1">
        <f t="shared" si="10"/>
        <v>0</v>
      </c>
      <c r="AJ406" s="1">
        <f t="shared" si="11"/>
        <v>0</v>
      </c>
      <c r="AK406" s="1">
        <f t="shared" si="12"/>
        <v>0</v>
      </c>
      <c r="AL406" s="1">
        <f t="shared" si="13"/>
        <v>0</v>
      </c>
    </row>
    <row r="407" spans="1:38" ht="14.25" customHeight="1">
      <c r="A407" s="14" t="s">
        <v>396</v>
      </c>
      <c r="B407" s="27">
        <v>5</v>
      </c>
      <c r="K407" s="1"/>
      <c r="L407" s="1"/>
      <c r="M407" s="1"/>
      <c r="N407" s="1"/>
      <c r="O407" s="1"/>
      <c r="P407" s="1"/>
      <c r="U407" s="1" t="e">
        <f t="shared" ref="U407:Z407" si="433">(SUMIF($A:$A,$T407,C:C))/(COUNTIFS($A:$A,$T407,C:C,"&gt;0"))</f>
        <v>#DIV/0!</v>
      </c>
      <c r="V407" s="1" t="e">
        <f t="shared" si="433"/>
        <v>#DIV/0!</v>
      </c>
      <c r="W407" s="1" t="e">
        <f t="shared" si="433"/>
        <v>#DIV/0!</v>
      </c>
      <c r="X407" s="1" t="e">
        <f t="shared" si="433"/>
        <v>#DIV/0!</v>
      </c>
      <c r="Y407" s="1" t="e">
        <f t="shared" si="433"/>
        <v>#DIV/0!</v>
      </c>
      <c r="Z407" s="1" t="e">
        <f t="shared" si="433"/>
        <v>#DIV/0!</v>
      </c>
      <c r="AA407" s="1" t="e">
        <f t="shared" si="2"/>
        <v>#DIV/0!</v>
      </c>
      <c r="AB407" s="1">
        <f t="shared" si="3"/>
        <v>0</v>
      </c>
      <c r="AC407" s="1">
        <f t="shared" si="4"/>
        <v>0</v>
      </c>
      <c r="AD407" s="1" t="e">
        <f t="shared" si="5"/>
        <v>#DIV/0!</v>
      </c>
      <c r="AE407" s="1">
        <f t="shared" si="6"/>
        <v>0</v>
      </c>
      <c r="AF407" s="1">
        <f t="shared" si="7"/>
        <v>0</v>
      </c>
      <c r="AG407" s="1">
        <f t="shared" si="8"/>
        <v>0</v>
      </c>
      <c r="AH407" s="1">
        <f t="shared" si="9"/>
        <v>0</v>
      </c>
      <c r="AI407" s="1">
        <f t="shared" si="10"/>
        <v>0</v>
      </c>
      <c r="AJ407" s="1">
        <f t="shared" si="11"/>
        <v>0</v>
      </c>
      <c r="AK407" s="1">
        <f t="shared" si="12"/>
        <v>0</v>
      </c>
      <c r="AL407" s="1">
        <f t="shared" si="13"/>
        <v>0</v>
      </c>
    </row>
    <row r="408" spans="1:38" ht="14.25" customHeight="1">
      <c r="A408" s="14" t="s">
        <v>400</v>
      </c>
      <c r="B408" s="27">
        <v>1</v>
      </c>
      <c r="C408" s="27">
        <v>177.5</v>
      </c>
      <c r="D408" s="27">
        <v>23.3</v>
      </c>
      <c r="E408" s="27">
        <v>1</v>
      </c>
      <c r="F408" s="27">
        <v>35</v>
      </c>
      <c r="G408" s="27">
        <v>7.2</v>
      </c>
      <c r="H408" s="27">
        <v>275.5</v>
      </c>
      <c r="I408" s="27">
        <v>30.02</v>
      </c>
      <c r="J408" s="7">
        <f t="shared" ref="J408:J417" si="434">(I408/H408)*100</f>
        <v>10.896551724137931</v>
      </c>
      <c r="K408" s="1"/>
      <c r="L408" s="1"/>
      <c r="M408" s="2" t="s">
        <v>1628</v>
      </c>
      <c r="N408" s="2" t="s">
        <v>52</v>
      </c>
      <c r="O408" s="2" t="s">
        <v>52</v>
      </c>
      <c r="P408" s="2" t="s">
        <v>52</v>
      </c>
      <c r="T408" s="1" t="s">
        <v>1392</v>
      </c>
      <c r="U408" s="1" t="e">
        <f t="shared" ref="U408:Z408" si="435">(SUMIF($A:$A,$T408,C:C))/(COUNTIFS($A:$A,$T408,C:C,"&gt;0"))</f>
        <v>#DIV/0!</v>
      </c>
      <c r="V408" s="1" t="e">
        <f t="shared" si="435"/>
        <v>#DIV/0!</v>
      </c>
      <c r="W408" s="1" t="e">
        <f t="shared" si="435"/>
        <v>#DIV/0!</v>
      </c>
      <c r="X408" s="1" t="e">
        <f t="shared" si="435"/>
        <v>#DIV/0!</v>
      </c>
      <c r="Y408" s="1" t="e">
        <f t="shared" si="435"/>
        <v>#DIV/0!</v>
      </c>
      <c r="Z408" s="1" t="e">
        <f t="shared" si="435"/>
        <v>#DIV/0!</v>
      </c>
      <c r="AA408" s="1" t="e">
        <f t="shared" si="2"/>
        <v>#DIV/0!</v>
      </c>
      <c r="AB408" s="1">
        <f t="shared" si="3"/>
        <v>0</v>
      </c>
      <c r="AC408" s="1">
        <f t="shared" si="4"/>
        <v>0</v>
      </c>
      <c r="AD408" s="1" t="e">
        <f t="shared" si="5"/>
        <v>#DIV/0!</v>
      </c>
      <c r="AE408" s="1">
        <f t="shared" si="6"/>
        <v>0</v>
      </c>
      <c r="AF408" s="1">
        <f t="shared" si="7"/>
        <v>0</v>
      </c>
      <c r="AG408" s="1">
        <f t="shared" si="8"/>
        <v>0</v>
      </c>
      <c r="AH408" s="1">
        <f t="shared" si="9"/>
        <v>0</v>
      </c>
      <c r="AI408" s="1">
        <f t="shared" si="10"/>
        <v>0</v>
      </c>
      <c r="AJ408" s="1">
        <f t="shared" si="11"/>
        <v>0</v>
      </c>
      <c r="AK408" s="1">
        <f t="shared" si="12"/>
        <v>0</v>
      </c>
      <c r="AL408" s="1">
        <f t="shared" si="13"/>
        <v>0</v>
      </c>
    </row>
    <row r="409" spans="1:38" ht="14.25" customHeight="1">
      <c r="A409" s="14" t="s">
        <v>400</v>
      </c>
      <c r="B409" s="27">
        <v>2</v>
      </c>
      <c r="C409" s="27">
        <v>145</v>
      </c>
      <c r="D409" s="27">
        <v>31</v>
      </c>
      <c r="E409" s="27">
        <v>0.94</v>
      </c>
      <c r="F409" s="27">
        <v>17.7</v>
      </c>
      <c r="G409" s="27">
        <v>7.15</v>
      </c>
      <c r="H409" s="27">
        <v>229</v>
      </c>
      <c r="I409" s="27">
        <v>25.01</v>
      </c>
      <c r="J409" s="7">
        <f t="shared" si="434"/>
        <v>10.921397379912664</v>
      </c>
      <c r="K409" s="1"/>
      <c r="L409" s="1"/>
      <c r="M409" s="2" t="s">
        <v>1628</v>
      </c>
      <c r="N409" s="2" t="s">
        <v>52</v>
      </c>
      <c r="O409" s="2" t="s">
        <v>52</v>
      </c>
      <c r="P409" s="2" t="s">
        <v>52</v>
      </c>
      <c r="T409" s="1" t="s">
        <v>1396</v>
      </c>
      <c r="U409" s="1" t="e">
        <f t="shared" ref="U409:Z409" si="436">(SUMIF($A:$A,$T409,C:C))/(COUNTIFS($A:$A,$T409,C:C,"&gt;0"))</f>
        <v>#DIV/0!</v>
      </c>
      <c r="V409" s="1" t="e">
        <f t="shared" si="436"/>
        <v>#DIV/0!</v>
      </c>
      <c r="W409" s="1" t="e">
        <f t="shared" si="436"/>
        <v>#DIV/0!</v>
      </c>
      <c r="X409" s="1" t="e">
        <f t="shared" si="436"/>
        <v>#DIV/0!</v>
      </c>
      <c r="Y409" s="1" t="e">
        <f t="shared" si="436"/>
        <v>#DIV/0!</v>
      </c>
      <c r="Z409" s="1" t="e">
        <f t="shared" si="436"/>
        <v>#DIV/0!</v>
      </c>
      <c r="AA409" s="1" t="e">
        <f t="shared" si="2"/>
        <v>#DIV/0!</v>
      </c>
      <c r="AB409" s="1">
        <f t="shared" si="3"/>
        <v>0</v>
      </c>
      <c r="AC409" s="1">
        <f t="shared" si="4"/>
        <v>0</v>
      </c>
      <c r="AD409" s="1" t="e">
        <f t="shared" si="5"/>
        <v>#DIV/0!</v>
      </c>
      <c r="AE409" s="1">
        <f t="shared" si="6"/>
        <v>0</v>
      </c>
      <c r="AF409" s="1">
        <f t="shared" si="7"/>
        <v>0</v>
      </c>
      <c r="AG409" s="1">
        <f t="shared" si="8"/>
        <v>0</v>
      </c>
      <c r="AH409" s="1">
        <f t="shared" si="9"/>
        <v>0</v>
      </c>
      <c r="AI409" s="1">
        <f t="shared" si="10"/>
        <v>0</v>
      </c>
      <c r="AJ409" s="1">
        <f t="shared" si="11"/>
        <v>0</v>
      </c>
      <c r="AK409" s="1">
        <f t="shared" si="12"/>
        <v>0</v>
      </c>
      <c r="AL409" s="1">
        <f t="shared" si="13"/>
        <v>0</v>
      </c>
    </row>
    <row r="410" spans="1:38" ht="14.25" customHeight="1">
      <c r="A410" s="14" t="s">
        <v>400</v>
      </c>
      <c r="B410" s="27">
        <v>3</v>
      </c>
      <c r="C410" s="27">
        <v>144</v>
      </c>
      <c r="D410" s="27">
        <v>21</v>
      </c>
      <c r="E410" s="27">
        <v>0.94</v>
      </c>
      <c r="F410" s="27">
        <v>23</v>
      </c>
      <c r="G410" s="27">
        <v>6.3</v>
      </c>
      <c r="H410" s="27">
        <v>168.7</v>
      </c>
      <c r="I410" s="27">
        <v>16.760000000000002</v>
      </c>
      <c r="J410" s="7">
        <f t="shared" si="434"/>
        <v>9.9347954949614721</v>
      </c>
      <c r="K410" s="1"/>
      <c r="L410" s="1"/>
      <c r="M410" s="2" t="s">
        <v>1628</v>
      </c>
      <c r="N410" s="2" t="s">
        <v>52</v>
      </c>
      <c r="O410" s="2" t="s">
        <v>1628</v>
      </c>
      <c r="P410" s="2" t="s">
        <v>1628</v>
      </c>
      <c r="T410" s="1" t="s">
        <v>1399</v>
      </c>
      <c r="U410" s="1">
        <f t="shared" ref="U410:Z410" si="437">(SUMIF($A:$A,$T410,C:C))/(COUNTIFS($A:$A,$T410,C:C,"&gt;0"))</f>
        <v>14.209999999999999</v>
      </c>
      <c r="V410" s="1">
        <f t="shared" si="437"/>
        <v>3.29</v>
      </c>
      <c r="W410" s="1">
        <f t="shared" si="437"/>
        <v>0.17199999999999999</v>
      </c>
      <c r="X410" s="1">
        <f t="shared" si="437"/>
        <v>0.60300000000000009</v>
      </c>
      <c r="Y410" s="1">
        <f t="shared" si="437"/>
        <v>0.48100000000000004</v>
      </c>
      <c r="Z410" s="1">
        <f t="shared" si="437"/>
        <v>0.62100000000000011</v>
      </c>
      <c r="AA410" s="1" t="e">
        <f t="shared" si="2"/>
        <v>#DIV/0!</v>
      </c>
      <c r="AB410" s="1">
        <f t="shared" si="3"/>
        <v>0</v>
      </c>
      <c r="AC410" s="1">
        <f t="shared" si="4"/>
        <v>0</v>
      </c>
      <c r="AD410" s="1" t="e">
        <f t="shared" si="5"/>
        <v>#DIV/0!</v>
      </c>
      <c r="AE410" s="1">
        <f t="shared" si="6"/>
        <v>0</v>
      </c>
      <c r="AF410" s="1">
        <f t="shared" si="7"/>
        <v>0</v>
      </c>
      <c r="AG410" s="1">
        <f t="shared" si="8"/>
        <v>3</v>
      </c>
      <c r="AH410" s="1">
        <f t="shared" si="9"/>
        <v>7</v>
      </c>
      <c r="AI410" s="1">
        <f t="shared" si="10"/>
        <v>10</v>
      </c>
      <c r="AJ410" s="1">
        <f t="shared" si="11"/>
        <v>0</v>
      </c>
      <c r="AK410" s="1">
        <f t="shared" si="12"/>
        <v>0</v>
      </c>
      <c r="AL410" s="1">
        <f t="shared" si="13"/>
        <v>10</v>
      </c>
    </row>
    <row r="411" spans="1:38" ht="14.25" customHeight="1">
      <c r="A411" s="14" t="s">
        <v>400</v>
      </c>
      <c r="B411" s="27">
        <v>4</v>
      </c>
      <c r="C411" s="27">
        <v>171</v>
      </c>
      <c r="D411" s="27">
        <v>28</v>
      </c>
      <c r="E411" s="27">
        <v>0.93</v>
      </c>
      <c r="F411" s="27">
        <v>5</v>
      </c>
      <c r="G411" s="27">
        <v>4.5999999999999996</v>
      </c>
      <c r="H411" s="27">
        <v>242.33</v>
      </c>
      <c r="I411" s="27">
        <v>30.55</v>
      </c>
      <c r="J411" s="7">
        <f t="shared" si="434"/>
        <v>12.606775884124954</v>
      </c>
      <c r="K411" s="1"/>
      <c r="L411" s="1"/>
      <c r="M411" s="2" t="s">
        <v>1628</v>
      </c>
      <c r="N411" s="2" t="s">
        <v>52</v>
      </c>
      <c r="O411" s="2" t="s">
        <v>52</v>
      </c>
      <c r="P411" s="2" t="s">
        <v>52</v>
      </c>
      <c r="Q411" s="27" t="s">
        <v>1672</v>
      </c>
      <c r="T411" s="1" t="s">
        <v>1403</v>
      </c>
      <c r="U411" s="1" t="e">
        <f t="shared" ref="U411:Z411" si="438">(SUMIF($A:$A,$T411,C:C))/(COUNTIFS($A:$A,$T411,C:C,"&gt;0"))</f>
        <v>#DIV/0!</v>
      </c>
      <c r="V411" s="1" t="e">
        <f t="shared" si="438"/>
        <v>#DIV/0!</v>
      </c>
      <c r="W411" s="1" t="e">
        <f t="shared" si="438"/>
        <v>#DIV/0!</v>
      </c>
      <c r="X411" s="1" t="e">
        <f t="shared" si="438"/>
        <v>#DIV/0!</v>
      </c>
      <c r="Y411" s="1" t="e">
        <f t="shared" si="438"/>
        <v>#DIV/0!</v>
      </c>
      <c r="Z411" s="1" t="e">
        <f t="shared" si="438"/>
        <v>#DIV/0!</v>
      </c>
      <c r="AA411" s="1" t="e">
        <f t="shared" si="2"/>
        <v>#DIV/0!</v>
      </c>
      <c r="AB411" s="1">
        <f t="shared" si="3"/>
        <v>0</v>
      </c>
      <c r="AC411" s="1">
        <f t="shared" si="4"/>
        <v>0</v>
      </c>
      <c r="AD411" s="1" t="e">
        <f t="shared" si="5"/>
        <v>#DIV/0!</v>
      </c>
      <c r="AE411" s="1">
        <f t="shared" si="6"/>
        <v>0</v>
      </c>
      <c r="AF411" s="1">
        <f t="shared" si="7"/>
        <v>0</v>
      </c>
      <c r="AG411" s="1">
        <f t="shared" si="8"/>
        <v>0</v>
      </c>
      <c r="AH411" s="1">
        <f t="shared" si="9"/>
        <v>0</v>
      </c>
      <c r="AI411" s="1">
        <f t="shared" si="10"/>
        <v>0</v>
      </c>
      <c r="AJ411" s="1">
        <f t="shared" si="11"/>
        <v>0</v>
      </c>
      <c r="AK411" s="1">
        <f t="shared" si="12"/>
        <v>0</v>
      </c>
      <c r="AL411" s="1">
        <f t="shared" si="13"/>
        <v>0</v>
      </c>
    </row>
    <row r="412" spans="1:38" ht="14.25" customHeight="1">
      <c r="A412" s="14" t="s">
        <v>400</v>
      </c>
      <c r="B412" s="27">
        <v>5</v>
      </c>
      <c r="C412" s="27">
        <v>117.5</v>
      </c>
      <c r="D412" s="27">
        <v>15.4</v>
      </c>
      <c r="E412" s="27">
        <v>0.79</v>
      </c>
      <c r="F412" s="27">
        <v>10.5</v>
      </c>
      <c r="G412" s="27">
        <v>6</v>
      </c>
      <c r="H412" s="27">
        <v>68.900000000000006</v>
      </c>
      <c r="I412" s="27">
        <v>6.33</v>
      </c>
      <c r="J412" s="7">
        <f t="shared" si="434"/>
        <v>9.1872278664731493</v>
      </c>
      <c r="K412" s="1"/>
      <c r="L412" s="1"/>
      <c r="M412" s="2" t="s">
        <v>1628</v>
      </c>
      <c r="N412" s="2" t="s">
        <v>52</v>
      </c>
      <c r="O412" s="2" t="s">
        <v>1628</v>
      </c>
      <c r="P412" s="2" t="s">
        <v>52</v>
      </c>
      <c r="T412" s="1" t="s">
        <v>1406</v>
      </c>
      <c r="U412" s="1" t="e">
        <f t="shared" ref="U412:Z412" si="439">(SUMIF($A:$A,$T412,C:C))/(COUNTIFS($A:$A,$T412,C:C,"&gt;0"))</f>
        <v>#DIV/0!</v>
      </c>
      <c r="V412" s="1" t="e">
        <f t="shared" si="439"/>
        <v>#DIV/0!</v>
      </c>
      <c r="W412" s="1" t="e">
        <f t="shared" si="439"/>
        <v>#DIV/0!</v>
      </c>
      <c r="X412" s="1" t="e">
        <f t="shared" si="439"/>
        <v>#DIV/0!</v>
      </c>
      <c r="Y412" s="1" t="e">
        <f t="shared" si="439"/>
        <v>#DIV/0!</v>
      </c>
      <c r="Z412" s="1" t="e">
        <f t="shared" si="439"/>
        <v>#DIV/0!</v>
      </c>
      <c r="AA412" s="1" t="e">
        <f t="shared" si="2"/>
        <v>#DIV/0!</v>
      </c>
      <c r="AB412" s="1">
        <f t="shared" si="3"/>
        <v>0</v>
      </c>
      <c r="AC412" s="1">
        <f t="shared" si="4"/>
        <v>0</v>
      </c>
      <c r="AD412" s="1" t="e">
        <f t="shared" si="5"/>
        <v>#DIV/0!</v>
      </c>
      <c r="AE412" s="1">
        <f t="shared" si="6"/>
        <v>0</v>
      </c>
      <c r="AF412" s="1">
        <f t="shared" si="7"/>
        <v>0</v>
      </c>
      <c r="AG412" s="1">
        <f t="shared" si="8"/>
        <v>0</v>
      </c>
      <c r="AH412" s="1">
        <f t="shared" si="9"/>
        <v>0</v>
      </c>
      <c r="AI412" s="1">
        <f t="shared" si="10"/>
        <v>0</v>
      </c>
      <c r="AJ412" s="1">
        <f t="shared" si="11"/>
        <v>0</v>
      </c>
      <c r="AK412" s="1">
        <f t="shared" si="12"/>
        <v>0</v>
      </c>
      <c r="AL412" s="1">
        <f t="shared" si="13"/>
        <v>0</v>
      </c>
    </row>
    <row r="413" spans="1:38" ht="14.25" customHeight="1">
      <c r="A413" s="14" t="s">
        <v>404</v>
      </c>
      <c r="B413" s="27">
        <v>1</v>
      </c>
      <c r="C413" s="27">
        <v>274.23</v>
      </c>
      <c r="D413" s="27">
        <v>20.3</v>
      </c>
      <c r="E413" s="27">
        <v>1.06</v>
      </c>
      <c r="F413" s="27">
        <v>41.6</v>
      </c>
      <c r="G413" s="27">
        <v>7.15</v>
      </c>
      <c r="H413" s="27">
        <v>433.36</v>
      </c>
      <c r="I413" s="27">
        <v>43.33</v>
      </c>
      <c r="J413" s="7">
        <f t="shared" si="434"/>
        <v>9.998615469817242</v>
      </c>
      <c r="K413" s="1"/>
      <c r="L413" s="1"/>
      <c r="M413" s="2" t="s">
        <v>1628</v>
      </c>
      <c r="N413" s="2" t="s">
        <v>52</v>
      </c>
      <c r="O413" s="2" t="s">
        <v>52</v>
      </c>
      <c r="P413" s="2" t="s">
        <v>1628</v>
      </c>
      <c r="T413" s="1" t="s">
        <v>1411</v>
      </c>
      <c r="U413" s="1" t="e">
        <f t="shared" ref="U413:Z413" si="440">(SUMIF($A:$A,$T413,C:C))/(COUNTIFS($A:$A,$T413,C:C,"&gt;0"))</f>
        <v>#DIV/0!</v>
      </c>
      <c r="V413" s="1" t="e">
        <f t="shared" si="440"/>
        <v>#DIV/0!</v>
      </c>
      <c r="W413" s="1" t="e">
        <f t="shared" si="440"/>
        <v>#DIV/0!</v>
      </c>
      <c r="X413" s="1" t="e">
        <f t="shared" si="440"/>
        <v>#DIV/0!</v>
      </c>
      <c r="Y413" s="1" t="e">
        <f t="shared" si="440"/>
        <v>#DIV/0!</v>
      </c>
      <c r="Z413" s="1" t="e">
        <f t="shared" si="440"/>
        <v>#DIV/0!</v>
      </c>
      <c r="AA413" s="1" t="e">
        <f t="shared" si="2"/>
        <v>#DIV/0!</v>
      </c>
      <c r="AB413" s="1">
        <f t="shared" si="3"/>
        <v>0</v>
      </c>
      <c r="AC413" s="1">
        <f t="shared" si="4"/>
        <v>0</v>
      </c>
      <c r="AD413" s="1" t="e">
        <f t="shared" si="5"/>
        <v>#DIV/0!</v>
      </c>
      <c r="AE413" s="1">
        <f t="shared" si="6"/>
        <v>0</v>
      </c>
      <c r="AF413" s="1">
        <f t="shared" si="7"/>
        <v>0</v>
      </c>
      <c r="AG413" s="1">
        <f t="shared" si="8"/>
        <v>0</v>
      </c>
      <c r="AH413" s="1">
        <f t="shared" si="9"/>
        <v>0</v>
      </c>
      <c r="AI413" s="1">
        <f t="shared" si="10"/>
        <v>0</v>
      </c>
      <c r="AJ413" s="1">
        <f t="shared" si="11"/>
        <v>0</v>
      </c>
      <c r="AK413" s="1">
        <f t="shared" si="12"/>
        <v>0</v>
      </c>
      <c r="AL413" s="1">
        <f t="shared" si="13"/>
        <v>0</v>
      </c>
    </row>
    <row r="414" spans="1:38" ht="14.25" customHeight="1">
      <c r="A414" s="14" t="s">
        <v>404</v>
      </c>
      <c r="B414" s="27">
        <v>2</v>
      </c>
      <c r="C414" s="27">
        <v>194.8</v>
      </c>
      <c r="D414" s="27">
        <v>19.899999999999999</v>
      </c>
      <c r="E414" s="27">
        <v>1.05</v>
      </c>
      <c r="F414" s="27">
        <v>39</v>
      </c>
      <c r="G414" s="27">
        <v>6.98</v>
      </c>
      <c r="H414" s="27">
        <v>249.96</v>
      </c>
      <c r="I414" s="27">
        <v>24.01</v>
      </c>
      <c r="J414" s="7">
        <f t="shared" si="434"/>
        <v>9.6055368859017438</v>
      </c>
      <c r="K414" s="1"/>
      <c r="L414" s="1"/>
      <c r="M414" s="2" t="s">
        <v>1628</v>
      </c>
      <c r="N414" s="2" t="s">
        <v>52</v>
      </c>
      <c r="O414" s="2" t="s">
        <v>52</v>
      </c>
      <c r="P414" s="2" t="s">
        <v>1628</v>
      </c>
      <c r="T414" s="1" t="s">
        <v>1414</v>
      </c>
      <c r="U414" s="1" t="e">
        <f t="shared" ref="U414:Z414" si="441">(SUMIF($A:$A,$T414,C:C))/(COUNTIFS($A:$A,$T414,C:C,"&gt;0"))</f>
        <v>#DIV/0!</v>
      </c>
      <c r="V414" s="1" t="e">
        <f t="shared" si="441"/>
        <v>#DIV/0!</v>
      </c>
      <c r="W414" s="1" t="e">
        <f t="shared" si="441"/>
        <v>#DIV/0!</v>
      </c>
      <c r="X414" s="1" t="e">
        <f t="shared" si="441"/>
        <v>#DIV/0!</v>
      </c>
      <c r="Y414" s="1" t="e">
        <f t="shared" si="441"/>
        <v>#DIV/0!</v>
      </c>
      <c r="Z414" s="1" t="e">
        <f t="shared" si="441"/>
        <v>#DIV/0!</v>
      </c>
      <c r="AA414" s="1" t="e">
        <f t="shared" si="2"/>
        <v>#DIV/0!</v>
      </c>
      <c r="AB414" s="1">
        <f t="shared" si="3"/>
        <v>0</v>
      </c>
      <c r="AC414" s="1">
        <f t="shared" si="4"/>
        <v>0</v>
      </c>
      <c r="AD414" s="1" t="e">
        <f t="shared" si="5"/>
        <v>#DIV/0!</v>
      </c>
      <c r="AE414" s="1">
        <f t="shared" si="6"/>
        <v>0</v>
      </c>
      <c r="AF414" s="1">
        <f t="shared" si="7"/>
        <v>0</v>
      </c>
      <c r="AG414" s="1">
        <f t="shared" si="8"/>
        <v>0</v>
      </c>
      <c r="AH414" s="1">
        <f t="shared" si="9"/>
        <v>0</v>
      </c>
      <c r="AI414" s="1">
        <f t="shared" si="10"/>
        <v>0</v>
      </c>
      <c r="AJ414" s="1">
        <f t="shared" si="11"/>
        <v>0</v>
      </c>
      <c r="AK414" s="1">
        <f t="shared" si="12"/>
        <v>0</v>
      </c>
      <c r="AL414" s="1">
        <f t="shared" si="13"/>
        <v>0</v>
      </c>
    </row>
    <row r="415" spans="1:38" ht="14.25" customHeight="1">
      <c r="A415" s="14" t="s">
        <v>404</v>
      </c>
      <c r="B415" s="27">
        <v>3</v>
      </c>
      <c r="C415" s="27">
        <v>216.8</v>
      </c>
      <c r="D415" s="27">
        <v>23.6</v>
      </c>
      <c r="E415" s="27">
        <v>0.97</v>
      </c>
      <c r="F415" s="27">
        <v>20.100000000000001</v>
      </c>
      <c r="G415" s="27">
        <v>6.73</v>
      </c>
      <c r="H415" s="27">
        <v>310.95999999999998</v>
      </c>
      <c r="I415" s="27">
        <v>32.159999999999997</v>
      </c>
      <c r="J415" s="7">
        <f t="shared" si="434"/>
        <v>10.342166195009005</v>
      </c>
      <c r="K415" s="1"/>
      <c r="L415" s="1"/>
      <c r="M415" s="2" t="s">
        <v>1628</v>
      </c>
      <c r="N415" s="2" t="s">
        <v>52</v>
      </c>
      <c r="O415" s="2" t="s">
        <v>52</v>
      </c>
      <c r="P415" s="2" t="s">
        <v>1628</v>
      </c>
      <c r="T415" s="1" t="s">
        <v>1417</v>
      </c>
      <c r="U415" s="1" t="e">
        <f t="shared" ref="U415:Z415" si="442">(SUMIF($A:$A,$T415,C:C))/(COUNTIFS($A:$A,$T415,C:C,"&gt;0"))</f>
        <v>#DIV/0!</v>
      </c>
      <c r="V415" s="1" t="e">
        <f t="shared" si="442"/>
        <v>#DIV/0!</v>
      </c>
      <c r="W415" s="1" t="e">
        <f t="shared" si="442"/>
        <v>#DIV/0!</v>
      </c>
      <c r="X415" s="1" t="e">
        <f t="shared" si="442"/>
        <v>#DIV/0!</v>
      </c>
      <c r="Y415" s="1" t="e">
        <f t="shared" si="442"/>
        <v>#DIV/0!</v>
      </c>
      <c r="Z415" s="1" t="e">
        <f t="shared" si="442"/>
        <v>#DIV/0!</v>
      </c>
      <c r="AA415" s="1" t="e">
        <f t="shared" si="2"/>
        <v>#DIV/0!</v>
      </c>
      <c r="AB415" s="1">
        <f t="shared" si="3"/>
        <v>0</v>
      </c>
      <c r="AC415" s="1">
        <f t="shared" si="4"/>
        <v>0</v>
      </c>
      <c r="AD415" s="1" t="e">
        <f t="shared" si="5"/>
        <v>#DIV/0!</v>
      </c>
      <c r="AE415" s="1">
        <f t="shared" si="6"/>
        <v>0</v>
      </c>
      <c r="AF415" s="1">
        <f t="shared" si="7"/>
        <v>0</v>
      </c>
      <c r="AG415" s="1">
        <f t="shared" si="8"/>
        <v>0</v>
      </c>
      <c r="AH415" s="1">
        <f t="shared" si="9"/>
        <v>0</v>
      </c>
      <c r="AI415" s="1">
        <f t="shared" si="10"/>
        <v>0</v>
      </c>
      <c r="AJ415" s="1">
        <f t="shared" si="11"/>
        <v>0</v>
      </c>
      <c r="AK415" s="1">
        <f t="shared" si="12"/>
        <v>0</v>
      </c>
      <c r="AL415" s="1">
        <f t="shared" si="13"/>
        <v>0</v>
      </c>
    </row>
    <row r="416" spans="1:38" ht="14.25" customHeight="1">
      <c r="A416" s="14" t="s">
        <v>404</v>
      </c>
      <c r="B416" s="27">
        <v>4</v>
      </c>
      <c r="C416" s="27">
        <v>240.1</v>
      </c>
      <c r="D416" s="27">
        <v>21.9</v>
      </c>
      <c r="E416" s="27">
        <v>0.98</v>
      </c>
      <c r="F416" s="27">
        <v>48.8</v>
      </c>
      <c r="G416" s="27">
        <v>7.62</v>
      </c>
      <c r="H416" s="27">
        <v>353.37</v>
      </c>
      <c r="I416" s="27">
        <v>35.729999999999997</v>
      </c>
      <c r="J416" s="7">
        <f t="shared" si="434"/>
        <v>10.111214873928176</v>
      </c>
      <c r="K416" s="1"/>
      <c r="L416" s="1"/>
      <c r="M416" s="2" t="s">
        <v>1628</v>
      </c>
      <c r="N416" s="2" t="s">
        <v>52</v>
      </c>
      <c r="O416" s="2" t="s">
        <v>52</v>
      </c>
      <c r="P416" s="2" t="s">
        <v>1628</v>
      </c>
      <c r="T416" s="1" t="s">
        <v>1421</v>
      </c>
      <c r="U416" s="1">
        <f t="shared" ref="U416:Z416" si="443">(SUMIF($A:$A,$T416,C:C))/(COUNTIFS($A:$A,$T416,C:C,"&gt;0"))</f>
        <v>21.53</v>
      </c>
      <c r="V416" s="1">
        <f t="shared" si="443"/>
        <v>4.2</v>
      </c>
      <c r="W416" s="1">
        <f t="shared" si="443"/>
        <v>0.27500000000000002</v>
      </c>
      <c r="X416" s="1">
        <f t="shared" si="443"/>
        <v>1.1739999999999999</v>
      </c>
      <c r="Y416" s="1">
        <f t="shared" si="443"/>
        <v>1.0049999999999999</v>
      </c>
      <c r="Z416" s="1">
        <f t="shared" si="443"/>
        <v>1.6060000000000003</v>
      </c>
      <c r="AA416" s="1" t="e">
        <f t="shared" si="2"/>
        <v>#DIV/0!</v>
      </c>
      <c r="AB416" s="1">
        <f t="shared" si="3"/>
        <v>0</v>
      </c>
      <c r="AC416" s="1">
        <f t="shared" si="4"/>
        <v>0</v>
      </c>
      <c r="AD416" s="1" t="e">
        <f t="shared" si="5"/>
        <v>#DIV/0!</v>
      </c>
      <c r="AE416" s="1">
        <f t="shared" si="6"/>
        <v>0</v>
      </c>
      <c r="AF416" s="1">
        <f t="shared" si="7"/>
        <v>0</v>
      </c>
      <c r="AG416" s="1">
        <f t="shared" si="8"/>
        <v>0</v>
      </c>
      <c r="AH416" s="1">
        <f t="shared" si="9"/>
        <v>10</v>
      </c>
      <c r="AI416" s="1">
        <f t="shared" si="10"/>
        <v>10</v>
      </c>
      <c r="AJ416" s="1">
        <f t="shared" si="11"/>
        <v>0</v>
      </c>
      <c r="AK416" s="1">
        <f t="shared" si="12"/>
        <v>0</v>
      </c>
      <c r="AL416" s="1">
        <f t="shared" si="13"/>
        <v>10</v>
      </c>
    </row>
    <row r="417" spans="1:38" ht="14.25" customHeight="1">
      <c r="A417" s="14" t="s">
        <v>404</v>
      </c>
      <c r="B417" s="27">
        <v>5</v>
      </c>
      <c r="C417" s="27">
        <v>225.7</v>
      </c>
      <c r="D417" s="27">
        <v>20.7</v>
      </c>
      <c r="E417" s="27">
        <v>1.07</v>
      </c>
      <c r="F417" s="27">
        <v>46.1</v>
      </c>
      <c r="G417" s="27">
        <v>6.96</v>
      </c>
      <c r="H417" s="27">
        <v>205.25</v>
      </c>
      <c r="I417" s="27">
        <v>31.67</v>
      </c>
      <c r="J417" s="7">
        <f t="shared" si="434"/>
        <v>15.429963459196102</v>
      </c>
      <c r="K417" s="1"/>
      <c r="L417" s="1"/>
      <c r="M417" s="2" t="s">
        <v>1628</v>
      </c>
      <c r="N417" s="2" t="s">
        <v>52</v>
      </c>
      <c r="O417" s="2" t="s">
        <v>1628</v>
      </c>
      <c r="P417" s="2" t="s">
        <v>1628</v>
      </c>
      <c r="U417" s="1" t="e">
        <f t="shared" ref="U417:Z417" si="444">(SUMIF($A:$A,$T417,C:C))/(COUNTIFS($A:$A,$T417,C:C,"&gt;0"))</f>
        <v>#DIV/0!</v>
      </c>
      <c r="V417" s="1" t="e">
        <f t="shared" si="444"/>
        <v>#DIV/0!</v>
      </c>
      <c r="W417" s="1" t="e">
        <f t="shared" si="444"/>
        <v>#DIV/0!</v>
      </c>
      <c r="X417" s="1" t="e">
        <f t="shared" si="444"/>
        <v>#DIV/0!</v>
      </c>
      <c r="Y417" s="1" t="e">
        <f t="shared" si="444"/>
        <v>#DIV/0!</v>
      </c>
      <c r="Z417" s="1" t="e">
        <f t="shared" si="444"/>
        <v>#DIV/0!</v>
      </c>
      <c r="AA417" s="1" t="e">
        <f t="shared" si="2"/>
        <v>#DIV/0!</v>
      </c>
      <c r="AB417" s="1">
        <f t="shared" si="3"/>
        <v>0</v>
      </c>
      <c r="AC417" s="1">
        <f t="shared" si="4"/>
        <v>0</v>
      </c>
      <c r="AD417" s="1" t="e">
        <f t="shared" si="5"/>
        <v>#DIV/0!</v>
      </c>
      <c r="AE417" s="1">
        <f t="shared" si="6"/>
        <v>0</v>
      </c>
      <c r="AF417" s="1">
        <f t="shared" si="7"/>
        <v>0</v>
      </c>
      <c r="AG417" s="1">
        <f t="shared" si="8"/>
        <v>0</v>
      </c>
      <c r="AH417" s="1">
        <f t="shared" si="9"/>
        <v>0</v>
      </c>
      <c r="AI417" s="1">
        <f t="shared" si="10"/>
        <v>0</v>
      </c>
      <c r="AJ417" s="1">
        <f t="shared" si="11"/>
        <v>0</v>
      </c>
      <c r="AK417" s="1">
        <f t="shared" si="12"/>
        <v>0</v>
      </c>
      <c r="AL417" s="1">
        <f t="shared" si="13"/>
        <v>0</v>
      </c>
    </row>
    <row r="418" spans="1:38" ht="14.25" customHeight="1">
      <c r="A418" s="14" t="s">
        <v>408</v>
      </c>
      <c r="B418" s="27">
        <v>1</v>
      </c>
      <c r="I418" s="27" t="s">
        <v>1673</v>
      </c>
      <c r="K418" s="1"/>
      <c r="L418" s="1"/>
      <c r="M418" s="1"/>
      <c r="N418" s="1"/>
      <c r="O418" s="1"/>
      <c r="P418" s="1"/>
      <c r="T418" s="1" t="s">
        <v>1425</v>
      </c>
      <c r="U418" s="1">
        <f t="shared" ref="U418:Z418" si="445">(SUMIF($A:$A,$T418,C:C))/(COUNTIFS($A:$A,$T418,C:C,"&gt;0"))</f>
        <v>8.67</v>
      </c>
      <c r="V418" s="1">
        <f t="shared" si="445"/>
        <v>2.23</v>
      </c>
      <c r="W418" s="1">
        <f t="shared" si="445"/>
        <v>0.11099999999999999</v>
      </c>
      <c r="X418" s="1">
        <f t="shared" si="445"/>
        <v>0.41222222222222227</v>
      </c>
      <c r="Y418" s="1">
        <f t="shared" si="445"/>
        <v>0.41666666666666674</v>
      </c>
      <c r="Z418" s="1">
        <f t="shared" si="445"/>
        <v>0.33100000000000002</v>
      </c>
      <c r="AA418" s="1" t="e">
        <f t="shared" si="2"/>
        <v>#DIV/0!</v>
      </c>
      <c r="AB418" s="1">
        <f t="shared" si="3"/>
        <v>0</v>
      </c>
      <c r="AC418" s="1">
        <f t="shared" si="4"/>
        <v>0</v>
      </c>
      <c r="AD418" s="1" t="e">
        <f t="shared" si="5"/>
        <v>#DIV/0!</v>
      </c>
      <c r="AE418" s="1">
        <f t="shared" si="6"/>
        <v>0</v>
      </c>
      <c r="AF418" s="1">
        <f t="shared" si="7"/>
        <v>0</v>
      </c>
      <c r="AG418" s="1">
        <f t="shared" si="8"/>
        <v>0</v>
      </c>
      <c r="AH418" s="1">
        <f t="shared" si="9"/>
        <v>10</v>
      </c>
      <c r="AI418" s="1">
        <f t="shared" si="10"/>
        <v>10</v>
      </c>
      <c r="AJ418" s="1">
        <f t="shared" si="11"/>
        <v>0</v>
      </c>
      <c r="AK418" s="1">
        <f t="shared" si="12"/>
        <v>0</v>
      </c>
      <c r="AL418" s="1">
        <f t="shared" si="13"/>
        <v>10</v>
      </c>
    </row>
    <row r="419" spans="1:38" ht="14.25" customHeight="1">
      <c r="A419" s="14" t="s">
        <v>408</v>
      </c>
      <c r="B419" s="27">
        <v>2</v>
      </c>
      <c r="K419" s="1"/>
      <c r="L419" s="1"/>
      <c r="M419" s="1"/>
      <c r="N419" s="1"/>
      <c r="O419" s="1"/>
      <c r="P419" s="1"/>
      <c r="T419" s="1" t="s">
        <v>1430</v>
      </c>
      <c r="U419" s="1">
        <f t="shared" ref="U419:Z419" si="446">(SUMIF($A:$A,$T419,C:C))/(COUNTIFS($A:$A,$T419,C:C,"&gt;0"))</f>
        <v>12.27</v>
      </c>
      <c r="V419" s="1">
        <f t="shared" si="446"/>
        <v>2.91</v>
      </c>
      <c r="W419" s="1">
        <f t="shared" si="446"/>
        <v>0.11800000000000004</v>
      </c>
      <c r="X419" s="1">
        <f t="shared" si="446"/>
        <v>0.56400000000000006</v>
      </c>
      <c r="Y419" s="1">
        <f t="shared" si="446"/>
        <v>0.496</v>
      </c>
      <c r="Z419" s="1">
        <f t="shared" si="446"/>
        <v>0.71300000000000008</v>
      </c>
      <c r="AA419" s="1" t="e">
        <f t="shared" si="2"/>
        <v>#DIV/0!</v>
      </c>
      <c r="AB419" s="1">
        <f t="shared" si="3"/>
        <v>0</v>
      </c>
      <c r="AC419" s="1">
        <f t="shared" si="4"/>
        <v>0</v>
      </c>
      <c r="AD419" s="1" t="e">
        <f t="shared" si="5"/>
        <v>#DIV/0!</v>
      </c>
      <c r="AE419" s="1">
        <f t="shared" si="6"/>
        <v>0</v>
      </c>
      <c r="AF419" s="1">
        <f t="shared" si="7"/>
        <v>0</v>
      </c>
      <c r="AG419" s="1">
        <f t="shared" si="8"/>
        <v>0</v>
      </c>
      <c r="AH419" s="1">
        <f t="shared" si="9"/>
        <v>10</v>
      </c>
      <c r="AI419" s="1">
        <f t="shared" si="10"/>
        <v>10</v>
      </c>
      <c r="AJ419" s="1">
        <f t="shared" si="11"/>
        <v>0</v>
      </c>
      <c r="AK419" s="1">
        <f t="shared" si="12"/>
        <v>0</v>
      </c>
      <c r="AL419" s="1">
        <f t="shared" si="13"/>
        <v>10</v>
      </c>
    </row>
    <row r="420" spans="1:38" ht="14.25" customHeight="1">
      <c r="A420" s="14" t="s">
        <v>408</v>
      </c>
      <c r="B420" s="27">
        <v>3</v>
      </c>
      <c r="K420" s="1"/>
      <c r="L420" s="1"/>
      <c r="M420" s="1"/>
      <c r="N420" s="1"/>
      <c r="O420" s="1"/>
      <c r="P420" s="1"/>
      <c r="T420" s="1" t="s">
        <v>1435</v>
      </c>
      <c r="U420" s="1" t="e">
        <f t="shared" ref="U420:Z420" si="447">(SUMIF($A:$A,$T420,C:C))/(COUNTIFS($A:$A,$T420,C:C,"&gt;0"))</f>
        <v>#DIV/0!</v>
      </c>
      <c r="V420" s="1" t="e">
        <f t="shared" si="447"/>
        <v>#DIV/0!</v>
      </c>
      <c r="W420" s="1" t="e">
        <f t="shared" si="447"/>
        <v>#DIV/0!</v>
      </c>
      <c r="X420" s="1" t="e">
        <f t="shared" si="447"/>
        <v>#DIV/0!</v>
      </c>
      <c r="Y420" s="1" t="e">
        <f t="shared" si="447"/>
        <v>#DIV/0!</v>
      </c>
      <c r="Z420" s="1" t="e">
        <f t="shared" si="447"/>
        <v>#DIV/0!</v>
      </c>
      <c r="AA420" s="1" t="e">
        <f t="shared" si="2"/>
        <v>#DIV/0!</v>
      </c>
      <c r="AB420" s="1">
        <f t="shared" si="3"/>
        <v>0</v>
      </c>
      <c r="AC420" s="1">
        <f t="shared" si="4"/>
        <v>0</v>
      </c>
      <c r="AD420" s="1" t="e">
        <f t="shared" si="5"/>
        <v>#DIV/0!</v>
      </c>
      <c r="AE420" s="1">
        <f t="shared" si="6"/>
        <v>0</v>
      </c>
      <c r="AF420" s="1">
        <f t="shared" si="7"/>
        <v>0</v>
      </c>
      <c r="AG420" s="1">
        <f t="shared" si="8"/>
        <v>0</v>
      </c>
      <c r="AH420" s="1">
        <f t="shared" si="9"/>
        <v>0</v>
      </c>
      <c r="AI420" s="1">
        <f t="shared" si="10"/>
        <v>0</v>
      </c>
      <c r="AJ420" s="1">
        <f t="shared" si="11"/>
        <v>0</v>
      </c>
      <c r="AK420" s="1">
        <f t="shared" si="12"/>
        <v>0</v>
      </c>
      <c r="AL420" s="1">
        <f t="shared" si="13"/>
        <v>0</v>
      </c>
    </row>
    <row r="421" spans="1:38" ht="14.25" customHeight="1">
      <c r="A421" s="14" t="s">
        <v>408</v>
      </c>
      <c r="B421" s="27">
        <v>4</v>
      </c>
      <c r="K421" s="1"/>
      <c r="L421" s="1"/>
      <c r="M421" s="1"/>
      <c r="N421" s="1"/>
      <c r="O421" s="1"/>
      <c r="P421" s="1"/>
      <c r="T421" s="1" t="s">
        <v>1438</v>
      </c>
      <c r="U421" s="1" t="e">
        <f t="shared" ref="U421:Z421" si="448">(SUMIF($A:$A,$T421,C:C))/(COUNTIFS($A:$A,$T421,C:C,"&gt;0"))</f>
        <v>#DIV/0!</v>
      </c>
      <c r="V421" s="1" t="e">
        <f t="shared" si="448"/>
        <v>#DIV/0!</v>
      </c>
      <c r="W421" s="1" t="e">
        <f t="shared" si="448"/>
        <v>#DIV/0!</v>
      </c>
      <c r="X421" s="1" t="e">
        <f t="shared" si="448"/>
        <v>#DIV/0!</v>
      </c>
      <c r="Y421" s="1" t="e">
        <f t="shared" si="448"/>
        <v>#DIV/0!</v>
      </c>
      <c r="Z421" s="1" t="e">
        <f t="shared" si="448"/>
        <v>#DIV/0!</v>
      </c>
      <c r="AA421" s="1" t="e">
        <f t="shared" si="2"/>
        <v>#DIV/0!</v>
      </c>
      <c r="AB421" s="1">
        <f t="shared" si="3"/>
        <v>0</v>
      </c>
      <c r="AC421" s="1">
        <f t="shared" si="4"/>
        <v>0</v>
      </c>
      <c r="AD421" s="1" t="e">
        <f t="shared" si="5"/>
        <v>#DIV/0!</v>
      </c>
      <c r="AE421" s="1">
        <f t="shared" si="6"/>
        <v>0</v>
      </c>
      <c r="AF421" s="1">
        <f t="shared" si="7"/>
        <v>0</v>
      </c>
      <c r="AG421" s="1">
        <f t="shared" si="8"/>
        <v>0</v>
      </c>
      <c r="AH421" s="1">
        <f t="shared" si="9"/>
        <v>0</v>
      </c>
      <c r="AI421" s="1">
        <f t="shared" si="10"/>
        <v>0</v>
      </c>
      <c r="AJ421" s="1">
        <f t="shared" si="11"/>
        <v>0</v>
      </c>
      <c r="AK421" s="1">
        <f t="shared" si="12"/>
        <v>0</v>
      </c>
      <c r="AL421" s="1">
        <f t="shared" si="13"/>
        <v>0</v>
      </c>
    </row>
    <row r="422" spans="1:38" ht="14.25" customHeight="1">
      <c r="A422" s="14" t="s">
        <v>408</v>
      </c>
      <c r="B422" s="27">
        <v>5</v>
      </c>
      <c r="K422" s="1"/>
      <c r="L422" s="1"/>
      <c r="M422" s="1"/>
      <c r="N422" s="1"/>
      <c r="O422" s="1"/>
      <c r="P422" s="1"/>
      <c r="U422" s="1" t="e">
        <f t="shared" ref="U422:Z422" si="449">(SUMIF($A:$A,$T422,C:C))/(COUNTIFS($A:$A,$T422,C:C,"&gt;0"))</f>
        <v>#DIV/0!</v>
      </c>
      <c r="V422" s="1" t="e">
        <f t="shared" si="449"/>
        <v>#DIV/0!</v>
      </c>
      <c r="W422" s="1" t="e">
        <f t="shared" si="449"/>
        <v>#DIV/0!</v>
      </c>
      <c r="X422" s="1" t="e">
        <f t="shared" si="449"/>
        <v>#DIV/0!</v>
      </c>
      <c r="Y422" s="1" t="e">
        <f t="shared" si="449"/>
        <v>#DIV/0!</v>
      </c>
      <c r="Z422" s="1" t="e">
        <f t="shared" si="449"/>
        <v>#DIV/0!</v>
      </c>
      <c r="AA422" s="1" t="e">
        <f t="shared" si="2"/>
        <v>#DIV/0!</v>
      </c>
      <c r="AB422" s="1">
        <f t="shared" si="3"/>
        <v>0</v>
      </c>
      <c r="AC422" s="1">
        <f t="shared" si="4"/>
        <v>0</v>
      </c>
      <c r="AD422" s="1" t="e">
        <f t="shared" si="5"/>
        <v>#DIV/0!</v>
      </c>
      <c r="AE422" s="1">
        <f t="shared" si="6"/>
        <v>0</v>
      </c>
      <c r="AF422" s="1">
        <f t="shared" si="7"/>
        <v>0</v>
      </c>
      <c r="AG422" s="1">
        <f t="shared" si="8"/>
        <v>0</v>
      </c>
      <c r="AH422" s="1">
        <f t="shared" si="9"/>
        <v>0</v>
      </c>
      <c r="AI422" s="1">
        <f t="shared" si="10"/>
        <v>0</v>
      </c>
      <c r="AJ422" s="1">
        <f t="shared" si="11"/>
        <v>0</v>
      </c>
      <c r="AK422" s="1">
        <f t="shared" si="12"/>
        <v>0</v>
      </c>
      <c r="AL422" s="1">
        <f t="shared" si="13"/>
        <v>0</v>
      </c>
    </row>
    <row r="423" spans="1:38" ht="14.25" customHeight="1">
      <c r="A423" s="14" t="s">
        <v>410</v>
      </c>
      <c r="B423" s="27">
        <v>1</v>
      </c>
      <c r="C423" s="27">
        <v>156.69999999999999</v>
      </c>
      <c r="D423" s="27">
        <v>16.100000000000001</v>
      </c>
      <c r="E423" s="27">
        <v>1.08</v>
      </c>
      <c r="F423" s="27">
        <v>26.4</v>
      </c>
      <c r="G423" s="27">
        <v>5.8</v>
      </c>
      <c r="H423" s="27">
        <v>165.34</v>
      </c>
      <c r="I423" s="27">
        <v>14.56</v>
      </c>
      <c r="J423" s="7">
        <f t="shared" ref="J423:J427" si="450">(I423/H423)*100</f>
        <v>8.8060965283657922</v>
      </c>
      <c r="K423" s="1"/>
      <c r="L423" s="1"/>
      <c r="M423" s="2" t="s">
        <v>1628</v>
      </c>
      <c r="N423" s="2" t="s">
        <v>52</v>
      </c>
      <c r="O423" s="2" t="s">
        <v>1628</v>
      </c>
      <c r="P423" s="2" t="s">
        <v>52</v>
      </c>
      <c r="T423" s="1" t="s">
        <v>1442</v>
      </c>
      <c r="U423" s="1">
        <f t="shared" ref="U423:Z423" si="451">(SUMIF($A:$A,$T423,C:C))/(COUNTIFS($A:$A,$T423,C:C,"&gt;0"))</f>
        <v>26.29</v>
      </c>
      <c r="V423" s="1">
        <f t="shared" si="451"/>
        <v>4.8600000000000003</v>
      </c>
      <c r="W423" s="1">
        <f t="shared" si="451"/>
        <v>0.27200000000000002</v>
      </c>
      <c r="X423" s="1">
        <f t="shared" si="451"/>
        <v>1.0109999999999999</v>
      </c>
      <c r="Y423" s="1">
        <f t="shared" si="451"/>
        <v>0.94399999999999995</v>
      </c>
      <c r="Z423" s="1">
        <f t="shared" si="451"/>
        <v>2.3980000000000001</v>
      </c>
      <c r="AA423" s="1" t="e">
        <f t="shared" si="2"/>
        <v>#DIV/0!</v>
      </c>
      <c r="AB423" s="1">
        <f t="shared" si="3"/>
        <v>0</v>
      </c>
      <c r="AC423" s="1">
        <f t="shared" si="4"/>
        <v>0</v>
      </c>
      <c r="AD423" s="1" t="e">
        <f t="shared" si="5"/>
        <v>#DIV/0!</v>
      </c>
      <c r="AE423" s="1">
        <f t="shared" si="6"/>
        <v>0</v>
      </c>
      <c r="AF423" s="1">
        <f t="shared" si="7"/>
        <v>0</v>
      </c>
      <c r="AG423" s="1">
        <f t="shared" si="8"/>
        <v>6</v>
      </c>
      <c r="AH423" s="1">
        <f t="shared" si="9"/>
        <v>4</v>
      </c>
      <c r="AI423" s="1">
        <f t="shared" si="10"/>
        <v>10</v>
      </c>
      <c r="AJ423" s="1">
        <f t="shared" si="11"/>
        <v>0</v>
      </c>
      <c r="AK423" s="1">
        <f t="shared" si="12"/>
        <v>0</v>
      </c>
      <c r="AL423" s="1">
        <f t="shared" si="13"/>
        <v>10</v>
      </c>
    </row>
    <row r="424" spans="1:38" ht="14.25" customHeight="1">
      <c r="A424" s="14" t="s">
        <v>410</v>
      </c>
      <c r="B424" s="27">
        <v>2</v>
      </c>
      <c r="C424" s="27">
        <v>248.8</v>
      </c>
      <c r="D424" s="27">
        <v>14.2</v>
      </c>
      <c r="E424" s="27">
        <v>1.17</v>
      </c>
      <c r="F424" s="27">
        <v>36.700000000000003</v>
      </c>
      <c r="G424" s="27">
        <v>6.62</v>
      </c>
      <c r="H424" s="27">
        <v>300.18</v>
      </c>
      <c r="I424" s="27">
        <v>26.72</v>
      </c>
      <c r="J424" s="7">
        <f t="shared" si="450"/>
        <v>8.90132587114398</v>
      </c>
      <c r="K424" s="1"/>
      <c r="L424" s="1"/>
      <c r="M424" s="2" t="s">
        <v>1628</v>
      </c>
      <c r="N424" s="2" t="s">
        <v>52</v>
      </c>
      <c r="O424" s="2" t="s">
        <v>52</v>
      </c>
      <c r="P424" s="2" t="s">
        <v>52</v>
      </c>
      <c r="T424" s="1" t="s">
        <v>1445</v>
      </c>
      <c r="U424" s="1">
        <f t="shared" ref="U424:Z424" si="452">(SUMIF($A:$A,$T424,C:C))/(COUNTIFS($A:$A,$T424,C:C,"&gt;0"))</f>
        <v>19.060000000000002</v>
      </c>
      <c r="V424" s="1">
        <f t="shared" si="452"/>
        <v>3.9799999999999995</v>
      </c>
      <c r="W424" s="1">
        <f t="shared" si="452"/>
        <v>0.28799999999999998</v>
      </c>
      <c r="X424" s="1">
        <f t="shared" si="452"/>
        <v>1.0269999999999999</v>
      </c>
      <c r="Y424" s="1">
        <f t="shared" si="452"/>
        <v>0.6100000000000001</v>
      </c>
      <c r="Z424" s="1">
        <f t="shared" si="452"/>
        <v>1.294</v>
      </c>
      <c r="AA424" s="1" t="e">
        <f t="shared" si="2"/>
        <v>#DIV/0!</v>
      </c>
      <c r="AB424" s="1">
        <f t="shared" si="3"/>
        <v>0</v>
      </c>
      <c r="AC424" s="1">
        <f t="shared" si="4"/>
        <v>0</v>
      </c>
      <c r="AD424" s="1" t="e">
        <f t="shared" si="5"/>
        <v>#DIV/0!</v>
      </c>
      <c r="AE424" s="1">
        <f t="shared" si="6"/>
        <v>0</v>
      </c>
      <c r="AF424" s="1">
        <f t="shared" si="7"/>
        <v>0</v>
      </c>
      <c r="AG424" s="1">
        <f t="shared" si="8"/>
        <v>8</v>
      </c>
      <c r="AH424" s="1">
        <f t="shared" si="9"/>
        <v>2</v>
      </c>
      <c r="AI424" s="1">
        <f t="shared" si="10"/>
        <v>10</v>
      </c>
      <c r="AJ424" s="1">
        <f t="shared" si="11"/>
        <v>0</v>
      </c>
      <c r="AK424" s="1">
        <f t="shared" si="12"/>
        <v>0</v>
      </c>
      <c r="AL424" s="1">
        <f t="shared" si="13"/>
        <v>10</v>
      </c>
    </row>
    <row r="425" spans="1:38" ht="14.25" customHeight="1">
      <c r="A425" s="14" t="s">
        <v>410</v>
      </c>
      <c r="B425" s="27">
        <v>3</v>
      </c>
      <c r="C425" s="27">
        <v>147.19999999999999</v>
      </c>
      <c r="D425" s="27">
        <v>17.5</v>
      </c>
      <c r="E425" s="27">
        <v>1.1399999999999999</v>
      </c>
      <c r="F425" s="27">
        <v>19.5</v>
      </c>
      <c r="G425" s="27">
        <v>6.07</v>
      </c>
      <c r="H425" s="27">
        <v>175.7</v>
      </c>
      <c r="I425" s="27">
        <v>16.61</v>
      </c>
      <c r="J425" s="7">
        <f t="shared" si="450"/>
        <v>9.4536141149686976</v>
      </c>
      <c r="K425" s="1"/>
      <c r="L425" s="1"/>
      <c r="M425" s="2" t="s">
        <v>1628</v>
      </c>
      <c r="N425" s="2" t="s">
        <v>52</v>
      </c>
      <c r="O425" s="2" t="s">
        <v>52</v>
      </c>
      <c r="P425" s="2" t="s">
        <v>52</v>
      </c>
      <c r="T425" s="1" t="s">
        <v>1448</v>
      </c>
      <c r="U425" s="1" t="e">
        <f t="shared" ref="U425:Z425" si="453">(SUMIF($A:$A,$T425,C:C))/(COUNTIFS($A:$A,$T425,C:C,"&gt;0"))</f>
        <v>#DIV/0!</v>
      </c>
      <c r="V425" s="1" t="e">
        <f t="shared" si="453"/>
        <v>#DIV/0!</v>
      </c>
      <c r="W425" s="1" t="e">
        <f t="shared" si="453"/>
        <v>#DIV/0!</v>
      </c>
      <c r="X425" s="1" t="e">
        <f t="shared" si="453"/>
        <v>#DIV/0!</v>
      </c>
      <c r="Y425" s="1" t="e">
        <f t="shared" si="453"/>
        <v>#DIV/0!</v>
      </c>
      <c r="Z425" s="1" t="e">
        <f t="shared" si="453"/>
        <v>#DIV/0!</v>
      </c>
      <c r="AA425" s="1" t="e">
        <f t="shared" si="2"/>
        <v>#DIV/0!</v>
      </c>
      <c r="AB425" s="1">
        <f t="shared" si="3"/>
        <v>0</v>
      </c>
      <c r="AC425" s="1">
        <f t="shared" si="4"/>
        <v>0</v>
      </c>
      <c r="AD425" s="1" t="e">
        <f t="shared" si="5"/>
        <v>#DIV/0!</v>
      </c>
      <c r="AE425" s="1">
        <f t="shared" si="6"/>
        <v>0</v>
      </c>
      <c r="AF425" s="1">
        <f t="shared" si="7"/>
        <v>0</v>
      </c>
      <c r="AG425" s="1">
        <f t="shared" si="8"/>
        <v>0</v>
      </c>
      <c r="AH425" s="1">
        <f t="shared" si="9"/>
        <v>0</v>
      </c>
      <c r="AI425" s="1">
        <f t="shared" si="10"/>
        <v>0</v>
      </c>
      <c r="AJ425" s="1">
        <f t="shared" si="11"/>
        <v>0</v>
      </c>
      <c r="AK425" s="1">
        <f t="shared" si="12"/>
        <v>0</v>
      </c>
      <c r="AL425" s="1">
        <f t="shared" si="13"/>
        <v>0</v>
      </c>
    </row>
    <row r="426" spans="1:38" ht="14.25" customHeight="1">
      <c r="A426" s="14" t="s">
        <v>410</v>
      </c>
      <c r="B426" s="27">
        <v>4</v>
      </c>
      <c r="C426" s="27">
        <v>168.2</v>
      </c>
      <c r="D426" s="27">
        <v>16.2</v>
      </c>
      <c r="E426" s="27">
        <v>1.17</v>
      </c>
      <c r="F426" s="27" t="s">
        <v>1676</v>
      </c>
      <c r="G426" s="27" t="s">
        <v>1676</v>
      </c>
      <c r="H426" s="27">
        <v>181.29</v>
      </c>
      <c r="I426" s="27">
        <v>14.4</v>
      </c>
      <c r="J426" s="7">
        <f t="shared" si="450"/>
        <v>7.9430746318053957</v>
      </c>
      <c r="K426" s="1"/>
      <c r="L426" s="1"/>
      <c r="M426" s="2" t="s">
        <v>1628</v>
      </c>
      <c r="N426" s="2" t="s">
        <v>52</v>
      </c>
      <c r="O426" s="2" t="s">
        <v>1628</v>
      </c>
      <c r="P426" s="2" t="s">
        <v>52</v>
      </c>
      <c r="Q426" s="27" t="s">
        <v>1677</v>
      </c>
      <c r="T426" s="1" t="s">
        <v>1451</v>
      </c>
      <c r="U426" s="1" t="e">
        <f t="shared" ref="U426:Z426" si="454">(SUMIF($A:$A,$T426,C:C))/(COUNTIFS($A:$A,$T426,C:C,"&gt;0"))</f>
        <v>#DIV/0!</v>
      </c>
      <c r="V426" s="1" t="e">
        <f t="shared" si="454"/>
        <v>#DIV/0!</v>
      </c>
      <c r="W426" s="1" t="e">
        <f t="shared" si="454"/>
        <v>#DIV/0!</v>
      </c>
      <c r="X426" s="1" t="e">
        <f t="shared" si="454"/>
        <v>#DIV/0!</v>
      </c>
      <c r="Y426" s="1" t="e">
        <f t="shared" si="454"/>
        <v>#DIV/0!</v>
      </c>
      <c r="Z426" s="1" t="e">
        <f t="shared" si="454"/>
        <v>#DIV/0!</v>
      </c>
      <c r="AA426" s="1" t="e">
        <f t="shared" si="2"/>
        <v>#DIV/0!</v>
      </c>
      <c r="AB426" s="1">
        <f t="shared" si="3"/>
        <v>0</v>
      </c>
      <c r="AC426" s="1">
        <f t="shared" si="4"/>
        <v>0</v>
      </c>
      <c r="AD426" s="1" t="e">
        <f t="shared" si="5"/>
        <v>#DIV/0!</v>
      </c>
      <c r="AE426" s="1">
        <f t="shared" si="6"/>
        <v>0</v>
      </c>
      <c r="AF426" s="1">
        <f t="shared" si="7"/>
        <v>0</v>
      </c>
      <c r="AG426" s="1">
        <f t="shared" si="8"/>
        <v>0</v>
      </c>
      <c r="AH426" s="1">
        <f t="shared" si="9"/>
        <v>0</v>
      </c>
      <c r="AI426" s="1">
        <f t="shared" si="10"/>
        <v>0</v>
      </c>
      <c r="AJ426" s="1">
        <f t="shared" si="11"/>
        <v>0</v>
      </c>
      <c r="AK426" s="1">
        <f t="shared" si="12"/>
        <v>0</v>
      </c>
      <c r="AL426" s="1">
        <f t="shared" si="13"/>
        <v>0</v>
      </c>
    </row>
    <row r="427" spans="1:38" ht="14.25" customHeight="1">
      <c r="A427" s="14" t="s">
        <v>410</v>
      </c>
      <c r="B427" s="27">
        <v>5</v>
      </c>
      <c r="C427" s="27">
        <v>165.7</v>
      </c>
      <c r="D427" s="27">
        <v>11.9</v>
      </c>
      <c r="E427" s="27">
        <v>0.99</v>
      </c>
      <c r="F427" s="27">
        <v>11.4</v>
      </c>
      <c r="G427" s="27">
        <v>4.13</v>
      </c>
      <c r="H427" s="27">
        <v>168.57</v>
      </c>
      <c r="I427" s="27">
        <v>16.05</v>
      </c>
      <c r="J427" s="7">
        <f t="shared" si="450"/>
        <v>9.5212671293824531</v>
      </c>
      <c r="K427" s="1"/>
      <c r="L427" s="1"/>
      <c r="M427" s="2" t="s">
        <v>1628</v>
      </c>
      <c r="N427" s="2" t="s">
        <v>52</v>
      </c>
      <c r="O427" s="2" t="s">
        <v>1628</v>
      </c>
      <c r="P427" s="2" t="s">
        <v>52</v>
      </c>
      <c r="T427" s="1" t="s">
        <v>1454</v>
      </c>
      <c r="U427" s="1" t="e">
        <f t="shared" ref="U427:Z427" si="455">(SUMIF($A:$A,$T427,C:C))/(COUNTIFS($A:$A,$T427,C:C,"&gt;0"))</f>
        <v>#DIV/0!</v>
      </c>
      <c r="V427" s="1" t="e">
        <f t="shared" si="455"/>
        <v>#DIV/0!</v>
      </c>
      <c r="W427" s="1" t="e">
        <f t="shared" si="455"/>
        <v>#DIV/0!</v>
      </c>
      <c r="X427" s="1" t="e">
        <f t="shared" si="455"/>
        <v>#DIV/0!</v>
      </c>
      <c r="Y427" s="1" t="e">
        <f t="shared" si="455"/>
        <v>#DIV/0!</v>
      </c>
      <c r="Z427" s="1" t="e">
        <f t="shared" si="455"/>
        <v>#DIV/0!</v>
      </c>
      <c r="AA427" s="1" t="e">
        <f t="shared" si="2"/>
        <v>#DIV/0!</v>
      </c>
      <c r="AB427" s="1">
        <f t="shared" si="3"/>
        <v>0</v>
      </c>
      <c r="AC427" s="1">
        <f t="shared" si="4"/>
        <v>0</v>
      </c>
      <c r="AD427" s="1" t="e">
        <f t="shared" si="5"/>
        <v>#DIV/0!</v>
      </c>
      <c r="AE427" s="1">
        <f t="shared" si="6"/>
        <v>0</v>
      </c>
      <c r="AF427" s="1">
        <f t="shared" si="7"/>
        <v>0</v>
      </c>
      <c r="AG427" s="1">
        <f t="shared" si="8"/>
        <v>0</v>
      </c>
      <c r="AH427" s="1">
        <f t="shared" si="9"/>
        <v>0</v>
      </c>
      <c r="AI427" s="1">
        <f t="shared" si="10"/>
        <v>0</v>
      </c>
      <c r="AJ427" s="1">
        <f t="shared" si="11"/>
        <v>0</v>
      </c>
      <c r="AK427" s="1">
        <f t="shared" si="12"/>
        <v>0</v>
      </c>
      <c r="AL427" s="1">
        <f t="shared" si="13"/>
        <v>0</v>
      </c>
    </row>
    <row r="428" spans="1:38" ht="14.25" customHeight="1">
      <c r="A428" s="14" t="s">
        <v>413</v>
      </c>
      <c r="B428" s="27">
        <v>1</v>
      </c>
      <c r="K428" s="1"/>
      <c r="L428" s="1"/>
      <c r="M428" s="1"/>
      <c r="N428" s="1"/>
      <c r="O428" s="1"/>
      <c r="P428" s="1"/>
      <c r="T428" s="1" t="s">
        <v>1457</v>
      </c>
      <c r="U428" s="1" t="e">
        <f t="shared" ref="U428:Z428" si="456">(SUMIF($A:$A,$T428,C:C))/(COUNTIFS($A:$A,$T428,C:C,"&gt;0"))</f>
        <v>#DIV/0!</v>
      </c>
      <c r="V428" s="1" t="e">
        <f t="shared" si="456"/>
        <v>#DIV/0!</v>
      </c>
      <c r="W428" s="1" t="e">
        <f t="shared" si="456"/>
        <v>#DIV/0!</v>
      </c>
      <c r="X428" s="1" t="e">
        <f t="shared" si="456"/>
        <v>#DIV/0!</v>
      </c>
      <c r="Y428" s="1" t="e">
        <f t="shared" si="456"/>
        <v>#DIV/0!</v>
      </c>
      <c r="Z428" s="1" t="e">
        <f t="shared" si="456"/>
        <v>#DIV/0!</v>
      </c>
      <c r="AA428" s="1" t="e">
        <f t="shared" si="2"/>
        <v>#DIV/0!</v>
      </c>
      <c r="AB428" s="1">
        <f t="shared" si="3"/>
        <v>0</v>
      </c>
      <c r="AC428" s="1">
        <f t="shared" si="4"/>
        <v>0</v>
      </c>
      <c r="AD428" s="1" t="e">
        <f t="shared" si="5"/>
        <v>#DIV/0!</v>
      </c>
      <c r="AE428" s="1">
        <f t="shared" si="6"/>
        <v>0</v>
      </c>
      <c r="AF428" s="1">
        <f t="shared" si="7"/>
        <v>0</v>
      </c>
      <c r="AG428" s="1">
        <f t="shared" si="8"/>
        <v>0</v>
      </c>
      <c r="AH428" s="1">
        <f t="shared" si="9"/>
        <v>0</v>
      </c>
      <c r="AI428" s="1">
        <f t="shared" si="10"/>
        <v>0</v>
      </c>
      <c r="AJ428" s="1">
        <f t="shared" si="11"/>
        <v>0</v>
      </c>
      <c r="AK428" s="1">
        <f t="shared" si="12"/>
        <v>0</v>
      </c>
      <c r="AL428" s="1">
        <f t="shared" si="13"/>
        <v>0</v>
      </c>
    </row>
    <row r="429" spans="1:38" ht="14.25" customHeight="1">
      <c r="A429" s="14" t="s">
        <v>413</v>
      </c>
      <c r="B429" s="27">
        <v>2</v>
      </c>
      <c r="K429" s="1"/>
      <c r="L429" s="1"/>
      <c r="M429" s="1"/>
      <c r="N429" s="1"/>
      <c r="O429" s="1"/>
      <c r="P429" s="1"/>
      <c r="T429" s="1" t="s">
        <v>1460</v>
      </c>
      <c r="U429" s="1" t="e">
        <f t="shared" ref="U429:Z429" si="457">(SUMIF($A:$A,$T429,C:C))/(COUNTIFS($A:$A,$T429,C:C,"&gt;0"))</f>
        <v>#DIV/0!</v>
      </c>
      <c r="V429" s="1" t="e">
        <f t="shared" si="457"/>
        <v>#DIV/0!</v>
      </c>
      <c r="W429" s="1" t="e">
        <f t="shared" si="457"/>
        <v>#DIV/0!</v>
      </c>
      <c r="X429" s="1" t="e">
        <f t="shared" si="457"/>
        <v>#DIV/0!</v>
      </c>
      <c r="Y429" s="1" t="e">
        <f t="shared" si="457"/>
        <v>#DIV/0!</v>
      </c>
      <c r="Z429" s="1" t="e">
        <f t="shared" si="457"/>
        <v>#DIV/0!</v>
      </c>
      <c r="AA429" s="1" t="e">
        <f t="shared" si="2"/>
        <v>#DIV/0!</v>
      </c>
      <c r="AB429" s="1">
        <f t="shared" si="3"/>
        <v>0</v>
      </c>
      <c r="AC429" s="1">
        <f t="shared" si="4"/>
        <v>0</v>
      </c>
      <c r="AD429" s="1" t="e">
        <f t="shared" si="5"/>
        <v>#DIV/0!</v>
      </c>
      <c r="AE429" s="1">
        <f t="shared" si="6"/>
        <v>0</v>
      </c>
      <c r="AF429" s="1">
        <f t="shared" si="7"/>
        <v>0</v>
      </c>
      <c r="AG429" s="1">
        <f t="shared" si="8"/>
        <v>0</v>
      </c>
      <c r="AH429" s="1">
        <f t="shared" si="9"/>
        <v>0</v>
      </c>
      <c r="AI429" s="1">
        <f t="shared" si="10"/>
        <v>0</v>
      </c>
      <c r="AJ429" s="1">
        <f t="shared" si="11"/>
        <v>0</v>
      </c>
      <c r="AK429" s="1">
        <f t="shared" si="12"/>
        <v>0</v>
      </c>
      <c r="AL429" s="1">
        <f t="shared" si="13"/>
        <v>0</v>
      </c>
    </row>
    <row r="430" spans="1:38" ht="14.25" customHeight="1">
      <c r="A430" s="14" t="s">
        <v>413</v>
      </c>
      <c r="B430" s="27">
        <v>3</v>
      </c>
      <c r="K430" s="1"/>
      <c r="L430" s="1"/>
      <c r="M430" s="1"/>
      <c r="N430" s="1"/>
      <c r="O430" s="1"/>
      <c r="P430" s="1"/>
      <c r="T430" s="1" t="s">
        <v>1463</v>
      </c>
      <c r="U430" s="1" t="e">
        <f t="shared" ref="U430:Z430" si="458">(SUMIF($A:$A,$T430,C:C))/(COUNTIFS($A:$A,$T430,C:C,"&gt;0"))</f>
        <v>#DIV/0!</v>
      </c>
      <c r="V430" s="1" t="e">
        <f t="shared" si="458"/>
        <v>#DIV/0!</v>
      </c>
      <c r="W430" s="1" t="e">
        <f t="shared" si="458"/>
        <v>#DIV/0!</v>
      </c>
      <c r="X430" s="1" t="e">
        <f t="shared" si="458"/>
        <v>#DIV/0!</v>
      </c>
      <c r="Y430" s="1" t="e">
        <f t="shared" si="458"/>
        <v>#DIV/0!</v>
      </c>
      <c r="Z430" s="1" t="e">
        <f t="shared" si="458"/>
        <v>#DIV/0!</v>
      </c>
      <c r="AA430" s="1" t="e">
        <f t="shared" si="2"/>
        <v>#DIV/0!</v>
      </c>
      <c r="AB430" s="1">
        <f t="shared" si="3"/>
        <v>0</v>
      </c>
      <c r="AC430" s="1">
        <f t="shared" si="4"/>
        <v>0</v>
      </c>
      <c r="AD430" s="1" t="e">
        <f t="shared" si="5"/>
        <v>#DIV/0!</v>
      </c>
      <c r="AE430" s="1">
        <f t="shared" si="6"/>
        <v>0</v>
      </c>
      <c r="AF430" s="1">
        <f t="shared" si="7"/>
        <v>0</v>
      </c>
      <c r="AG430" s="1">
        <f t="shared" si="8"/>
        <v>0</v>
      </c>
      <c r="AH430" s="1">
        <f t="shared" si="9"/>
        <v>0</v>
      </c>
      <c r="AI430" s="1">
        <f t="shared" si="10"/>
        <v>0</v>
      </c>
      <c r="AJ430" s="1">
        <f t="shared" si="11"/>
        <v>0</v>
      </c>
      <c r="AK430" s="1">
        <f t="shared" si="12"/>
        <v>0</v>
      </c>
      <c r="AL430" s="1">
        <f t="shared" si="13"/>
        <v>0</v>
      </c>
    </row>
    <row r="431" spans="1:38" ht="14.25" customHeight="1">
      <c r="A431" s="14" t="s">
        <v>413</v>
      </c>
      <c r="B431" s="27">
        <v>4</v>
      </c>
      <c r="K431" s="1"/>
      <c r="L431" s="1"/>
      <c r="M431" s="1"/>
      <c r="N431" s="1"/>
      <c r="O431" s="1"/>
      <c r="P431" s="1"/>
      <c r="T431" s="1" t="s">
        <v>1466</v>
      </c>
      <c r="U431" s="1" t="e">
        <f t="shared" ref="U431:Z431" si="459">(SUMIF($A:$A,$T431,C:C))/(COUNTIFS($A:$A,$T431,C:C,"&gt;0"))</f>
        <v>#DIV/0!</v>
      </c>
      <c r="V431" s="1" t="e">
        <f t="shared" si="459"/>
        <v>#DIV/0!</v>
      </c>
      <c r="W431" s="1" t="e">
        <f t="shared" si="459"/>
        <v>#DIV/0!</v>
      </c>
      <c r="X431" s="1" t="e">
        <f t="shared" si="459"/>
        <v>#DIV/0!</v>
      </c>
      <c r="Y431" s="1" t="e">
        <f t="shared" si="459"/>
        <v>#DIV/0!</v>
      </c>
      <c r="Z431" s="1" t="e">
        <f t="shared" si="459"/>
        <v>#DIV/0!</v>
      </c>
      <c r="AA431" s="1" t="e">
        <f t="shared" si="2"/>
        <v>#DIV/0!</v>
      </c>
      <c r="AB431" s="1">
        <f t="shared" si="3"/>
        <v>0</v>
      </c>
      <c r="AC431" s="1">
        <f t="shared" si="4"/>
        <v>0</v>
      </c>
      <c r="AD431" s="1" t="e">
        <f t="shared" si="5"/>
        <v>#DIV/0!</v>
      </c>
      <c r="AE431" s="1">
        <f t="shared" si="6"/>
        <v>0</v>
      </c>
      <c r="AF431" s="1">
        <f t="shared" si="7"/>
        <v>0</v>
      </c>
      <c r="AG431" s="1">
        <f t="shared" si="8"/>
        <v>0</v>
      </c>
      <c r="AH431" s="1">
        <f t="shared" si="9"/>
        <v>0</v>
      </c>
      <c r="AI431" s="1">
        <f t="shared" si="10"/>
        <v>0</v>
      </c>
      <c r="AJ431" s="1">
        <f t="shared" si="11"/>
        <v>0</v>
      </c>
      <c r="AK431" s="1">
        <f t="shared" si="12"/>
        <v>0</v>
      </c>
      <c r="AL431" s="1">
        <f t="shared" si="13"/>
        <v>0</v>
      </c>
    </row>
    <row r="432" spans="1:38" ht="14.25" customHeight="1">
      <c r="A432" s="14" t="s">
        <v>413</v>
      </c>
      <c r="B432" s="27">
        <v>5</v>
      </c>
      <c r="K432" s="1"/>
      <c r="L432" s="1"/>
      <c r="M432" s="1"/>
      <c r="N432" s="1"/>
      <c r="O432" s="1"/>
      <c r="P432" s="1"/>
      <c r="T432" s="1" t="s">
        <v>1470</v>
      </c>
      <c r="U432" s="1" t="e">
        <f t="shared" ref="U432:Z432" si="460">(SUMIF($A:$A,$T432,C:C))/(COUNTIFS($A:$A,$T432,C:C,"&gt;0"))</f>
        <v>#DIV/0!</v>
      </c>
      <c r="V432" s="1" t="e">
        <f t="shared" si="460"/>
        <v>#DIV/0!</v>
      </c>
      <c r="W432" s="1" t="e">
        <f t="shared" si="460"/>
        <v>#DIV/0!</v>
      </c>
      <c r="X432" s="1" t="e">
        <f t="shared" si="460"/>
        <v>#DIV/0!</v>
      </c>
      <c r="Y432" s="1" t="e">
        <f t="shared" si="460"/>
        <v>#DIV/0!</v>
      </c>
      <c r="Z432" s="1" t="e">
        <f t="shared" si="460"/>
        <v>#DIV/0!</v>
      </c>
      <c r="AA432" s="1" t="e">
        <f t="shared" si="2"/>
        <v>#DIV/0!</v>
      </c>
      <c r="AB432" s="1">
        <f t="shared" si="3"/>
        <v>0</v>
      </c>
      <c r="AC432" s="1">
        <f t="shared" si="4"/>
        <v>0</v>
      </c>
      <c r="AD432" s="1" t="e">
        <f t="shared" si="5"/>
        <v>#DIV/0!</v>
      </c>
      <c r="AE432" s="1">
        <f t="shared" si="6"/>
        <v>0</v>
      </c>
      <c r="AF432" s="1">
        <f t="shared" si="7"/>
        <v>0</v>
      </c>
      <c r="AG432" s="1">
        <f t="shared" si="8"/>
        <v>0</v>
      </c>
      <c r="AH432" s="1">
        <f t="shared" si="9"/>
        <v>0</v>
      </c>
      <c r="AI432" s="1">
        <f t="shared" si="10"/>
        <v>0</v>
      </c>
      <c r="AJ432" s="1">
        <f t="shared" si="11"/>
        <v>0</v>
      </c>
      <c r="AK432" s="1">
        <f t="shared" si="12"/>
        <v>0</v>
      </c>
      <c r="AL432" s="1">
        <f t="shared" si="13"/>
        <v>0</v>
      </c>
    </row>
    <row r="433" spans="1:38" ht="14.25" customHeight="1">
      <c r="A433" s="14" t="s">
        <v>416</v>
      </c>
      <c r="B433" s="27">
        <v>1</v>
      </c>
      <c r="K433" s="1"/>
      <c r="L433" s="1"/>
      <c r="M433" s="1"/>
      <c r="N433" s="1"/>
      <c r="O433" s="1"/>
      <c r="P433" s="1"/>
      <c r="T433" s="1" t="s">
        <v>1472</v>
      </c>
      <c r="U433" s="1" t="e">
        <f t="shared" ref="U433:Z433" si="461">(SUMIF($A:$A,$T433,C:C))/(COUNTIFS($A:$A,$T433,C:C,"&gt;0"))</f>
        <v>#DIV/0!</v>
      </c>
      <c r="V433" s="1" t="e">
        <f t="shared" si="461"/>
        <v>#DIV/0!</v>
      </c>
      <c r="W433" s="1" t="e">
        <f t="shared" si="461"/>
        <v>#DIV/0!</v>
      </c>
      <c r="X433" s="1" t="e">
        <f t="shared" si="461"/>
        <v>#DIV/0!</v>
      </c>
      <c r="Y433" s="1" t="e">
        <f t="shared" si="461"/>
        <v>#DIV/0!</v>
      </c>
      <c r="Z433" s="1" t="e">
        <f t="shared" si="461"/>
        <v>#DIV/0!</v>
      </c>
      <c r="AA433" s="1" t="e">
        <f t="shared" si="2"/>
        <v>#DIV/0!</v>
      </c>
      <c r="AB433" s="1">
        <f t="shared" si="3"/>
        <v>0</v>
      </c>
      <c r="AC433" s="1">
        <f t="shared" si="4"/>
        <v>0</v>
      </c>
      <c r="AD433" s="1" t="e">
        <f t="shared" si="5"/>
        <v>#DIV/0!</v>
      </c>
      <c r="AE433" s="1">
        <f t="shared" si="6"/>
        <v>0</v>
      </c>
      <c r="AF433" s="1">
        <f t="shared" si="7"/>
        <v>0</v>
      </c>
      <c r="AG433" s="1">
        <f t="shared" si="8"/>
        <v>0</v>
      </c>
      <c r="AH433" s="1">
        <f t="shared" si="9"/>
        <v>0</v>
      </c>
      <c r="AI433" s="1">
        <f t="shared" si="10"/>
        <v>0</v>
      </c>
      <c r="AJ433" s="1">
        <f t="shared" si="11"/>
        <v>0</v>
      </c>
      <c r="AK433" s="1">
        <f t="shared" si="12"/>
        <v>0</v>
      </c>
      <c r="AL433" s="1">
        <f t="shared" si="13"/>
        <v>0</v>
      </c>
    </row>
    <row r="434" spans="1:38" ht="14.25" customHeight="1">
      <c r="A434" s="14" t="s">
        <v>416</v>
      </c>
      <c r="B434" s="27">
        <v>2</v>
      </c>
      <c r="K434" s="1"/>
      <c r="L434" s="1"/>
      <c r="M434" s="1"/>
      <c r="N434" s="1"/>
      <c r="O434" s="1"/>
      <c r="P434" s="1"/>
      <c r="T434" s="1" t="s">
        <v>1477</v>
      </c>
      <c r="U434" s="1" t="e">
        <f t="shared" ref="U434:Z434" si="462">(SUMIF($A:$A,$T434,C:C))/(COUNTIFS($A:$A,$T434,C:C,"&gt;0"))</f>
        <v>#DIV/0!</v>
      </c>
      <c r="V434" s="1" t="e">
        <f t="shared" si="462"/>
        <v>#DIV/0!</v>
      </c>
      <c r="W434" s="1" t="e">
        <f t="shared" si="462"/>
        <v>#DIV/0!</v>
      </c>
      <c r="X434" s="1" t="e">
        <f t="shared" si="462"/>
        <v>#DIV/0!</v>
      </c>
      <c r="Y434" s="1" t="e">
        <f t="shared" si="462"/>
        <v>#DIV/0!</v>
      </c>
      <c r="Z434" s="1" t="e">
        <f t="shared" si="462"/>
        <v>#DIV/0!</v>
      </c>
      <c r="AA434" s="1" t="e">
        <f t="shared" si="2"/>
        <v>#DIV/0!</v>
      </c>
      <c r="AB434" s="1">
        <f t="shared" si="3"/>
        <v>0</v>
      </c>
      <c r="AC434" s="1">
        <f t="shared" si="4"/>
        <v>0</v>
      </c>
      <c r="AD434" s="1" t="e">
        <f t="shared" si="5"/>
        <v>#DIV/0!</v>
      </c>
      <c r="AE434" s="1">
        <f t="shared" si="6"/>
        <v>0</v>
      </c>
      <c r="AF434" s="1">
        <f t="shared" si="7"/>
        <v>0</v>
      </c>
      <c r="AG434" s="1">
        <f t="shared" si="8"/>
        <v>0</v>
      </c>
      <c r="AH434" s="1">
        <f t="shared" si="9"/>
        <v>0</v>
      </c>
      <c r="AI434" s="1">
        <f t="shared" si="10"/>
        <v>0</v>
      </c>
      <c r="AJ434" s="1">
        <f t="shared" si="11"/>
        <v>0</v>
      </c>
      <c r="AK434" s="1">
        <f t="shared" si="12"/>
        <v>0</v>
      </c>
      <c r="AL434" s="1">
        <f t="shared" si="13"/>
        <v>0</v>
      </c>
    </row>
    <row r="435" spans="1:38" ht="14.25" customHeight="1">
      <c r="A435" s="14" t="s">
        <v>416</v>
      </c>
      <c r="B435" s="27">
        <v>3</v>
      </c>
      <c r="K435" s="1"/>
      <c r="L435" s="1"/>
      <c r="M435" s="1"/>
      <c r="N435" s="1"/>
      <c r="O435" s="1"/>
      <c r="P435" s="1"/>
      <c r="T435" s="1" t="s">
        <v>1480</v>
      </c>
      <c r="U435" s="1" t="e">
        <f t="shared" ref="U435:Z435" si="463">(SUMIF($A:$A,$T435,C:C))/(COUNTIFS($A:$A,$T435,C:C,"&gt;0"))</f>
        <v>#DIV/0!</v>
      </c>
      <c r="V435" s="1" t="e">
        <f t="shared" si="463"/>
        <v>#DIV/0!</v>
      </c>
      <c r="W435" s="1" t="e">
        <f t="shared" si="463"/>
        <v>#DIV/0!</v>
      </c>
      <c r="X435" s="1" t="e">
        <f t="shared" si="463"/>
        <v>#DIV/0!</v>
      </c>
      <c r="Y435" s="1" t="e">
        <f t="shared" si="463"/>
        <v>#DIV/0!</v>
      </c>
      <c r="Z435" s="1" t="e">
        <f t="shared" si="463"/>
        <v>#DIV/0!</v>
      </c>
      <c r="AA435" s="1" t="e">
        <f t="shared" si="2"/>
        <v>#DIV/0!</v>
      </c>
      <c r="AB435" s="1">
        <f t="shared" si="3"/>
        <v>0</v>
      </c>
      <c r="AC435" s="1">
        <f t="shared" si="4"/>
        <v>0</v>
      </c>
      <c r="AD435" s="1" t="e">
        <f t="shared" si="5"/>
        <v>#DIV/0!</v>
      </c>
      <c r="AE435" s="1">
        <f t="shared" si="6"/>
        <v>0</v>
      </c>
      <c r="AF435" s="1">
        <f t="shared" si="7"/>
        <v>0</v>
      </c>
      <c r="AG435" s="1">
        <f t="shared" si="8"/>
        <v>0</v>
      </c>
      <c r="AH435" s="1">
        <f t="shared" si="9"/>
        <v>0</v>
      </c>
      <c r="AI435" s="1">
        <f t="shared" si="10"/>
        <v>0</v>
      </c>
      <c r="AJ435" s="1">
        <f t="shared" si="11"/>
        <v>0</v>
      </c>
      <c r="AK435" s="1">
        <f t="shared" si="12"/>
        <v>0</v>
      </c>
      <c r="AL435" s="1">
        <f t="shared" si="13"/>
        <v>0</v>
      </c>
    </row>
    <row r="436" spans="1:38" ht="14.25" customHeight="1">
      <c r="A436" s="14" t="s">
        <v>416</v>
      </c>
      <c r="B436" s="27">
        <v>4</v>
      </c>
      <c r="K436" s="1"/>
      <c r="L436" s="1"/>
      <c r="M436" s="1"/>
      <c r="N436" s="1"/>
      <c r="O436" s="1"/>
      <c r="P436" s="1"/>
      <c r="U436" s="1" t="e">
        <f t="shared" ref="U436:Z436" si="464">(SUMIF($A:$A,$T436,C:C))/(COUNTIFS($A:$A,$T436,C:C,"&gt;0"))</f>
        <v>#DIV/0!</v>
      </c>
      <c r="V436" s="1" t="e">
        <f t="shared" si="464"/>
        <v>#DIV/0!</v>
      </c>
      <c r="W436" s="1" t="e">
        <f t="shared" si="464"/>
        <v>#DIV/0!</v>
      </c>
      <c r="X436" s="1" t="e">
        <f t="shared" si="464"/>
        <v>#DIV/0!</v>
      </c>
      <c r="Y436" s="1" t="e">
        <f t="shared" si="464"/>
        <v>#DIV/0!</v>
      </c>
      <c r="Z436" s="1" t="e">
        <f t="shared" si="464"/>
        <v>#DIV/0!</v>
      </c>
      <c r="AA436" s="1" t="e">
        <f t="shared" si="2"/>
        <v>#DIV/0!</v>
      </c>
      <c r="AB436" s="1">
        <f t="shared" si="3"/>
        <v>0</v>
      </c>
      <c r="AC436" s="1">
        <f t="shared" si="4"/>
        <v>0</v>
      </c>
      <c r="AD436" s="1" t="e">
        <f t="shared" si="5"/>
        <v>#DIV/0!</v>
      </c>
      <c r="AE436" s="1">
        <f t="shared" si="6"/>
        <v>0</v>
      </c>
      <c r="AF436" s="1">
        <f t="shared" si="7"/>
        <v>0</v>
      </c>
      <c r="AG436" s="1">
        <f t="shared" si="8"/>
        <v>0</v>
      </c>
      <c r="AH436" s="1">
        <f t="shared" si="9"/>
        <v>0</v>
      </c>
      <c r="AI436" s="1">
        <f t="shared" si="10"/>
        <v>0</v>
      </c>
      <c r="AJ436" s="1">
        <f t="shared" si="11"/>
        <v>0</v>
      </c>
      <c r="AK436" s="1">
        <f t="shared" si="12"/>
        <v>0</v>
      </c>
      <c r="AL436" s="1">
        <f t="shared" si="13"/>
        <v>0</v>
      </c>
    </row>
    <row r="437" spans="1:38" ht="14.25" customHeight="1">
      <c r="A437" s="14" t="s">
        <v>416</v>
      </c>
      <c r="B437" s="27">
        <v>5</v>
      </c>
      <c r="K437" s="1"/>
      <c r="L437" s="1"/>
      <c r="M437" s="1"/>
      <c r="N437" s="1"/>
      <c r="O437" s="1"/>
      <c r="P437" s="1"/>
      <c r="T437" s="1" t="s">
        <v>1483</v>
      </c>
      <c r="U437" s="1">
        <f t="shared" ref="U437:Z437" si="465">(SUMIF($A:$A,$T437,C:C))/(COUNTIFS($A:$A,$T437,C:C,"&gt;0"))</f>
        <v>12.970000000000002</v>
      </c>
      <c r="V437" s="1">
        <f t="shared" si="465"/>
        <v>2.69</v>
      </c>
      <c r="W437" s="1">
        <f t="shared" si="465"/>
        <v>0.19400000000000001</v>
      </c>
      <c r="X437" s="1">
        <f t="shared" si="465"/>
        <v>0.76539999999999986</v>
      </c>
      <c r="Y437" s="1">
        <f t="shared" si="465"/>
        <v>0.57499999999999996</v>
      </c>
      <c r="Z437" s="1">
        <f t="shared" si="465"/>
        <v>0.623</v>
      </c>
      <c r="AA437" s="1" t="e">
        <f t="shared" si="2"/>
        <v>#DIV/0!</v>
      </c>
      <c r="AB437" s="1">
        <f t="shared" si="3"/>
        <v>0</v>
      </c>
      <c r="AC437" s="1">
        <f t="shared" si="4"/>
        <v>0</v>
      </c>
      <c r="AD437" s="1" t="e">
        <f t="shared" si="5"/>
        <v>#DIV/0!</v>
      </c>
      <c r="AE437" s="1">
        <f t="shared" si="6"/>
        <v>0</v>
      </c>
      <c r="AF437" s="1">
        <f t="shared" si="7"/>
        <v>0</v>
      </c>
      <c r="AG437" s="1">
        <f t="shared" si="8"/>
        <v>1</v>
      </c>
      <c r="AH437" s="1">
        <f t="shared" si="9"/>
        <v>9</v>
      </c>
      <c r="AI437" s="1">
        <f t="shared" si="10"/>
        <v>10</v>
      </c>
      <c r="AJ437" s="1">
        <f t="shared" si="11"/>
        <v>0</v>
      </c>
      <c r="AK437" s="1">
        <f t="shared" si="12"/>
        <v>0</v>
      </c>
      <c r="AL437" s="1">
        <f t="shared" si="13"/>
        <v>10</v>
      </c>
    </row>
    <row r="438" spans="1:38" ht="14.25" customHeight="1">
      <c r="A438" s="14" t="s">
        <v>419</v>
      </c>
      <c r="B438" s="27">
        <v>1</v>
      </c>
      <c r="K438" s="1"/>
      <c r="L438" s="1"/>
      <c r="M438" s="1"/>
      <c r="N438" s="1"/>
      <c r="O438" s="1"/>
      <c r="P438" s="1"/>
      <c r="T438" s="1" t="s">
        <v>1488</v>
      </c>
      <c r="U438" s="1" t="e">
        <f t="shared" ref="U438:Z438" si="466">(SUMIF($A:$A,$T438,C:C))/(COUNTIFS($A:$A,$T438,C:C,"&gt;0"))</f>
        <v>#DIV/0!</v>
      </c>
      <c r="V438" s="1" t="e">
        <f t="shared" si="466"/>
        <v>#DIV/0!</v>
      </c>
      <c r="W438" s="1" t="e">
        <f t="shared" si="466"/>
        <v>#DIV/0!</v>
      </c>
      <c r="X438" s="1" t="e">
        <f t="shared" si="466"/>
        <v>#DIV/0!</v>
      </c>
      <c r="Y438" s="1" t="e">
        <f t="shared" si="466"/>
        <v>#DIV/0!</v>
      </c>
      <c r="Z438" s="1" t="e">
        <f t="shared" si="466"/>
        <v>#DIV/0!</v>
      </c>
      <c r="AA438" s="1" t="e">
        <f t="shared" si="2"/>
        <v>#DIV/0!</v>
      </c>
      <c r="AB438" s="1">
        <f t="shared" si="3"/>
        <v>0</v>
      </c>
      <c r="AC438" s="1">
        <f t="shared" si="4"/>
        <v>0</v>
      </c>
      <c r="AD438" s="1" t="e">
        <f t="shared" si="5"/>
        <v>#DIV/0!</v>
      </c>
      <c r="AE438" s="1">
        <f t="shared" si="6"/>
        <v>0</v>
      </c>
      <c r="AF438" s="1">
        <f t="shared" si="7"/>
        <v>0</v>
      </c>
      <c r="AG438" s="1">
        <f t="shared" si="8"/>
        <v>0</v>
      </c>
      <c r="AH438" s="1">
        <f t="shared" si="9"/>
        <v>0</v>
      </c>
      <c r="AI438" s="1">
        <f t="shared" si="10"/>
        <v>0</v>
      </c>
      <c r="AJ438" s="1">
        <f t="shared" si="11"/>
        <v>0</v>
      </c>
      <c r="AK438" s="1">
        <f t="shared" si="12"/>
        <v>0</v>
      </c>
      <c r="AL438" s="1">
        <f t="shared" si="13"/>
        <v>0</v>
      </c>
    </row>
    <row r="439" spans="1:38" ht="14.25" customHeight="1">
      <c r="A439" s="14" t="s">
        <v>419</v>
      </c>
      <c r="B439" s="27">
        <v>2</v>
      </c>
      <c r="K439" s="1"/>
      <c r="L439" s="1"/>
      <c r="M439" s="1"/>
      <c r="N439" s="1"/>
      <c r="O439" s="1"/>
      <c r="P439" s="1"/>
      <c r="T439" s="1" t="s">
        <v>1491</v>
      </c>
      <c r="U439" s="1" t="e">
        <f t="shared" ref="U439:Z439" si="467">(SUMIF($A:$A,$T439,C:C))/(COUNTIFS($A:$A,$T439,C:C,"&gt;0"))</f>
        <v>#DIV/0!</v>
      </c>
      <c r="V439" s="1" t="e">
        <f t="shared" si="467"/>
        <v>#DIV/0!</v>
      </c>
      <c r="W439" s="1" t="e">
        <f t="shared" si="467"/>
        <v>#DIV/0!</v>
      </c>
      <c r="X439" s="1" t="e">
        <f t="shared" si="467"/>
        <v>#DIV/0!</v>
      </c>
      <c r="Y439" s="1" t="e">
        <f t="shared" si="467"/>
        <v>#DIV/0!</v>
      </c>
      <c r="Z439" s="1" t="e">
        <f t="shared" si="467"/>
        <v>#DIV/0!</v>
      </c>
      <c r="AA439" s="1" t="e">
        <f t="shared" si="2"/>
        <v>#DIV/0!</v>
      </c>
      <c r="AB439" s="1">
        <f t="shared" si="3"/>
        <v>0</v>
      </c>
      <c r="AC439" s="1">
        <f t="shared" si="4"/>
        <v>0</v>
      </c>
      <c r="AD439" s="1" t="e">
        <f t="shared" si="5"/>
        <v>#DIV/0!</v>
      </c>
      <c r="AE439" s="1">
        <f t="shared" si="6"/>
        <v>0</v>
      </c>
      <c r="AF439" s="1">
        <f t="shared" si="7"/>
        <v>0</v>
      </c>
      <c r="AG439" s="1">
        <f t="shared" si="8"/>
        <v>0</v>
      </c>
      <c r="AH439" s="1">
        <f t="shared" si="9"/>
        <v>0</v>
      </c>
      <c r="AI439" s="1">
        <f t="shared" si="10"/>
        <v>0</v>
      </c>
      <c r="AJ439" s="1">
        <f t="shared" si="11"/>
        <v>0</v>
      </c>
      <c r="AK439" s="1">
        <f t="shared" si="12"/>
        <v>0</v>
      </c>
      <c r="AL439" s="1">
        <f t="shared" si="13"/>
        <v>0</v>
      </c>
    </row>
    <row r="440" spans="1:38" ht="14.25" customHeight="1">
      <c r="A440" s="14" t="s">
        <v>419</v>
      </c>
      <c r="B440" s="27">
        <v>3</v>
      </c>
      <c r="K440" s="1"/>
      <c r="L440" s="1"/>
      <c r="M440" s="1"/>
      <c r="N440" s="1"/>
      <c r="O440" s="1"/>
      <c r="P440" s="1"/>
      <c r="T440" s="1" t="s">
        <v>1496</v>
      </c>
      <c r="U440" s="1" t="e">
        <f t="shared" ref="U440:Z440" si="468">(SUMIF($A:$A,$T440,C:C))/(COUNTIFS($A:$A,$T440,C:C,"&gt;0"))</f>
        <v>#DIV/0!</v>
      </c>
      <c r="V440" s="1" t="e">
        <f t="shared" si="468"/>
        <v>#DIV/0!</v>
      </c>
      <c r="W440" s="1" t="e">
        <f t="shared" si="468"/>
        <v>#DIV/0!</v>
      </c>
      <c r="X440" s="1" t="e">
        <f t="shared" si="468"/>
        <v>#DIV/0!</v>
      </c>
      <c r="Y440" s="1" t="e">
        <f t="shared" si="468"/>
        <v>#DIV/0!</v>
      </c>
      <c r="Z440" s="1" t="e">
        <f t="shared" si="468"/>
        <v>#DIV/0!</v>
      </c>
      <c r="AA440" s="1" t="e">
        <f t="shared" si="2"/>
        <v>#DIV/0!</v>
      </c>
      <c r="AB440" s="1">
        <f t="shared" si="3"/>
        <v>0</v>
      </c>
      <c r="AC440" s="1">
        <f t="shared" si="4"/>
        <v>0</v>
      </c>
      <c r="AD440" s="1" t="e">
        <f t="shared" si="5"/>
        <v>#DIV/0!</v>
      </c>
      <c r="AE440" s="1">
        <f t="shared" si="6"/>
        <v>0</v>
      </c>
      <c r="AF440" s="1">
        <f t="shared" si="7"/>
        <v>0</v>
      </c>
      <c r="AG440" s="1">
        <f t="shared" si="8"/>
        <v>0</v>
      </c>
      <c r="AH440" s="1">
        <f t="shared" si="9"/>
        <v>0</v>
      </c>
      <c r="AI440" s="1">
        <f t="shared" si="10"/>
        <v>0</v>
      </c>
      <c r="AJ440" s="1">
        <f t="shared" si="11"/>
        <v>0</v>
      </c>
      <c r="AK440" s="1">
        <f t="shared" si="12"/>
        <v>0</v>
      </c>
      <c r="AL440" s="1">
        <f t="shared" si="13"/>
        <v>0</v>
      </c>
    </row>
    <row r="441" spans="1:38" ht="14.25" customHeight="1">
      <c r="A441" s="14" t="s">
        <v>419</v>
      </c>
      <c r="B441" s="27">
        <v>4</v>
      </c>
      <c r="K441" s="1"/>
      <c r="L441" s="1"/>
      <c r="M441" s="1"/>
      <c r="N441" s="1"/>
      <c r="O441" s="1"/>
      <c r="P441" s="1"/>
      <c r="T441" s="1" t="s">
        <v>1500</v>
      </c>
      <c r="U441" s="1" t="e">
        <f t="shared" ref="U441:Z441" si="469">(SUMIF($A:$A,$T441,C:C))/(COUNTIFS($A:$A,$T441,C:C,"&gt;0"))</f>
        <v>#DIV/0!</v>
      </c>
      <c r="V441" s="1" t="e">
        <f t="shared" si="469"/>
        <v>#DIV/0!</v>
      </c>
      <c r="W441" s="1" t="e">
        <f t="shared" si="469"/>
        <v>#DIV/0!</v>
      </c>
      <c r="X441" s="1" t="e">
        <f t="shared" si="469"/>
        <v>#DIV/0!</v>
      </c>
      <c r="Y441" s="1" t="e">
        <f t="shared" si="469"/>
        <v>#DIV/0!</v>
      </c>
      <c r="Z441" s="1" t="e">
        <f t="shared" si="469"/>
        <v>#DIV/0!</v>
      </c>
      <c r="AA441" s="1" t="e">
        <f t="shared" si="2"/>
        <v>#DIV/0!</v>
      </c>
      <c r="AB441" s="1">
        <f t="shared" si="3"/>
        <v>0</v>
      </c>
      <c r="AC441" s="1">
        <f t="shared" si="4"/>
        <v>0</v>
      </c>
      <c r="AD441" s="1" t="e">
        <f t="shared" si="5"/>
        <v>#DIV/0!</v>
      </c>
      <c r="AE441" s="1">
        <f t="shared" si="6"/>
        <v>0</v>
      </c>
      <c r="AF441" s="1">
        <f t="shared" si="7"/>
        <v>0</v>
      </c>
      <c r="AG441" s="1">
        <f t="shared" si="8"/>
        <v>0</v>
      </c>
      <c r="AH441" s="1">
        <f t="shared" si="9"/>
        <v>0</v>
      </c>
      <c r="AI441" s="1">
        <f t="shared" si="10"/>
        <v>0</v>
      </c>
      <c r="AJ441" s="1">
        <f t="shared" si="11"/>
        <v>0</v>
      </c>
      <c r="AK441" s="1">
        <f t="shared" si="12"/>
        <v>0</v>
      </c>
      <c r="AL441" s="1">
        <f t="shared" si="13"/>
        <v>0</v>
      </c>
    </row>
    <row r="442" spans="1:38" ht="14.25" customHeight="1">
      <c r="A442" s="14" t="s">
        <v>419</v>
      </c>
      <c r="B442" s="27">
        <v>5</v>
      </c>
      <c r="K442" s="1"/>
      <c r="L442" s="1"/>
      <c r="M442" s="1"/>
      <c r="N442" s="1"/>
      <c r="O442" s="1"/>
      <c r="P442" s="1"/>
      <c r="T442" s="1" t="s">
        <v>1503</v>
      </c>
      <c r="U442" s="1" t="e">
        <f t="shared" ref="U442:Z442" si="470">(SUMIF($A:$A,$T442,C:C))/(COUNTIFS($A:$A,$T442,C:C,"&gt;0"))</f>
        <v>#DIV/0!</v>
      </c>
      <c r="V442" s="1" t="e">
        <f t="shared" si="470"/>
        <v>#DIV/0!</v>
      </c>
      <c r="W442" s="1" t="e">
        <f t="shared" si="470"/>
        <v>#DIV/0!</v>
      </c>
      <c r="X442" s="1" t="e">
        <f t="shared" si="470"/>
        <v>#DIV/0!</v>
      </c>
      <c r="Y442" s="1" t="e">
        <f t="shared" si="470"/>
        <v>#DIV/0!</v>
      </c>
      <c r="Z442" s="1" t="e">
        <f t="shared" si="470"/>
        <v>#DIV/0!</v>
      </c>
      <c r="AA442" s="1" t="e">
        <f t="shared" si="2"/>
        <v>#DIV/0!</v>
      </c>
      <c r="AB442" s="1">
        <f t="shared" si="3"/>
        <v>0</v>
      </c>
      <c r="AC442" s="1">
        <f t="shared" si="4"/>
        <v>0</v>
      </c>
      <c r="AD442" s="1" t="e">
        <f t="shared" si="5"/>
        <v>#DIV/0!</v>
      </c>
      <c r="AE442" s="1">
        <f t="shared" si="6"/>
        <v>0</v>
      </c>
      <c r="AF442" s="1">
        <f t="shared" si="7"/>
        <v>0</v>
      </c>
      <c r="AG442" s="1">
        <f t="shared" si="8"/>
        <v>0</v>
      </c>
      <c r="AH442" s="1">
        <f t="shared" si="9"/>
        <v>0</v>
      </c>
      <c r="AI442" s="1">
        <f t="shared" si="10"/>
        <v>0</v>
      </c>
      <c r="AJ442" s="1">
        <f t="shared" si="11"/>
        <v>0</v>
      </c>
      <c r="AK442" s="1">
        <f t="shared" si="12"/>
        <v>0</v>
      </c>
      <c r="AL442" s="1">
        <f t="shared" si="13"/>
        <v>0</v>
      </c>
    </row>
    <row r="443" spans="1:38" ht="14.25" customHeight="1">
      <c r="A443" s="14" t="s">
        <v>423</v>
      </c>
      <c r="B443" s="27">
        <v>1</v>
      </c>
      <c r="K443" s="1"/>
      <c r="L443" s="1"/>
      <c r="M443" s="1"/>
      <c r="N443" s="1"/>
      <c r="O443" s="1"/>
      <c r="P443" s="1"/>
      <c r="T443" s="1" t="s">
        <v>1506</v>
      </c>
      <c r="U443" s="1" t="e">
        <f t="shared" ref="U443:Z443" si="471">(SUMIF($A:$A,$T443,C:C))/(COUNTIFS($A:$A,$T443,C:C,"&gt;0"))</f>
        <v>#DIV/0!</v>
      </c>
      <c r="V443" s="1" t="e">
        <f t="shared" si="471"/>
        <v>#DIV/0!</v>
      </c>
      <c r="W443" s="1" t="e">
        <f t="shared" si="471"/>
        <v>#DIV/0!</v>
      </c>
      <c r="X443" s="1" t="e">
        <f t="shared" si="471"/>
        <v>#DIV/0!</v>
      </c>
      <c r="Y443" s="1" t="e">
        <f t="shared" si="471"/>
        <v>#DIV/0!</v>
      </c>
      <c r="Z443" s="1" t="e">
        <f t="shared" si="471"/>
        <v>#DIV/0!</v>
      </c>
      <c r="AA443" s="1" t="e">
        <f t="shared" si="2"/>
        <v>#DIV/0!</v>
      </c>
      <c r="AB443" s="1">
        <f t="shared" si="3"/>
        <v>0</v>
      </c>
      <c r="AC443" s="1">
        <f t="shared" si="4"/>
        <v>0</v>
      </c>
      <c r="AD443" s="1" t="e">
        <f t="shared" si="5"/>
        <v>#DIV/0!</v>
      </c>
      <c r="AE443" s="1">
        <f t="shared" si="6"/>
        <v>0</v>
      </c>
      <c r="AF443" s="1">
        <f t="shared" si="7"/>
        <v>0</v>
      </c>
      <c r="AG443" s="1">
        <f t="shared" si="8"/>
        <v>0</v>
      </c>
      <c r="AH443" s="1">
        <f t="shared" si="9"/>
        <v>0</v>
      </c>
      <c r="AI443" s="1">
        <f t="shared" si="10"/>
        <v>0</v>
      </c>
      <c r="AJ443" s="1">
        <f t="shared" si="11"/>
        <v>0</v>
      </c>
      <c r="AK443" s="1">
        <f t="shared" si="12"/>
        <v>0</v>
      </c>
      <c r="AL443" s="1">
        <f t="shared" si="13"/>
        <v>0</v>
      </c>
    </row>
    <row r="444" spans="1:38" ht="14.25" customHeight="1">
      <c r="A444" s="14" t="s">
        <v>423</v>
      </c>
      <c r="B444" s="27">
        <v>2</v>
      </c>
      <c r="K444" s="1"/>
      <c r="L444" s="1"/>
      <c r="M444" s="1"/>
      <c r="N444" s="1"/>
      <c r="O444" s="1"/>
      <c r="P444" s="1"/>
      <c r="T444" s="1" t="s">
        <v>1510</v>
      </c>
      <c r="U444" s="1" t="e">
        <f t="shared" ref="U444:Z444" si="472">(SUMIF($A:$A,$T444,C:C))/(COUNTIFS($A:$A,$T444,C:C,"&gt;0"))</f>
        <v>#DIV/0!</v>
      </c>
      <c r="V444" s="1" t="e">
        <f t="shared" si="472"/>
        <v>#DIV/0!</v>
      </c>
      <c r="W444" s="1" t="e">
        <f t="shared" si="472"/>
        <v>#DIV/0!</v>
      </c>
      <c r="X444" s="1" t="e">
        <f t="shared" si="472"/>
        <v>#DIV/0!</v>
      </c>
      <c r="Y444" s="1" t="e">
        <f t="shared" si="472"/>
        <v>#DIV/0!</v>
      </c>
      <c r="Z444" s="1" t="e">
        <f t="shared" si="472"/>
        <v>#DIV/0!</v>
      </c>
      <c r="AA444" s="1" t="e">
        <f t="shared" si="2"/>
        <v>#DIV/0!</v>
      </c>
      <c r="AB444" s="1">
        <f t="shared" si="3"/>
        <v>0</v>
      </c>
      <c r="AC444" s="1">
        <f t="shared" si="4"/>
        <v>0</v>
      </c>
      <c r="AD444" s="1" t="e">
        <f t="shared" si="5"/>
        <v>#DIV/0!</v>
      </c>
      <c r="AE444" s="1">
        <f t="shared" si="6"/>
        <v>0</v>
      </c>
      <c r="AF444" s="1">
        <f t="shared" si="7"/>
        <v>0</v>
      </c>
      <c r="AG444" s="1">
        <f t="shared" si="8"/>
        <v>0</v>
      </c>
      <c r="AH444" s="1">
        <f t="shared" si="9"/>
        <v>0</v>
      </c>
      <c r="AI444" s="1">
        <f t="shared" si="10"/>
        <v>0</v>
      </c>
      <c r="AJ444" s="1">
        <f t="shared" si="11"/>
        <v>0</v>
      </c>
      <c r="AK444" s="1">
        <f t="shared" si="12"/>
        <v>0</v>
      </c>
      <c r="AL444" s="1">
        <f t="shared" si="13"/>
        <v>0</v>
      </c>
    </row>
    <row r="445" spans="1:38" ht="14.25" customHeight="1">
      <c r="A445" s="14" t="s">
        <v>423</v>
      </c>
      <c r="B445" s="27">
        <v>3</v>
      </c>
      <c r="K445" s="1"/>
      <c r="L445" s="1"/>
      <c r="M445" s="1"/>
      <c r="N445" s="1"/>
      <c r="O445" s="1"/>
      <c r="P445" s="1"/>
      <c r="T445" s="1" t="s">
        <v>1513</v>
      </c>
      <c r="U445" s="1" t="e">
        <f t="shared" ref="U445:Z445" si="473">(SUMIF($A:$A,$T445,C:C))/(COUNTIFS($A:$A,$T445,C:C,"&gt;0"))</f>
        <v>#DIV/0!</v>
      </c>
      <c r="V445" s="1" t="e">
        <f t="shared" si="473"/>
        <v>#DIV/0!</v>
      </c>
      <c r="W445" s="1" t="e">
        <f t="shared" si="473"/>
        <v>#DIV/0!</v>
      </c>
      <c r="X445" s="1" t="e">
        <f t="shared" si="473"/>
        <v>#DIV/0!</v>
      </c>
      <c r="Y445" s="1" t="e">
        <f t="shared" si="473"/>
        <v>#DIV/0!</v>
      </c>
      <c r="Z445" s="1" t="e">
        <f t="shared" si="473"/>
        <v>#DIV/0!</v>
      </c>
      <c r="AA445" s="1" t="e">
        <f t="shared" si="2"/>
        <v>#DIV/0!</v>
      </c>
      <c r="AB445" s="1">
        <f t="shared" si="3"/>
        <v>0</v>
      </c>
      <c r="AC445" s="1">
        <f t="shared" si="4"/>
        <v>0</v>
      </c>
      <c r="AD445" s="1" t="e">
        <f t="shared" si="5"/>
        <v>#DIV/0!</v>
      </c>
      <c r="AE445" s="1">
        <f t="shared" si="6"/>
        <v>0</v>
      </c>
      <c r="AF445" s="1">
        <f t="shared" si="7"/>
        <v>0</v>
      </c>
      <c r="AG445" s="1">
        <f t="shared" si="8"/>
        <v>0</v>
      </c>
      <c r="AH445" s="1">
        <f t="shared" si="9"/>
        <v>0</v>
      </c>
      <c r="AI445" s="1">
        <f t="shared" si="10"/>
        <v>0</v>
      </c>
      <c r="AJ445" s="1">
        <f t="shared" si="11"/>
        <v>0</v>
      </c>
      <c r="AK445" s="1">
        <f t="shared" si="12"/>
        <v>0</v>
      </c>
      <c r="AL445" s="1">
        <f t="shared" si="13"/>
        <v>0</v>
      </c>
    </row>
    <row r="446" spans="1:38" ht="14.25" customHeight="1">
      <c r="A446" s="14" t="s">
        <v>423</v>
      </c>
      <c r="B446" s="27">
        <v>4</v>
      </c>
      <c r="K446" s="1"/>
      <c r="L446" s="1"/>
      <c r="M446" s="1"/>
      <c r="N446" s="1"/>
      <c r="O446" s="1"/>
      <c r="P446" s="1"/>
      <c r="T446" s="1" t="s">
        <v>1516</v>
      </c>
      <c r="U446" s="1">
        <f t="shared" ref="U446:Z446" si="474">(SUMIF($A:$A,$T446,C:C))/(COUNTIFS($A:$A,$T446,C:C,"&gt;0"))</f>
        <v>10.58</v>
      </c>
      <c r="V446" s="1">
        <f t="shared" si="474"/>
        <v>2.2399999999999998</v>
      </c>
      <c r="W446" s="1">
        <f t="shared" si="474"/>
        <v>0.17300000000000004</v>
      </c>
      <c r="X446" s="1">
        <f t="shared" si="474"/>
        <v>0.47666666666666668</v>
      </c>
      <c r="Y446" s="1">
        <f t="shared" si="474"/>
        <v>0.59333333333333327</v>
      </c>
      <c r="Z446" s="1">
        <f t="shared" si="474"/>
        <v>0.47599999999999998</v>
      </c>
      <c r="AA446" s="1" t="e">
        <f t="shared" si="2"/>
        <v>#DIV/0!</v>
      </c>
      <c r="AB446" s="1">
        <f t="shared" si="3"/>
        <v>0</v>
      </c>
      <c r="AC446" s="1">
        <f t="shared" si="4"/>
        <v>0</v>
      </c>
      <c r="AD446" s="1" t="e">
        <f t="shared" si="5"/>
        <v>#DIV/0!</v>
      </c>
      <c r="AE446" s="1">
        <f t="shared" si="6"/>
        <v>0</v>
      </c>
      <c r="AF446" s="1">
        <f t="shared" si="7"/>
        <v>0</v>
      </c>
      <c r="AG446" s="1">
        <f t="shared" si="8"/>
        <v>0</v>
      </c>
      <c r="AH446" s="1">
        <f t="shared" si="9"/>
        <v>10</v>
      </c>
      <c r="AI446" s="1">
        <f t="shared" si="10"/>
        <v>10</v>
      </c>
      <c r="AJ446" s="1">
        <f t="shared" si="11"/>
        <v>0</v>
      </c>
      <c r="AK446" s="1">
        <f t="shared" si="12"/>
        <v>0</v>
      </c>
      <c r="AL446" s="1">
        <f t="shared" si="13"/>
        <v>10</v>
      </c>
    </row>
    <row r="447" spans="1:38" ht="14.25" customHeight="1">
      <c r="A447" s="14" t="s">
        <v>423</v>
      </c>
      <c r="B447" s="27">
        <v>5</v>
      </c>
      <c r="K447" s="1"/>
      <c r="L447" s="1"/>
      <c r="M447" s="1"/>
      <c r="N447" s="1"/>
      <c r="O447" s="1"/>
      <c r="P447" s="1"/>
      <c r="U447" s="1" t="e">
        <f t="shared" ref="U447:Z447" si="475">(SUMIF($A:$A,$T447,C:C))/(COUNTIFS($A:$A,$T447,C:C,"&gt;0"))</f>
        <v>#DIV/0!</v>
      </c>
      <c r="V447" s="1" t="e">
        <f t="shared" si="475"/>
        <v>#DIV/0!</v>
      </c>
      <c r="W447" s="1" t="e">
        <f t="shared" si="475"/>
        <v>#DIV/0!</v>
      </c>
      <c r="X447" s="1" t="e">
        <f t="shared" si="475"/>
        <v>#DIV/0!</v>
      </c>
      <c r="Y447" s="1" t="e">
        <f t="shared" si="475"/>
        <v>#DIV/0!</v>
      </c>
      <c r="Z447" s="1" t="e">
        <f t="shared" si="475"/>
        <v>#DIV/0!</v>
      </c>
      <c r="AA447" s="1" t="e">
        <f t="shared" si="2"/>
        <v>#DIV/0!</v>
      </c>
      <c r="AB447" s="1">
        <f t="shared" si="3"/>
        <v>0</v>
      </c>
      <c r="AC447" s="1">
        <f t="shared" si="4"/>
        <v>0</v>
      </c>
      <c r="AD447" s="1" t="e">
        <f t="shared" si="5"/>
        <v>#DIV/0!</v>
      </c>
      <c r="AE447" s="1">
        <f t="shared" si="6"/>
        <v>0</v>
      </c>
      <c r="AF447" s="1">
        <f t="shared" si="7"/>
        <v>0</v>
      </c>
      <c r="AG447" s="1">
        <f t="shared" si="8"/>
        <v>0</v>
      </c>
      <c r="AH447" s="1">
        <f t="shared" si="9"/>
        <v>0</v>
      </c>
      <c r="AI447" s="1">
        <f t="shared" si="10"/>
        <v>0</v>
      </c>
      <c r="AJ447" s="1">
        <f t="shared" si="11"/>
        <v>0</v>
      </c>
      <c r="AK447" s="1">
        <f t="shared" si="12"/>
        <v>0</v>
      </c>
      <c r="AL447" s="1">
        <f t="shared" si="13"/>
        <v>0</v>
      </c>
    </row>
    <row r="448" spans="1:38" ht="14.25" customHeight="1">
      <c r="A448" s="14" t="s">
        <v>427</v>
      </c>
      <c r="B448" s="27">
        <v>1</v>
      </c>
      <c r="K448" s="1"/>
      <c r="L448" s="1"/>
      <c r="M448" s="1"/>
      <c r="N448" s="1"/>
      <c r="O448" s="1"/>
      <c r="P448" s="1"/>
      <c r="T448" s="1" t="s">
        <v>1519</v>
      </c>
      <c r="U448" s="1" t="e">
        <f t="shared" ref="U448:Z448" si="476">(SUMIF($A:$A,$T448,C:C))/(COUNTIFS($A:$A,$T448,C:C,"&gt;0"))</f>
        <v>#DIV/0!</v>
      </c>
      <c r="V448" s="1" t="e">
        <f t="shared" si="476"/>
        <v>#DIV/0!</v>
      </c>
      <c r="W448" s="1" t="e">
        <f t="shared" si="476"/>
        <v>#DIV/0!</v>
      </c>
      <c r="X448" s="1" t="e">
        <f t="shared" si="476"/>
        <v>#DIV/0!</v>
      </c>
      <c r="Y448" s="1" t="e">
        <f t="shared" si="476"/>
        <v>#DIV/0!</v>
      </c>
      <c r="Z448" s="1" t="e">
        <f t="shared" si="476"/>
        <v>#DIV/0!</v>
      </c>
      <c r="AA448" s="1" t="e">
        <f t="shared" si="2"/>
        <v>#DIV/0!</v>
      </c>
      <c r="AB448" s="1">
        <f t="shared" si="3"/>
        <v>0</v>
      </c>
      <c r="AC448" s="1">
        <f t="shared" si="4"/>
        <v>0</v>
      </c>
      <c r="AD448" s="1" t="e">
        <f t="shared" si="5"/>
        <v>#DIV/0!</v>
      </c>
      <c r="AE448" s="1">
        <f t="shared" si="6"/>
        <v>0</v>
      </c>
      <c r="AF448" s="1">
        <f t="shared" si="7"/>
        <v>0</v>
      </c>
      <c r="AG448" s="1">
        <f t="shared" si="8"/>
        <v>0</v>
      </c>
      <c r="AH448" s="1">
        <f t="shared" si="9"/>
        <v>0</v>
      </c>
      <c r="AI448" s="1">
        <f t="shared" si="10"/>
        <v>0</v>
      </c>
      <c r="AJ448" s="1">
        <f t="shared" si="11"/>
        <v>0</v>
      </c>
      <c r="AK448" s="1">
        <f t="shared" si="12"/>
        <v>0</v>
      </c>
      <c r="AL448" s="1">
        <f t="shared" si="13"/>
        <v>0</v>
      </c>
    </row>
    <row r="449" spans="1:38" ht="14.25" customHeight="1">
      <c r="A449" s="14" t="s">
        <v>427</v>
      </c>
      <c r="B449" s="27">
        <v>2</v>
      </c>
      <c r="K449" s="1"/>
      <c r="L449" s="1"/>
      <c r="M449" s="1"/>
      <c r="N449" s="1"/>
      <c r="O449" s="1"/>
      <c r="P449" s="1"/>
      <c r="T449" s="1" t="s">
        <v>1522</v>
      </c>
      <c r="U449" s="1" t="e">
        <f t="shared" ref="U449:Z449" si="477">(SUMIF($A:$A,$T449,C:C))/(COUNTIFS($A:$A,$T449,C:C,"&gt;0"))</f>
        <v>#DIV/0!</v>
      </c>
      <c r="V449" s="1" t="e">
        <f t="shared" si="477"/>
        <v>#DIV/0!</v>
      </c>
      <c r="W449" s="1" t="e">
        <f t="shared" si="477"/>
        <v>#DIV/0!</v>
      </c>
      <c r="X449" s="1" t="e">
        <f t="shared" si="477"/>
        <v>#DIV/0!</v>
      </c>
      <c r="Y449" s="1" t="e">
        <f t="shared" si="477"/>
        <v>#DIV/0!</v>
      </c>
      <c r="Z449" s="1" t="e">
        <f t="shared" si="477"/>
        <v>#DIV/0!</v>
      </c>
      <c r="AA449" s="1" t="e">
        <f t="shared" si="2"/>
        <v>#DIV/0!</v>
      </c>
      <c r="AB449" s="1">
        <f t="shared" si="3"/>
        <v>0</v>
      </c>
      <c r="AC449" s="1">
        <f t="shared" si="4"/>
        <v>0</v>
      </c>
      <c r="AD449" s="1" t="e">
        <f t="shared" si="5"/>
        <v>#DIV/0!</v>
      </c>
      <c r="AE449" s="1">
        <f t="shared" si="6"/>
        <v>0</v>
      </c>
      <c r="AF449" s="1">
        <f t="shared" si="7"/>
        <v>0</v>
      </c>
      <c r="AG449" s="1">
        <f t="shared" si="8"/>
        <v>0</v>
      </c>
      <c r="AH449" s="1">
        <f t="shared" si="9"/>
        <v>0</v>
      </c>
      <c r="AI449" s="1">
        <f t="shared" si="10"/>
        <v>0</v>
      </c>
      <c r="AJ449" s="1">
        <f t="shared" si="11"/>
        <v>0</v>
      </c>
      <c r="AK449" s="1">
        <f t="shared" si="12"/>
        <v>0</v>
      </c>
      <c r="AL449" s="1">
        <f t="shared" si="13"/>
        <v>0</v>
      </c>
    </row>
    <row r="450" spans="1:38" ht="14.25" customHeight="1">
      <c r="A450" s="14" t="s">
        <v>427</v>
      </c>
      <c r="B450" s="27">
        <v>3</v>
      </c>
      <c r="K450" s="1"/>
      <c r="L450" s="1"/>
      <c r="M450" s="1"/>
      <c r="N450" s="1"/>
      <c r="O450" s="1"/>
      <c r="P450" s="1"/>
      <c r="T450" s="1" t="s">
        <v>1525</v>
      </c>
      <c r="U450" s="1" t="e">
        <f t="shared" ref="U450:Z450" si="478">(SUMIF($A:$A,$T450,C:C))/(COUNTIFS($A:$A,$T450,C:C,"&gt;0"))</f>
        <v>#DIV/0!</v>
      </c>
      <c r="V450" s="1" t="e">
        <f t="shared" si="478"/>
        <v>#DIV/0!</v>
      </c>
      <c r="W450" s="1" t="e">
        <f t="shared" si="478"/>
        <v>#DIV/0!</v>
      </c>
      <c r="X450" s="1" t="e">
        <f t="shared" si="478"/>
        <v>#DIV/0!</v>
      </c>
      <c r="Y450" s="1" t="e">
        <f t="shared" si="478"/>
        <v>#DIV/0!</v>
      </c>
      <c r="Z450" s="1" t="e">
        <f t="shared" si="478"/>
        <v>#DIV/0!</v>
      </c>
      <c r="AA450" s="1" t="e">
        <f t="shared" si="2"/>
        <v>#DIV/0!</v>
      </c>
      <c r="AB450" s="1">
        <f t="shared" si="3"/>
        <v>0</v>
      </c>
      <c r="AC450" s="1">
        <f t="shared" si="4"/>
        <v>0</v>
      </c>
      <c r="AD450" s="1" t="e">
        <f t="shared" si="5"/>
        <v>#DIV/0!</v>
      </c>
      <c r="AE450" s="1">
        <f t="shared" si="6"/>
        <v>0</v>
      </c>
      <c r="AF450" s="1">
        <f t="shared" si="7"/>
        <v>0</v>
      </c>
      <c r="AG450" s="1">
        <f t="shared" si="8"/>
        <v>0</v>
      </c>
      <c r="AH450" s="1">
        <f t="shared" si="9"/>
        <v>0</v>
      </c>
      <c r="AI450" s="1">
        <f t="shared" si="10"/>
        <v>0</v>
      </c>
      <c r="AJ450" s="1">
        <f t="shared" si="11"/>
        <v>0</v>
      </c>
      <c r="AK450" s="1">
        <f t="shared" si="12"/>
        <v>0</v>
      </c>
      <c r="AL450" s="1">
        <f t="shared" si="13"/>
        <v>0</v>
      </c>
    </row>
    <row r="451" spans="1:38" ht="14.25" customHeight="1">
      <c r="A451" s="14" t="s">
        <v>427</v>
      </c>
      <c r="B451" s="27">
        <v>4</v>
      </c>
      <c r="K451" s="1"/>
      <c r="L451" s="1"/>
      <c r="M451" s="1"/>
      <c r="N451" s="1"/>
      <c r="O451" s="1"/>
      <c r="P451" s="1"/>
      <c r="T451" s="1" t="s">
        <v>1528</v>
      </c>
      <c r="U451" s="1" t="e">
        <f t="shared" ref="U451:Z451" si="479">(SUMIF($A:$A,$T451,C:C))/(COUNTIFS($A:$A,$T451,C:C,"&gt;0"))</f>
        <v>#DIV/0!</v>
      </c>
      <c r="V451" s="1" t="e">
        <f t="shared" si="479"/>
        <v>#DIV/0!</v>
      </c>
      <c r="W451" s="1" t="e">
        <f t="shared" si="479"/>
        <v>#DIV/0!</v>
      </c>
      <c r="X451" s="1" t="e">
        <f t="shared" si="479"/>
        <v>#DIV/0!</v>
      </c>
      <c r="Y451" s="1" t="e">
        <f t="shared" si="479"/>
        <v>#DIV/0!</v>
      </c>
      <c r="Z451" s="1" t="e">
        <f t="shared" si="479"/>
        <v>#DIV/0!</v>
      </c>
      <c r="AA451" s="1" t="e">
        <f t="shared" si="2"/>
        <v>#DIV/0!</v>
      </c>
      <c r="AB451" s="1">
        <f t="shared" si="3"/>
        <v>0</v>
      </c>
      <c r="AC451" s="1">
        <f t="shared" si="4"/>
        <v>0</v>
      </c>
      <c r="AD451" s="1" t="e">
        <f t="shared" si="5"/>
        <v>#DIV/0!</v>
      </c>
      <c r="AE451" s="1">
        <f t="shared" si="6"/>
        <v>0</v>
      </c>
      <c r="AF451" s="1">
        <f t="shared" si="7"/>
        <v>0</v>
      </c>
      <c r="AG451" s="1">
        <f t="shared" si="8"/>
        <v>0</v>
      </c>
      <c r="AH451" s="1">
        <f t="shared" si="9"/>
        <v>0</v>
      </c>
      <c r="AI451" s="1">
        <f t="shared" si="10"/>
        <v>0</v>
      </c>
      <c r="AJ451" s="1">
        <f t="shared" si="11"/>
        <v>0</v>
      </c>
      <c r="AK451" s="1">
        <f t="shared" si="12"/>
        <v>0</v>
      </c>
      <c r="AL451" s="1">
        <f t="shared" si="13"/>
        <v>0</v>
      </c>
    </row>
    <row r="452" spans="1:38" ht="14.25" customHeight="1">
      <c r="A452" s="14" t="s">
        <v>427</v>
      </c>
      <c r="B452" s="27">
        <v>5</v>
      </c>
      <c r="K452" s="1"/>
      <c r="L452" s="1"/>
      <c r="M452" s="1"/>
      <c r="N452" s="1"/>
      <c r="O452" s="1"/>
      <c r="P452" s="1"/>
      <c r="T452" s="1" t="s">
        <v>1531</v>
      </c>
      <c r="U452" s="1" t="e">
        <f t="shared" ref="U452:Z452" si="480">(SUMIF($A:$A,$T452,C:C))/(COUNTIFS($A:$A,$T452,C:C,"&gt;0"))</f>
        <v>#DIV/0!</v>
      </c>
      <c r="V452" s="1" t="e">
        <f t="shared" si="480"/>
        <v>#DIV/0!</v>
      </c>
      <c r="W452" s="1" t="e">
        <f t="shared" si="480"/>
        <v>#DIV/0!</v>
      </c>
      <c r="X452" s="1" t="e">
        <f t="shared" si="480"/>
        <v>#DIV/0!</v>
      </c>
      <c r="Y452" s="1" t="e">
        <f t="shared" si="480"/>
        <v>#DIV/0!</v>
      </c>
      <c r="Z452" s="1" t="e">
        <f t="shared" si="480"/>
        <v>#DIV/0!</v>
      </c>
      <c r="AA452" s="1" t="e">
        <f t="shared" si="2"/>
        <v>#DIV/0!</v>
      </c>
      <c r="AB452" s="1">
        <f t="shared" si="3"/>
        <v>0</v>
      </c>
      <c r="AC452" s="1">
        <f t="shared" si="4"/>
        <v>0</v>
      </c>
      <c r="AD452" s="1" t="e">
        <f t="shared" si="5"/>
        <v>#DIV/0!</v>
      </c>
      <c r="AE452" s="1">
        <f t="shared" si="6"/>
        <v>0</v>
      </c>
      <c r="AF452" s="1">
        <f t="shared" si="7"/>
        <v>0</v>
      </c>
      <c r="AG452" s="1">
        <f t="shared" si="8"/>
        <v>0</v>
      </c>
      <c r="AH452" s="1">
        <f t="shared" si="9"/>
        <v>0</v>
      </c>
      <c r="AI452" s="1">
        <f t="shared" si="10"/>
        <v>0</v>
      </c>
      <c r="AJ452" s="1">
        <f t="shared" si="11"/>
        <v>0</v>
      </c>
      <c r="AK452" s="1">
        <f t="shared" si="12"/>
        <v>0</v>
      </c>
      <c r="AL452" s="1">
        <f t="shared" si="13"/>
        <v>0</v>
      </c>
    </row>
    <row r="453" spans="1:38" ht="14.25" customHeight="1">
      <c r="A453" s="14" t="s">
        <v>217</v>
      </c>
      <c r="B453" s="27">
        <v>1</v>
      </c>
      <c r="K453" s="1"/>
      <c r="L453" s="1"/>
      <c r="M453" s="1"/>
      <c r="N453" s="1"/>
      <c r="O453" s="1"/>
      <c r="P453" s="1"/>
      <c r="U453" s="1" t="e">
        <f t="shared" ref="U453:Z453" si="481">(SUMIF($A:$A,$T453,C:C))/(COUNTIFS($A:$A,$T453,C:C,"&gt;0"))</f>
        <v>#DIV/0!</v>
      </c>
      <c r="V453" s="1" t="e">
        <f t="shared" si="481"/>
        <v>#DIV/0!</v>
      </c>
      <c r="W453" s="1" t="e">
        <f t="shared" si="481"/>
        <v>#DIV/0!</v>
      </c>
      <c r="X453" s="1" t="e">
        <f t="shared" si="481"/>
        <v>#DIV/0!</v>
      </c>
      <c r="Y453" s="1" t="e">
        <f t="shared" si="481"/>
        <v>#DIV/0!</v>
      </c>
      <c r="Z453" s="1" t="e">
        <f t="shared" si="481"/>
        <v>#DIV/0!</v>
      </c>
      <c r="AA453" s="1" t="e">
        <f t="shared" si="2"/>
        <v>#DIV/0!</v>
      </c>
      <c r="AB453" s="1">
        <f t="shared" si="3"/>
        <v>0</v>
      </c>
      <c r="AC453" s="1">
        <f t="shared" si="4"/>
        <v>0</v>
      </c>
      <c r="AD453" s="1" t="e">
        <f t="shared" si="5"/>
        <v>#DIV/0!</v>
      </c>
      <c r="AE453" s="1">
        <f t="shared" si="6"/>
        <v>0</v>
      </c>
      <c r="AF453" s="1">
        <f t="shared" si="7"/>
        <v>0</v>
      </c>
      <c r="AG453" s="1">
        <f t="shared" si="8"/>
        <v>0</v>
      </c>
      <c r="AH453" s="1">
        <f t="shared" si="9"/>
        <v>0</v>
      </c>
      <c r="AI453" s="1">
        <f t="shared" si="10"/>
        <v>0</v>
      </c>
      <c r="AJ453" s="1">
        <f t="shared" si="11"/>
        <v>0</v>
      </c>
      <c r="AK453" s="1">
        <f t="shared" si="12"/>
        <v>0</v>
      </c>
      <c r="AL453" s="1">
        <f t="shared" si="13"/>
        <v>0</v>
      </c>
    </row>
    <row r="454" spans="1:38" ht="14.25" customHeight="1">
      <c r="A454" s="14" t="s">
        <v>217</v>
      </c>
      <c r="B454" s="27">
        <v>2</v>
      </c>
      <c r="K454" s="1"/>
      <c r="L454" s="1"/>
      <c r="M454" s="1"/>
      <c r="N454" s="1"/>
      <c r="O454" s="1"/>
      <c r="P454" s="1"/>
      <c r="T454" s="1" t="s">
        <v>1534</v>
      </c>
      <c r="U454" s="1">
        <f t="shared" ref="U454:Z454" si="482">(SUMIF($A:$A,$T454,C:C))/(COUNTIFS($A:$A,$T454,C:C,"&gt;0"))</f>
        <v>17.500000000000004</v>
      </c>
      <c r="V454" s="1">
        <f t="shared" si="482"/>
        <v>4.01</v>
      </c>
      <c r="W454" s="1">
        <f t="shared" si="482"/>
        <v>0.19600000000000001</v>
      </c>
      <c r="X454" s="1">
        <f t="shared" si="482"/>
        <v>1.0609999999999999</v>
      </c>
      <c r="Y454" s="1">
        <f t="shared" si="482"/>
        <v>0.61699999999999999</v>
      </c>
      <c r="Z454" s="1">
        <f t="shared" si="482"/>
        <v>0.94699999999999984</v>
      </c>
      <c r="AA454" s="1" t="e">
        <f t="shared" si="2"/>
        <v>#DIV/0!</v>
      </c>
      <c r="AB454" s="1">
        <f t="shared" si="3"/>
        <v>0</v>
      </c>
      <c r="AC454" s="1">
        <f t="shared" si="4"/>
        <v>0</v>
      </c>
      <c r="AD454" s="1" t="e">
        <f t="shared" si="5"/>
        <v>#DIV/0!</v>
      </c>
      <c r="AE454" s="1">
        <f t="shared" si="6"/>
        <v>0</v>
      </c>
      <c r="AF454" s="1">
        <f t="shared" si="7"/>
        <v>0</v>
      </c>
      <c r="AG454" s="1">
        <f t="shared" si="8"/>
        <v>0</v>
      </c>
      <c r="AH454" s="1">
        <f t="shared" si="9"/>
        <v>10</v>
      </c>
      <c r="AI454" s="1">
        <f t="shared" si="10"/>
        <v>10</v>
      </c>
      <c r="AJ454" s="1">
        <f t="shared" si="11"/>
        <v>0</v>
      </c>
      <c r="AK454" s="1">
        <f t="shared" si="12"/>
        <v>0</v>
      </c>
      <c r="AL454" s="1">
        <f t="shared" si="13"/>
        <v>10</v>
      </c>
    </row>
    <row r="455" spans="1:38" ht="14.25" customHeight="1">
      <c r="A455" s="14" t="s">
        <v>217</v>
      </c>
      <c r="B455" s="27">
        <v>3</v>
      </c>
      <c r="K455" s="1"/>
      <c r="L455" s="1"/>
      <c r="M455" s="1"/>
      <c r="N455" s="1"/>
      <c r="O455" s="1"/>
      <c r="P455" s="1"/>
      <c r="T455" s="1" t="s">
        <v>1537</v>
      </c>
      <c r="U455" s="1">
        <f t="shared" ref="U455:Z455" si="483">(SUMIF($A:$A,$T455,C:C))/(COUNTIFS($A:$A,$T455,C:C,"&gt;0"))</f>
        <v>24.45</v>
      </c>
      <c r="V455" s="1">
        <f t="shared" si="483"/>
        <v>4.76</v>
      </c>
      <c r="W455" s="1">
        <f t="shared" si="483"/>
        <v>0.29199999999999998</v>
      </c>
      <c r="X455" s="1">
        <f t="shared" si="483"/>
        <v>1.0329999999999999</v>
      </c>
      <c r="Y455" s="1">
        <f t="shared" si="483"/>
        <v>0.81799999999999995</v>
      </c>
      <c r="Z455" s="1">
        <f t="shared" si="483"/>
        <v>1.9440000000000002</v>
      </c>
      <c r="AA455" s="1" t="e">
        <f t="shared" si="2"/>
        <v>#DIV/0!</v>
      </c>
      <c r="AB455" s="1">
        <f t="shared" si="3"/>
        <v>0</v>
      </c>
      <c r="AC455" s="1">
        <f t="shared" si="4"/>
        <v>0</v>
      </c>
      <c r="AD455" s="1" t="e">
        <f t="shared" si="5"/>
        <v>#DIV/0!</v>
      </c>
      <c r="AE455" s="1">
        <f t="shared" si="6"/>
        <v>0</v>
      </c>
      <c r="AF455" s="1">
        <f t="shared" si="7"/>
        <v>0</v>
      </c>
      <c r="AG455" s="1">
        <f t="shared" si="8"/>
        <v>10</v>
      </c>
      <c r="AH455" s="1">
        <f t="shared" si="9"/>
        <v>0</v>
      </c>
      <c r="AI455" s="1">
        <f t="shared" si="10"/>
        <v>10</v>
      </c>
      <c r="AJ455" s="1">
        <f t="shared" si="11"/>
        <v>0</v>
      </c>
      <c r="AK455" s="1">
        <f t="shared" si="12"/>
        <v>0</v>
      </c>
      <c r="AL455" s="1">
        <f t="shared" si="13"/>
        <v>10</v>
      </c>
    </row>
    <row r="456" spans="1:38" ht="14.25" customHeight="1">
      <c r="A456" s="14" t="s">
        <v>217</v>
      </c>
      <c r="B456" s="27">
        <v>4</v>
      </c>
      <c r="K456" s="1"/>
      <c r="L456" s="1"/>
      <c r="M456" s="1"/>
      <c r="N456" s="1"/>
      <c r="O456" s="1"/>
      <c r="P456" s="1"/>
      <c r="T456" s="1" t="s">
        <v>1540</v>
      </c>
      <c r="U456" s="1" t="e">
        <f t="shared" ref="U456:Z456" si="484">(SUMIF($A:$A,$T456,C:C))/(COUNTIFS($A:$A,$T456,C:C,"&gt;0"))</f>
        <v>#DIV/0!</v>
      </c>
      <c r="V456" s="1" t="e">
        <f t="shared" si="484"/>
        <v>#DIV/0!</v>
      </c>
      <c r="W456" s="1" t="e">
        <f t="shared" si="484"/>
        <v>#DIV/0!</v>
      </c>
      <c r="X456" s="1" t="e">
        <f t="shared" si="484"/>
        <v>#DIV/0!</v>
      </c>
      <c r="Y456" s="1" t="e">
        <f t="shared" si="484"/>
        <v>#DIV/0!</v>
      </c>
      <c r="Z456" s="1" t="e">
        <f t="shared" si="484"/>
        <v>#DIV/0!</v>
      </c>
      <c r="AA456" s="1" t="e">
        <f t="shared" si="2"/>
        <v>#DIV/0!</v>
      </c>
      <c r="AB456" s="1">
        <f t="shared" si="3"/>
        <v>0</v>
      </c>
      <c r="AC456" s="1">
        <f t="shared" si="4"/>
        <v>0</v>
      </c>
      <c r="AD456" s="1" t="e">
        <f t="shared" si="5"/>
        <v>#DIV/0!</v>
      </c>
      <c r="AE456" s="1">
        <f t="shared" si="6"/>
        <v>0</v>
      </c>
      <c r="AF456" s="1">
        <f t="shared" si="7"/>
        <v>0</v>
      </c>
      <c r="AG456" s="1">
        <f t="shared" si="8"/>
        <v>0</v>
      </c>
      <c r="AH456" s="1">
        <f t="shared" si="9"/>
        <v>0</v>
      </c>
      <c r="AI456" s="1">
        <f t="shared" si="10"/>
        <v>0</v>
      </c>
      <c r="AJ456" s="1">
        <f t="shared" si="11"/>
        <v>0</v>
      </c>
      <c r="AK456" s="1">
        <f t="shared" si="12"/>
        <v>0</v>
      </c>
      <c r="AL456" s="1">
        <f t="shared" si="13"/>
        <v>0</v>
      </c>
    </row>
    <row r="457" spans="1:38" ht="14.25" customHeight="1">
      <c r="A457" s="14" t="s">
        <v>217</v>
      </c>
      <c r="B457" s="27">
        <v>5</v>
      </c>
      <c r="K457" s="1"/>
      <c r="L457" s="1"/>
      <c r="M457" s="1"/>
      <c r="N457" s="1"/>
      <c r="O457" s="1"/>
      <c r="P457" s="1"/>
      <c r="T457" s="1" t="s">
        <v>1544</v>
      </c>
      <c r="U457" s="1" t="e">
        <f t="shared" ref="U457:Z457" si="485">(SUMIF($A:$A,$T457,C:C))/(COUNTIFS($A:$A,$T457,C:C,"&gt;0"))</f>
        <v>#DIV/0!</v>
      </c>
      <c r="V457" s="1" t="e">
        <f t="shared" si="485"/>
        <v>#DIV/0!</v>
      </c>
      <c r="W457" s="1" t="e">
        <f t="shared" si="485"/>
        <v>#DIV/0!</v>
      </c>
      <c r="X457" s="1" t="e">
        <f t="shared" si="485"/>
        <v>#DIV/0!</v>
      </c>
      <c r="Y457" s="1" t="e">
        <f t="shared" si="485"/>
        <v>#DIV/0!</v>
      </c>
      <c r="Z457" s="1" t="e">
        <f t="shared" si="485"/>
        <v>#DIV/0!</v>
      </c>
      <c r="AA457" s="1" t="e">
        <f t="shared" si="2"/>
        <v>#DIV/0!</v>
      </c>
      <c r="AB457" s="1">
        <f t="shared" si="3"/>
        <v>0</v>
      </c>
      <c r="AC457" s="1">
        <f t="shared" si="4"/>
        <v>0</v>
      </c>
      <c r="AD457" s="1" t="e">
        <f t="shared" si="5"/>
        <v>#DIV/0!</v>
      </c>
      <c r="AE457" s="1">
        <f t="shared" si="6"/>
        <v>0</v>
      </c>
      <c r="AF457" s="1">
        <f t="shared" si="7"/>
        <v>0</v>
      </c>
      <c r="AG457" s="1">
        <f t="shared" si="8"/>
        <v>0</v>
      </c>
      <c r="AH457" s="1">
        <f t="shared" si="9"/>
        <v>0</v>
      </c>
      <c r="AI457" s="1">
        <f t="shared" si="10"/>
        <v>0</v>
      </c>
      <c r="AJ457" s="1">
        <f t="shared" si="11"/>
        <v>0</v>
      </c>
      <c r="AK457" s="1">
        <f t="shared" si="12"/>
        <v>0</v>
      </c>
      <c r="AL457" s="1">
        <f t="shared" si="13"/>
        <v>0</v>
      </c>
    </row>
    <row r="458" spans="1:38" ht="14.25" customHeight="1">
      <c r="A458" s="14" t="s">
        <v>432</v>
      </c>
      <c r="B458" s="27">
        <v>1</v>
      </c>
      <c r="K458" s="1"/>
      <c r="L458" s="1"/>
      <c r="M458" s="1"/>
      <c r="N458" s="1"/>
      <c r="O458" s="1"/>
      <c r="P458" s="1"/>
      <c r="T458" s="1" t="s">
        <v>1548</v>
      </c>
      <c r="U458" s="1" t="e">
        <f t="shared" ref="U458:Z458" si="486">(SUMIF($A:$A,$T458,C:C))/(COUNTIFS($A:$A,$T458,C:C,"&gt;0"))</f>
        <v>#DIV/0!</v>
      </c>
      <c r="V458" s="1" t="e">
        <f t="shared" si="486"/>
        <v>#DIV/0!</v>
      </c>
      <c r="W458" s="1" t="e">
        <f t="shared" si="486"/>
        <v>#DIV/0!</v>
      </c>
      <c r="X458" s="1" t="e">
        <f t="shared" si="486"/>
        <v>#DIV/0!</v>
      </c>
      <c r="Y458" s="1" t="e">
        <f t="shared" si="486"/>
        <v>#DIV/0!</v>
      </c>
      <c r="Z458" s="1" t="e">
        <f t="shared" si="486"/>
        <v>#DIV/0!</v>
      </c>
      <c r="AA458" s="1" t="e">
        <f t="shared" si="2"/>
        <v>#DIV/0!</v>
      </c>
      <c r="AB458" s="1">
        <f t="shared" si="3"/>
        <v>0</v>
      </c>
      <c r="AC458" s="1">
        <f t="shared" si="4"/>
        <v>0</v>
      </c>
      <c r="AD458" s="1" t="e">
        <f t="shared" si="5"/>
        <v>#DIV/0!</v>
      </c>
      <c r="AE458" s="1">
        <f t="shared" si="6"/>
        <v>0</v>
      </c>
      <c r="AF458" s="1">
        <f t="shared" si="7"/>
        <v>0</v>
      </c>
      <c r="AG458" s="1">
        <f t="shared" si="8"/>
        <v>0</v>
      </c>
      <c r="AH458" s="1">
        <f t="shared" si="9"/>
        <v>0</v>
      </c>
      <c r="AI458" s="1">
        <f t="shared" si="10"/>
        <v>0</v>
      </c>
      <c r="AJ458" s="1">
        <f t="shared" si="11"/>
        <v>0</v>
      </c>
      <c r="AK458" s="1">
        <f t="shared" si="12"/>
        <v>0</v>
      </c>
      <c r="AL458" s="1">
        <f t="shared" si="13"/>
        <v>0</v>
      </c>
    </row>
    <row r="459" spans="1:38" ht="14.25" customHeight="1">
      <c r="A459" s="14" t="s">
        <v>432</v>
      </c>
      <c r="B459" s="27">
        <v>2</v>
      </c>
      <c r="K459" s="1"/>
      <c r="L459" s="1"/>
      <c r="M459" s="1"/>
      <c r="N459" s="1"/>
      <c r="O459" s="1"/>
      <c r="P459" s="1"/>
      <c r="T459" s="1" t="s">
        <v>1551</v>
      </c>
      <c r="U459" s="1" t="e">
        <f t="shared" ref="U459:Z459" si="487">(SUMIF($A:$A,$T459,C:C))/(COUNTIFS($A:$A,$T459,C:C,"&gt;0"))</f>
        <v>#DIV/0!</v>
      </c>
      <c r="V459" s="1" t="e">
        <f t="shared" si="487"/>
        <v>#DIV/0!</v>
      </c>
      <c r="W459" s="1" t="e">
        <f t="shared" si="487"/>
        <v>#DIV/0!</v>
      </c>
      <c r="X459" s="1" t="e">
        <f t="shared" si="487"/>
        <v>#DIV/0!</v>
      </c>
      <c r="Y459" s="1" t="e">
        <f t="shared" si="487"/>
        <v>#DIV/0!</v>
      </c>
      <c r="Z459" s="1" t="e">
        <f t="shared" si="487"/>
        <v>#DIV/0!</v>
      </c>
      <c r="AA459" s="1" t="e">
        <f t="shared" si="2"/>
        <v>#DIV/0!</v>
      </c>
      <c r="AB459" s="1">
        <f t="shared" si="3"/>
        <v>0</v>
      </c>
      <c r="AC459" s="1">
        <f t="shared" si="4"/>
        <v>0</v>
      </c>
      <c r="AD459" s="1" t="e">
        <f t="shared" si="5"/>
        <v>#DIV/0!</v>
      </c>
      <c r="AE459" s="1">
        <f t="shared" si="6"/>
        <v>0</v>
      </c>
      <c r="AF459" s="1">
        <f t="shared" si="7"/>
        <v>0</v>
      </c>
      <c r="AG459" s="1">
        <f t="shared" si="8"/>
        <v>0</v>
      </c>
      <c r="AH459" s="1">
        <f t="shared" si="9"/>
        <v>0</v>
      </c>
      <c r="AI459" s="1">
        <f t="shared" si="10"/>
        <v>0</v>
      </c>
      <c r="AJ459" s="1">
        <f t="shared" si="11"/>
        <v>0</v>
      </c>
      <c r="AK459" s="1">
        <f t="shared" si="12"/>
        <v>0</v>
      </c>
      <c r="AL459" s="1">
        <f t="shared" si="13"/>
        <v>0</v>
      </c>
    </row>
    <row r="460" spans="1:38" ht="14.25" customHeight="1">
      <c r="A460" s="14" t="s">
        <v>432</v>
      </c>
      <c r="B460" s="27">
        <v>3</v>
      </c>
      <c r="K460" s="1"/>
      <c r="L460" s="1"/>
      <c r="M460" s="1"/>
      <c r="N460" s="1"/>
      <c r="O460" s="1"/>
      <c r="P460" s="1"/>
      <c r="T460" s="1" t="s">
        <v>1554</v>
      </c>
      <c r="U460" s="1" t="e">
        <f t="shared" ref="U460:Z460" si="488">(SUMIF($A:$A,$T460,C:C))/(COUNTIFS($A:$A,$T460,C:C,"&gt;0"))</f>
        <v>#DIV/0!</v>
      </c>
      <c r="V460" s="1" t="e">
        <f t="shared" si="488"/>
        <v>#DIV/0!</v>
      </c>
      <c r="W460" s="1" t="e">
        <f t="shared" si="488"/>
        <v>#DIV/0!</v>
      </c>
      <c r="X460" s="1" t="e">
        <f t="shared" si="488"/>
        <v>#DIV/0!</v>
      </c>
      <c r="Y460" s="1" t="e">
        <f t="shared" si="488"/>
        <v>#DIV/0!</v>
      </c>
      <c r="Z460" s="1" t="e">
        <f t="shared" si="488"/>
        <v>#DIV/0!</v>
      </c>
      <c r="AA460" s="1" t="e">
        <f t="shared" si="2"/>
        <v>#DIV/0!</v>
      </c>
      <c r="AB460" s="1">
        <f t="shared" si="3"/>
        <v>0</v>
      </c>
      <c r="AC460" s="1">
        <f t="shared" si="4"/>
        <v>0</v>
      </c>
      <c r="AD460" s="1" t="e">
        <f t="shared" si="5"/>
        <v>#DIV/0!</v>
      </c>
      <c r="AE460" s="1">
        <f t="shared" si="6"/>
        <v>0</v>
      </c>
      <c r="AF460" s="1">
        <f t="shared" si="7"/>
        <v>0</v>
      </c>
      <c r="AG460" s="1">
        <f t="shared" si="8"/>
        <v>0</v>
      </c>
      <c r="AH460" s="1">
        <f t="shared" si="9"/>
        <v>0</v>
      </c>
      <c r="AI460" s="1">
        <f t="shared" si="10"/>
        <v>0</v>
      </c>
      <c r="AJ460" s="1">
        <f t="shared" si="11"/>
        <v>0</v>
      </c>
      <c r="AK460" s="1">
        <f t="shared" si="12"/>
        <v>0</v>
      </c>
      <c r="AL460" s="1">
        <f t="shared" si="13"/>
        <v>0</v>
      </c>
    </row>
    <row r="461" spans="1:38" ht="14.25" customHeight="1">
      <c r="A461" s="14" t="s">
        <v>432</v>
      </c>
      <c r="B461" s="27">
        <v>4</v>
      </c>
      <c r="K461" s="1"/>
      <c r="L461" s="1"/>
      <c r="M461" s="1"/>
      <c r="N461" s="1"/>
      <c r="O461" s="1"/>
      <c r="P461" s="1"/>
      <c r="T461" s="1" t="s">
        <v>1557</v>
      </c>
      <c r="U461" s="1" t="e">
        <f t="shared" ref="U461:Z461" si="489">(SUMIF($A:$A,$T461,C:C))/(COUNTIFS($A:$A,$T461,C:C,"&gt;0"))</f>
        <v>#DIV/0!</v>
      </c>
      <c r="V461" s="1" t="e">
        <f t="shared" si="489"/>
        <v>#DIV/0!</v>
      </c>
      <c r="W461" s="1" t="e">
        <f t="shared" si="489"/>
        <v>#DIV/0!</v>
      </c>
      <c r="X461" s="1" t="e">
        <f t="shared" si="489"/>
        <v>#DIV/0!</v>
      </c>
      <c r="Y461" s="1" t="e">
        <f t="shared" si="489"/>
        <v>#DIV/0!</v>
      </c>
      <c r="Z461" s="1" t="e">
        <f t="shared" si="489"/>
        <v>#DIV/0!</v>
      </c>
      <c r="AA461" s="1" t="e">
        <f t="shared" si="2"/>
        <v>#DIV/0!</v>
      </c>
      <c r="AB461" s="1">
        <f t="shared" si="3"/>
        <v>0</v>
      </c>
      <c r="AC461" s="1">
        <f t="shared" si="4"/>
        <v>0</v>
      </c>
      <c r="AD461" s="1" t="e">
        <f t="shared" si="5"/>
        <v>#DIV/0!</v>
      </c>
      <c r="AE461" s="1">
        <f t="shared" si="6"/>
        <v>0</v>
      </c>
      <c r="AF461" s="1">
        <f t="shared" si="7"/>
        <v>0</v>
      </c>
      <c r="AG461" s="1">
        <f t="shared" si="8"/>
        <v>0</v>
      </c>
      <c r="AH461" s="1">
        <f t="shared" si="9"/>
        <v>0</v>
      </c>
      <c r="AI461" s="1">
        <f t="shared" si="10"/>
        <v>0</v>
      </c>
      <c r="AJ461" s="1">
        <f t="shared" si="11"/>
        <v>0</v>
      </c>
      <c r="AK461" s="1">
        <f t="shared" si="12"/>
        <v>0</v>
      </c>
      <c r="AL461" s="1">
        <f t="shared" si="13"/>
        <v>0</v>
      </c>
    </row>
    <row r="462" spans="1:38" ht="14.25" customHeight="1">
      <c r="A462" s="14" t="s">
        <v>432</v>
      </c>
      <c r="B462" s="27">
        <v>5</v>
      </c>
      <c r="K462" s="1"/>
      <c r="L462" s="1"/>
      <c r="M462" s="1"/>
      <c r="N462" s="1"/>
      <c r="O462" s="1"/>
      <c r="P462" s="1"/>
      <c r="T462" s="1" t="s">
        <v>1561</v>
      </c>
      <c r="U462" s="1" t="e">
        <f t="shared" ref="U462:Z462" si="490">(SUMIF($A:$A,$T462,C:C))/(COUNTIFS($A:$A,$T462,C:C,"&gt;0"))</f>
        <v>#DIV/0!</v>
      </c>
      <c r="V462" s="1" t="e">
        <f t="shared" si="490"/>
        <v>#DIV/0!</v>
      </c>
      <c r="W462" s="1" t="e">
        <f t="shared" si="490"/>
        <v>#DIV/0!</v>
      </c>
      <c r="X462" s="1" t="e">
        <f t="shared" si="490"/>
        <v>#DIV/0!</v>
      </c>
      <c r="Y462" s="1" t="e">
        <f t="shared" si="490"/>
        <v>#DIV/0!</v>
      </c>
      <c r="Z462" s="1" t="e">
        <f t="shared" si="490"/>
        <v>#DIV/0!</v>
      </c>
      <c r="AA462" s="1" t="e">
        <f t="shared" si="2"/>
        <v>#DIV/0!</v>
      </c>
      <c r="AB462" s="1">
        <f t="shared" si="3"/>
        <v>0</v>
      </c>
      <c r="AC462" s="1">
        <f t="shared" si="4"/>
        <v>0</v>
      </c>
      <c r="AD462" s="1" t="e">
        <f t="shared" si="5"/>
        <v>#DIV/0!</v>
      </c>
      <c r="AE462" s="1">
        <f t="shared" si="6"/>
        <v>0</v>
      </c>
      <c r="AF462" s="1">
        <f t="shared" si="7"/>
        <v>0</v>
      </c>
      <c r="AG462" s="1">
        <f t="shared" si="8"/>
        <v>0</v>
      </c>
      <c r="AH462" s="1">
        <f t="shared" si="9"/>
        <v>0</v>
      </c>
      <c r="AI462" s="1">
        <f t="shared" si="10"/>
        <v>0</v>
      </c>
      <c r="AJ462" s="1">
        <f t="shared" si="11"/>
        <v>0</v>
      </c>
      <c r="AK462" s="1">
        <f t="shared" si="12"/>
        <v>0</v>
      </c>
      <c r="AL462" s="1">
        <f t="shared" si="13"/>
        <v>0</v>
      </c>
    </row>
    <row r="463" spans="1:38" ht="14.25" customHeight="1">
      <c r="A463" s="14" t="s">
        <v>436</v>
      </c>
      <c r="B463" s="27">
        <v>1</v>
      </c>
      <c r="K463" s="1"/>
      <c r="L463" s="1"/>
      <c r="M463" s="1"/>
      <c r="N463" s="1"/>
      <c r="O463" s="1"/>
      <c r="P463" s="1"/>
      <c r="T463" s="1" t="s">
        <v>1565</v>
      </c>
      <c r="U463" s="1" t="e">
        <f t="shared" ref="U463:Z463" si="491">(SUMIF($A:$A,$T463,C:C))/(COUNTIFS($A:$A,$T463,C:C,"&gt;0"))</f>
        <v>#DIV/0!</v>
      </c>
      <c r="V463" s="1" t="e">
        <f t="shared" si="491"/>
        <v>#DIV/0!</v>
      </c>
      <c r="W463" s="1" t="e">
        <f t="shared" si="491"/>
        <v>#DIV/0!</v>
      </c>
      <c r="X463" s="1" t="e">
        <f t="shared" si="491"/>
        <v>#DIV/0!</v>
      </c>
      <c r="Y463" s="1" t="e">
        <f t="shared" si="491"/>
        <v>#DIV/0!</v>
      </c>
      <c r="Z463" s="1" t="e">
        <f t="shared" si="491"/>
        <v>#DIV/0!</v>
      </c>
      <c r="AA463" s="1" t="e">
        <f t="shared" si="2"/>
        <v>#DIV/0!</v>
      </c>
      <c r="AB463" s="1">
        <f t="shared" si="3"/>
        <v>0</v>
      </c>
      <c r="AC463" s="1">
        <f t="shared" si="4"/>
        <v>0</v>
      </c>
      <c r="AD463" s="1" t="e">
        <f t="shared" si="5"/>
        <v>#DIV/0!</v>
      </c>
      <c r="AE463" s="1">
        <f t="shared" si="6"/>
        <v>0</v>
      </c>
      <c r="AF463" s="1">
        <f t="shared" si="7"/>
        <v>0</v>
      </c>
      <c r="AG463" s="1">
        <f t="shared" si="8"/>
        <v>0</v>
      </c>
      <c r="AH463" s="1">
        <f t="shared" si="9"/>
        <v>0</v>
      </c>
      <c r="AI463" s="1">
        <f t="shared" si="10"/>
        <v>0</v>
      </c>
      <c r="AJ463" s="1">
        <f t="shared" si="11"/>
        <v>0</v>
      </c>
      <c r="AK463" s="1">
        <f t="shared" si="12"/>
        <v>0</v>
      </c>
      <c r="AL463" s="1">
        <f t="shared" si="13"/>
        <v>0</v>
      </c>
    </row>
    <row r="464" spans="1:38" ht="14.25" customHeight="1">
      <c r="A464" s="14" t="s">
        <v>436</v>
      </c>
      <c r="B464" s="27">
        <v>2</v>
      </c>
      <c r="K464" s="1"/>
      <c r="L464" s="1"/>
      <c r="M464" s="1"/>
      <c r="N464" s="1"/>
      <c r="O464" s="1"/>
      <c r="P464" s="1"/>
      <c r="T464" s="1" t="s">
        <v>1568</v>
      </c>
      <c r="U464" s="1">
        <f t="shared" ref="U464:Z464" si="492">(SUMIF($A:$A,$T464,C:C))/(COUNTIFS($A:$A,$T464,C:C,"&gt;0"))</f>
        <v>22.81</v>
      </c>
      <c r="V464" s="1">
        <f t="shared" si="492"/>
        <v>4.2899999999999991</v>
      </c>
      <c r="W464" s="1">
        <f t="shared" si="492"/>
        <v>3.29</v>
      </c>
      <c r="X464" s="1">
        <f t="shared" si="492"/>
        <v>1.4200000000000002</v>
      </c>
      <c r="Y464" s="1">
        <f t="shared" si="492"/>
        <v>0.96500000000000008</v>
      </c>
      <c r="Z464" s="1">
        <f t="shared" si="492"/>
        <v>2.407</v>
      </c>
      <c r="AA464" s="1" t="e">
        <f t="shared" si="2"/>
        <v>#DIV/0!</v>
      </c>
      <c r="AB464" s="1">
        <f t="shared" si="3"/>
        <v>0</v>
      </c>
      <c r="AC464" s="1">
        <f t="shared" si="4"/>
        <v>0</v>
      </c>
      <c r="AD464" s="1" t="e">
        <f t="shared" si="5"/>
        <v>#DIV/0!</v>
      </c>
      <c r="AE464" s="1">
        <f t="shared" si="6"/>
        <v>0</v>
      </c>
      <c r="AF464" s="1">
        <f t="shared" si="7"/>
        <v>0</v>
      </c>
      <c r="AG464" s="1">
        <f t="shared" si="8"/>
        <v>5</v>
      </c>
      <c r="AH464" s="1">
        <f t="shared" si="9"/>
        <v>5</v>
      </c>
      <c r="AI464" s="1">
        <f t="shared" si="10"/>
        <v>10</v>
      </c>
      <c r="AJ464" s="1">
        <f t="shared" si="11"/>
        <v>0</v>
      </c>
      <c r="AK464" s="1">
        <f t="shared" si="12"/>
        <v>0</v>
      </c>
      <c r="AL464" s="1">
        <f t="shared" si="13"/>
        <v>10</v>
      </c>
    </row>
    <row r="465" spans="1:38" ht="14.25" customHeight="1">
      <c r="A465" s="14" t="s">
        <v>436</v>
      </c>
      <c r="B465" s="27">
        <v>3</v>
      </c>
      <c r="K465" s="1"/>
      <c r="L465" s="1"/>
      <c r="M465" s="1"/>
      <c r="N465" s="1"/>
      <c r="O465" s="1"/>
      <c r="P465" s="1"/>
      <c r="T465" s="1" t="s">
        <v>1571</v>
      </c>
      <c r="U465" s="1" t="e">
        <f t="shared" ref="U465:Z465" si="493">(SUMIF($A:$A,$T465,C:C))/(COUNTIFS($A:$A,$T465,C:C,"&gt;0"))</f>
        <v>#DIV/0!</v>
      </c>
      <c r="V465" s="1" t="e">
        <f t="shared" si="493"/>
        <v>#DIV/0!</v>
      </c>
      <c r="W465" s="1" t="e">
        <f t="shared" si="493"/>
        <v>#DIV/0!</v>
      </c>
      <c r="X465" s="1" t="e">
        <f t="shared" si="493"/>
        <v>#DIV/0!</v>
      </c>
      <c r="Y465" s="1" t="e">
        <f t="shared" si="493"/>
        <v>#DIV/0!</v>
      </c>
      <c r="Z465" s="1" t="e">
        <f t="shared" si="493"/>
        <v>#DIV/0!</v>
      </c>
      <c r="AA465" s="1" t="e">
        <f t="shared" si="2"/>
        <v>#DIV/0!</v>
      </c>
      <c r="AB465" s="1">
        <f t="shared" si="3"/>
        <v>0</v>
      </c>
      <c r="AC465" s="1">
        <f t="shared" si="4"/>
        <v>0</v>
      </c>
      <c r="AD465" s="1" t="e">
        <f t="shared" si="5"/>
        <v>#DIV/0!</v>
      </c>
      <c r="AE465" s="1">
        <f t="shared" si="6"/>
        <v>0</v>
      </c>
      <c r="AF465" s="1">
        <f t="shared" si="7"/>
        <v>0</v>
      </c>
      <c r="AG465" s="1">
        <f t="shared" si="8"/>
        <v>0</v>
      </c>
      <c r="AH465" s="1">
        <f t="shared" si="9"/>
        <v>0</v>
      </c>
      <c r="AI465" s="1">
        <f t="shared" si="10"/>
        <v>0</v>
      </c>
      <c r="AJ465" s="1">
        <f t="shared" si="11"/>
        <v>0</v>
      </c>
      <c r="AK465" s="1">
        <f t="shared" si="12"/>
        <v>0</v>
      </c>
      <c r="AL465" s="1">
        <f t="shared" si="13"/>
        <v>0</v>
      </c>
    </row>
    <row r="466" spans="1:38" ht="14.25" customHeight="1">
      <c r="A466" s="14" t="s">
        <v>436</v>
      </c>
      <c r="B466" s="27">
        <v>4</v>
      </c>
      <c r="K466" s="1"/>
      <c r="L466" s="1"/>
      <c r="M466" s="1"/>
      <c r="N466" s="1"/>
      <c r="O466" s="1"/>
      <c r="P466" s="1"/>
      <c r="T466" s="1" t="s">
        <v>1574</v>
      </c>
      <c r="U466" s="1" t="e">
        <f t="shared" ref="U466:Z466" si="494">(SUMIF($A:$A,$T466,C:C))/(COUNTIFS($A:$A,$T466,C:C,"&gt;0"))</f>
        <v>#DIV/0!</v>
      </c>
      <c r="V466" s="1" t="e">
        <f t="shared" si="494"/>
        <v>#DIV/0!</v>
      </c>
      <c r="W466" s="1" t="e">
        <f t="shared" si="494"/>
        <v>#DIV/0!</v>
      </c>
      <c r="X466" s="1" t="e">
        <f t="shared" si="494"/>
        <v>#DIV/0!</v>
      </c>
      <c r="Y466" s="1" t="e">
        <f t="shared" si="494"/>
        <v>#DIV/0!</v>
      </c>
      <c r="Z466" s="1" t="e">
        <f t="shared" si="494"/>
        <v>#DIV/0!</v>
      </c>
      <c r="AA466" s="1" t="e">
        <f t="shared" si="2"/>
        <v>#DIV/0!</v>
      </c>
      <c r="AB466" s="1">
        <f t="shared" si="3"/>
        <v>0</v>
      </c>
      <c r="AC466" s="1">
        <f t="shared" si="4"/>
        <v>0</v>
      </c>
      <c r="AD466" s="1" t="e">
        <f t="shared" si="5"/>
        <v>#DIV/0!</v>
      </c>
      <c r="AE466" s="1">
        <f t="shared" si="6"/>
        <v>0</v>
      </c>
      <c r="AF466" s="1">
        <f t="shared" si="7"/>
        <v>0</v>
      </c>
      <c r="AG466" s="1">
        <f t="shared" si="8"/>
        <v>0</v>
      </c>
      <c r="AH466" s="1">
        <f t="shared" si="9"/>
        <v>0</v>
      </c>
      <c r="AI466" s="1">
        <f t="shared" si="10"/>
        <v>0</v>
      </c>
      <c r="AJ466" s="1">
        <f t="shared" si="11"/>
        <v>0</v>
      </c>
      <c r="AK466" s="1">
        <f t="shared" si="12"/>
        <v>0</v>
      </c>
      <c r="AL466" s="1">
        <f t="shared" si="13"/>
        <v>0</v>
      </c>
    </row>
    <row r="467" spans="1:38" ht="14.25" customHeight="1">
      <c r="A467" s="14" t="s">
        <v>436</v>
      </c>
      <c r="B467" s="27">
        <v>5</v>
      </c>
      <c r="K467" s="1"/>
      <c r="L467" s="1"/>
      <c r="M467" s="1"/>
      <c r="N467" s="1"/>
      <c r="O467" s="1"/>
      <c r="P467" s="1"/>
      <c r="T467" s="1" t="s">
        <v>1577</v>
      </c>
      <c r="U467" s="1" t="e">
        <f t="shared" ref="U467:Z467" si="495">(SUMIF($A:$A,$T467,C:C))/(COUNTIFS($A:$A,$T467,C:C,"&gt;0"))</f>
        <v>#DIV/0!</v>
      </c>
      <c r="V467" s="1" t="e">
        <f t="shared" si="495"/>
        <v>#DIV/0!</v>
      </c>
      <c r="W467" s="1" t="e">
        <f t="shared" si="495"/>
        <v>#DIV/0!</v>
      </c>
      <c r="X467" s="1" t="e">
        <f t="shared" si="495"/>
        <v>#DIV/0!</v>
      </c>
      <c r="Y467" s="1" t="e">
        <f t="shared" si="495"/>
        <v>#DIV/0!</v>
      </c>
      <c r="Z467" s="1" t="e">
        <f t="shared" si="495"/>
        <v>#DIV/0!</v>
      </c>
      <c r="AA467" s="1" t="e">
        <f t="shared" si="2"/>
        <v>#DIV/0!</v>
      </c>
      <c r="AB467" s="1">
        <f t="shared" si="3"/>
        <v>0</v>
      </c>
      <c r="AC467" s="1">
        <f t="shared" si="4"/>
        <v>0</v>
      </c>
      <c r="AD467" s="1" t="e">
        <f t="shared" si="5"/>
        <v>#DIV/0!</v>
      </c>
      <c r="AE467" s="1">
        <f t="shared" si="6"/>
        <v>0</v>
      </c>
      <c r="AF467" s="1">
        <f t="shared" si="7"/>
        <v>0</v>
      </c>
      <c r="AG467" s="1">
        <f t="shared" si="8"/>
        <v>0</v>
      </c>
      <c r="AH467" s="1">
        <f t="shared" si="9"/>
        <v>0</v>
      </c>
      <c r="AI467" s="1">
        <f t="shared" si="10"/>
        <v>0</v>
      </c>
      <c r="AJ467" s="1">
        <f t="shared" si="11"/>
        <v>0</v>
      </c>
      <c r="AK467" s="1">
        <f t="shared" si="12"/>
        <v>0</v>
      </c>
      <c r="AL467" s="1">
        <f t="shared" si="13"/>
        <v>0</v>
      </c>
    </row>
    <row r="468" spans="1:38" ht="14.25" customHeight="1">
      <c r="A468" s="14" t="s">
        <v>440</v>
      </c>
      <c r="B468" s="27">
        <v>1</v>
      </c>
      <c r="K468" s="1"/>
      <c r="L468" s="1"/>
      <c r="M468" s="1"/>
      <c r="N468" s="1"/>
      <c r="O468" s="1"/>
      <c r="P468" s="1"/>
      <c r="T468" s="1" t="s">
        <v>1581</v>
      </c>
      <c r="U468" s="1" t="e">
        <f t="shared" ref="U468:Z468" si="496">(SUMIF($A:$A,$T468,C:C))/(COUNTIFS($A:$A,$T468,C:C,"&gt;0"))</f>
        <v>#DIV/0!</v>
      </c>
      <c r="V468" s="1" t="e">
        <f t="shared" si="496"/>
        <v>#DIV/0!</v>
      </c>
      <c r="W468" s="1" t="e">
        <f t="shared" si="496"/>
        <v>#DIV/0!</v>
      </c>
      <c r="X468" s="1" t="e">
        <f t="shared" si="496"/>
        <v>#DIV/0!</v>
      </c>
      <c r="Y468" s="1" t="e">
        <f t="shared" si="496"/>
        <v>#DIV/0!</v>
      </c>
      <c r="Z468" s="1" t="e">
        <f t="shared" si="496"/>
        <v>#DIV/0!</v>
      </c>
      <c r="AA468" s="1" t="e">
        <f t="shared" si="2"/>
        <v>#DIV/0!</v>
      </c>
      <c r="AB468" s="1">
        <f t="shared" si="3"/>
        <v>0</v>
      </c>
      <c r="AC468" s="1">
        <f t="shared" si="4"/>
        <v>0</v>
      </c>
      <c r="AD468" s="1" t="e">
        <f t="shared" si="5"/>
        <v>#DIV/0!</v>
      </c>
      <c r="AE468" s="1">
        <f t="shared" si="6"/>
        <v>0</v>
      </c>
      <c r="AF468" s="1">
        <f t="shared" si="7"/>
        <v>0</v>
      </c>
      <c r="AG468" s="1">
        <f t="shared" si="8"/>
        <v>0</v>
      </c>
      <c r="AH468" s="1">
        <f t="shared" si="9"/>
        <v>0</v>
      </c>
      <c r="AI468" s="1">
        <f t="shared" si="10"/>
        <v>0</v>
      </c>
      <c r="AJ468" s="1">
        <f t="shared" si="11"/>
        <v>0</v>
      </c>
      <c r="AK468" s="1">
        <f t="shared" si="12"/>
        <v>0</v>
      </c>
      <c r="AL468" s="1">
        <f t="shared" si="13"/>
        <v>0</v>
      </c>
    </row>
    <row r="469" spans="1:38" ht="14.25" customHeight="1">
      <c r="A469" s="14" t="s">
        <v>440</v>
      </c>
      <c r="B469" s="27">
        <v>2</v>
      </c>
      <c r="K469" s="1"/>
      <c r="L469" s="1"/>
      <c r="M469" s="1"/>
      <c r="N469" s="1"/>
      <c r="O469" s="1"/>
      <c r="P469" s="1"/>
      <c r="T469" s="1" t="s">
        <v>1585</v>
      </c>
      <c r="U469" s="1" t="e">
        <f t="shared" ref="U469:Z469" si="497">(SUMIF($A:$A,$T469,C:C))/(COUNTIFS($A:$A,$T469,C:C,"&gt;0"))</f>
        <v>#DIV/0!</v>
      </c>
      <c r="V469" s="1" t="e">
        <f t="shared" si="497"/>
        <v>#DIV/0!</v>
      </c>
      <c r="W469" s="1" t="e">
        <f t="shared" si="497"/>
        <v>#DIV/0!</v>
      </c>
      <c r="X469" s="1" t="e">
        <f t="shared" si="497"/>
        <v>#DIV/0!</v>
      </c>
      <c r="Y469" s="1" t="e">
        <f t="shared" si="497"/>
        <v>#DIV/0!</v>
      </c>
      <c r="Z469" s="1" t="e">
        <f t="shared" si="497"/>
        <v>#DIV/0!</v>
      </c>
      <c r="AA469" s="1" t="e">
        <f t="shared" si="2"/>
        <v>#DIV/0!</v>
      </c>
      <c r="AB469" s="1">
        <f t="shared" si="3"/>
        <v>0</v>
      </c>
      <c r="AC469" s="1">
        <f t="shared" si="4"/>
        <v>0</v>
      </c>
      <c r="AD469" s="1" t="e">
        <f t="shared" si="5"/>
        <v>#DIV/0!</v>
      </c>
      <c r="AE469" s="1">
        <f t="shared" si="6"/>
        <v>0</v>
      </c>
      <c r="AF469" s="1">
        <f t="shared" si="7"/>
        <v>0</v>
      </c>
      <c r="AG469" s="1">
        <f t="shared" si="8"/>
        <v>0</v>
      </c>
      <c r="AH469" s="1">
        <f t="shared" si="9"/>
        <v>0</v>
      </c>
      <c r="AI469" s="1">
        <f t="shared" si="10"/>
        <v>0</v>
      </c>
      <c r="AJ469" s="1">
        <f t="shared" si="11"/>
        <v>0</v>
      </c>
      <c r="AK469" s="1">
        <f t="shared" si="12"/>
        <v>0</v>
      </c>
      <c r="AL469" s="1">
        <f t="shared" si="13"/>
        <v>0</v>
      </c>
    </row>
    <row r="470" spans="1:38" ht="14.25" customHeight="1">
      <c r="A470" s="14" t="s">
        <v>440</v>
      </c>
      <c r="B470" s="27">
        <v>3</v>
      </c>
      <c r="K470" s="1"/>
      <c r="L470" s="1"/>
      <c r="M470" s="1"/>
      <c r="N470" s="1"/>
      <c r="O470" s="1"/>
      <c r="P470" s="1"/>
      <c r="T470" s="1" t="s">
        <v>1587</v>
      </c>
      <c r="U470" s="1" t="e">
        <f t="shared" ref="U470:Z470" si="498">(SUMIF($A:$A,$T470,C:C))/(COUNTIFS($A:$A,$T470,C:C,"&gt;0"))</f>
        <v>#DIV/0!</v>
      </c>
      <c r="V470" s="1" t="e">
        <f t="shared" si="498"/>
        <v>#DIV/0!</v>
      </c>
      <c r="W470" s="1" t="e">
        <f t="shared" si="498"/>
        <v>#DIV/0!</v>
      </c>
      <c r="X470" s="1" t="e">
        <f t="shared" si="498"/>
        <v>#DIV/0!</v>
      </c>
      <c r="Y470" s="1" t="e">
        <f t="shared" si="498"/>
        <v>#DIV/0!</v>
      </c>
      <c r="Z470" s="1" t="e">
        <f t="shared" si="498"/>
        <v>#DIV/0!</v>
      </c>
      <c r="AA470" s="1" t="e">
        <f t="shared" si="2"/>
        <v>#DIV/0!</v>
      </c>
      <c r="AB470" s="1">
        <f t="shared" si="3"/>
        <v>0</v>
      </c>
      <c r="AC470" s="1">
        <f t="shared" si="4"/>
        <v>0</v>
      </c>
      <c r="AD470" s="1" t="e">
        <f t="shared" si="5"/>
        <v>#DIV/0!</v>
      </c>
      <c r="AE470" s="1">
        <f t="shared" si="6"/>
        <v>0</v>
      </c>
      <c r="AF470" s="1">
        <f t="shared" si="7"/>
        <v>0</v>
      </c>
      <c r="AG470" s="1">
        <f t="shared" si="8"/>
        <v>0</v>
      </c>
      <c r="AH470" s="1">
        <f t="shared" si="9"/>
        <v>0</v>
      </c>
      <c r="AI470" s="1">
        <f t="shared" si="10"/>
        <v>0</v>
      </c>
      <c r="AJ470" s="1">
        <f t="shared" si="11"/>
        <v>0</v>
      </c>
      <c r="AK470" s="1">
        <f t="shared" si="12"/>
        <v>0</v>
      </c>
      <c r="AL470" s="1">
        <f t="shared" si="13"/>
        <v>0</v>
      </c>
    </row>
    <row r="471" spans="1:38" ht="14.25" customHeight="1">
      <c r="A471" s="14" t="s">
        <v>440</v>
      </c>
      <c r="B471" s="27">
        <v>4</v>
      </c>
      <c r="K471" s="1"/>
      <c r="L471" s="1"/>
      <c r="M471" s="1"/>
      <c r="N471" s="1"/>
      <c r="O471" s="1"/>
      <c r="P471" s="1"/>
      <c r="T471" s="1" t="s">
        <v>1591</v>
      </c>
      <c r="U471" s="1">
        <f t="shared" ref="U471:Z471" si="499">(SUMIF($A:$A,$T471,C:C))/(COUNTIFS($A:$A,$T471,C:C,"&gt;0"))</f>
        <v>8.19</v>
      </c>
      <c r="V471" s="1">
        <f t="shared" si="499"/>
        <v>3.02</v>
      </c>
      <c r="W471" s="1">
        <f t="shared" si="499"/>
        <v>0.11599999999999999</v>
      </c>
      <c r="X471" s="1">
        <f t="shared" si="499"/>
        <v>0.46099999999999997</v>
      </c>
      <c r="Y471" s="1">
        <f t="shared" si="499"/>
        <v>0.45600000000000007</v>
      </c>
      <c r="Z471" s="1">
        <f t="shared" si="499"/>
        <v>0.40699999999999992</v>
      </c>
      <c r="AA471" s="1" t="e">
        <f t="shared" si="2"/>
        <v>#DIV/0!</v>
      </c>
      <c r="AB471" s="1">
        <f t="shared" si="3"/>
        <v>0</v>
      </c>
      <c r="AC471" s="1">
        <f t="shared" si="4"/>
        <v>0</v>
      </c>
      <c r="AD471" s="1" t="e">
        <f t="shared" si="5"/>
        <v>#DIV/0!</v>
      </c>
      <c r="AE471" s="1">
        <f t="shared" si="6"/>
        <v>0</v>
      </c>
      <c r="AF471" s="1">
        <f t="shared" si="7"/>
        <v>0</v>
      </c>
      <c r="AG471" s="1">
        <f t="shared" si="8"/>
        <v>0</v>
      </c>
      <c r="AH471" s="1">
        <f t="shared" si="9"/>
        <v>10</v>
      </c>
      <c r="AI471" s="1">
        <f t="shared" si="10"/>
        <v>10</v>
      </c>
      <c r="AJ471" s="1">
        <f t="shared" si="11"/>
        <v>0</v>
      </c>
      <c r="AK471" s="1">
        <f t="shared" si="12"/>
        <v>0</v>
      </c>
      <c r="AL471" s="1">
        <f t="shared" si="13"/>
        <v>10</v>
      </c>
    </row>
    <row r="472" spans="1:38" ht="14.25" customHeight="1">
      <c r="A472" s="14" t="s">
        <v>440</v>
      </c>
      <c r="B472" s="27">
        <v>5</v>
      </c>
      <c r="K472" s="1"/>
      <c r="L472" s="1"/>
      <c r="M472" s="1"/>
      <c r="N472" s="1"/>
      <c r="O472" s="1"/>
      <c r="P472" s="1"/>
      <c r="U472" s="1" t="e">
        <f t="shared" ref="U472:Z472" si="500">(SUMIF($A:$A,$T472,C:C))/(COUNTIFS($A:$A,$T472,C:C,"&gt;0"))</f>
        <v>#DIV/0!</v>
      </c>
      <c r="V472" s="1" t="e">
        <f t="shared" si="500"/>
        <v>#DIV/0!</v>
      </c>
      <c r="W472" s="1" t="e">
        <f t="shared" si="500"/>
        <v>#DIV/0!</v>
      </c>
      <c r="X472" s="1" t="e">
        <f t="shared" si="500"/>
        <v>#DIV/0!</v>
      </c>
      <c r="Y472" s="1" t="e">
        <f t="shared" si="500"/>
        <v>#DIV/0!</v>
      </c>
      <c r="Z472" s="1" t="e">
        <f t="shared" si="500"/>
        <v>#DIV/0!</v>
      </c>
      <c r="AA472" s="1" t="e">
        <f t="shared" si="2"/>
        <v>#DIV/0!</v>
      </c>
      <c r="AB472" s="1">
        <f t="shared" si="3"/>
        <v>0</v>
      </c>
      <c r="AC472" s="1">
        <f t="shared" si="4"/>
        <v>0</v>
      </c>
      <c r="AD472" s="1" t="e">
        <f t="shared" si="5"/>
        <v>#DIV/0!</v>
      </c>
      <c r="AE472" s="1">
        <f t="shared" si="6"/>
        <v>0</v>
      </c>
      <c r="AF472" s="1">
        <f t="shared" si="7"/>
        <v>0</v>
      </c>
      <c r="AG472" s="1">
        <f t="shared" si="8"/>
        <v>0</v>
      </c>
      <c r="AH472" s="1">
        <f t="shared" si="9"/>
        <v>0</v>
      </c>
      <c r="AI472" s="1">
        <f t="shared" si="10"/>
        <v>0</v>
      </c>
      <c r="AJ472" s="1">
        <f t="shared" si="11"/>
        <v>0</v>
      </c>
      <c r="AK472" s="1">
        <f t="shared" si="12"/>
        <v>0</v>
      </c>
      <c r="AL472" s="1">
        <f t="shared" si="13"/>
        <v>0</v>
      </c>
    </row>
    <row r="473" spans="1:38" ht="14.25" customHeight="1">
      <c r="A473" s="14" t="s">
        <v>444</v>
      </c>
      <c r="B473" s="27">
        <v>1</v>
      </c>
      <c r="K473" s="1"/>
      <c r="L473" s="1"/>
      <c r="M473" s="1"/>
      <c r="N473" s="1"/>
      <c r="O473" s="1"/>
      <c r="P473" s="1"/>
      <c r="T473" s="1" t="s">
        <v>1595</v>
      </c>
      <c r="U473" s="1">
        <f t="shared" ref="U473:Z473" si="501">(SUMIF($A:$A,$T473,C:C))/(COUNTIFS($A:$A,$T473,C:C,"&gt;0"))</f>
        <v>14.559999999999999</v>
      </c>
      <c r="V473" s="1">
        <f t="shared" si="501"/>
        <v>2.65</v>
      </c>
      <c r="W473" s="1">
        <f t="shared" si="501"/>
        <v>0.35200000000000004</v>
      </c>
      <c r="X473" s="1">
        <f t="shared" si="501"/>
        <v>0.74600000000000011</v>
      </c>
      <c r="Y473" s="1">
        <f t="shared" si="501"/>
        <v>0.66500000000000004</v>
      </c>
      <c r="Z473" s="1">
        <f t="shared" si="501"/>
        <v>0.52000000000000013</v>
      </c>
      <c r="AA473" s="1" t="e">
        <f t="shared" si="2"/>
        <v>#DIV/0!</v>
      </c>
      <c r="AB473" s="1">
        <f t="shared" si="3"/>
        <v>0</v>
      </c>
      <c r="AC473" s="1">
        <f t="shared" si="4"/>
        <v>0</v>
      </c>
      <c r="AD473" s="1" t="e">
        <f t="shared" si="5"/>
        <v>#DIV/0!</v>
      </c>
      <c r="AE473" s="1">
        <f t="shared" si="6"/>
        <v>0</v>
      </c>
      <c r="AF473" s="1">
        <f t="shared" si="7"/>
        <v>0</v>
      </c>
      <c r="AG473" s="1">
        <f t="shared" si="8"/>
        <v>1</v>
      </c>
      <c r="AH473" s="1">
        <f t="shared" si="9"/>
        <v>9</v>
      </c>
      <c r="AI473" s="1">
        <f t="shared" si="10"/>
        <v>10</v>
      </c>
      <c r="AJ473" s="1">
        <f t="shared" si="11"/>
        <v>0</v>
      </c>
      <c r="AK473" s="1">
        <f t="shared" si="12"/>
        <v>0</v>
      </c>
      <c r="AL473" s="1">
        <f t="shared" si="13"/>
        <v>10</v>
      </c>
    </row>
    <row r="474" spans="1:38" ht="14.25" customHeight="1">
      <c r="A474" s="14" t="s">
        <v>444</v>
      </c>
      <c r="B474" s="27">
        <v>2</v>
      </c>
      <c r="K474" s="1"/>
      <c r="L474" s="1"/>
      <c r="M474" s="1"/>
      <c r="N474" s="1"/>
      <c r="O474" s="1"/>
      <c r="P474" s="1"/>
      <c r="T474" s="1" t="s">
        <v>1598</v>
      </c>
      <c r="U474" s="1">
        <f t="shared" ref="U474:Z474" si="502">(SUMIF($A:$A,$T474,C:C))/(COUNTIFS($A:$A,$T474,C:C,"&gt;0"))</f>
        <v>25.359999999999996</v>
      </c>
      <c r="V474" s="1">
        <f t="shared" si="502"/>
        <v>5.4500000000000011</v>
      </c>
      <c r="W474" s="1">
        <f t="shared" si="502"/>
        <v>0.15499999999999997</v>
      </c>
      <c r="X474" s="1">
        <f t="shared" si="502"/>
        <v>1.0011999999999999</v>
      </c>
      <c r="Y474" s="1">
        <f t="shared" si="502"/>
        <v>0.8879999999999999</v>
      </c>
      <c r="Z474" s="1">
        <f t="shared" si="502"/>
        <v>2.9279999999999999</v>
      </c>
      <c r="AA474" s="1" t="e">
        <f t="shared" si="2"/>
        <v>#DIV/0!</v>
      </c>
      <c r="AB474" s="1">
        <f t="shared" si="3"/>
        <v>0</v>
      </c>
      <c r="AC474" s="1">
        <f t="shared" si="4"/>
        <v>0</v>
      </c>
      <c r="AD474" s="1" t="e">
        <f t="shared" si="5"/>
        <v>#DIV/0!</v>
      </c>
      <c r="AE474" s="1">
        <f t="shared" si="6"/>
        <v>0</v>
      </c>
      <c r="AF474" s="1">
        <f t="shared" si="7"/>
        <v>0</v>
      </c>
      <c r="AG474" s="1">
        <f t="shared" si="8"/>
        <v>3</v>
      </c>
      <c r="AH474" s="1">
        <f t="shared" si="9"/>
        <v>7</v>
      </c>
      <c r="AI474" s="1">
        <f t="shared" si="10"/>
        <v>10</v>
      </c>
      <c r="AJ474" s="1">
        <f t="shared" si="11"/>
        <v>0</v>
      </c>
      <c r="AK474" s="1">
        <f t="shared" si="12"/>
        <v>0</v>
      </c>
      <c r="AL474" s="1">
        <f t="shared" si="13"/>
        <v>10</v>
      </c>
    </row>
    <row r="475" spans="1:38" ht="14.25" customHeight="1">
      <c r="A475" s="14" t="s">
        <v>444</v>
      </c>
      <c r="B475" s="27">
        <v>3</v>
      </c>
      <c r="K475" s="1"/>
      <c r="L475" s="1"/>
      <c r="M475" s="1"/>
      <c r="N475" s="1"/>
      <c r="O475" s="1"/>
      <c r="P475" s="1"/>
      <c r="T475" s="1" t="s">
        <v>1601</v>
      </c>
      <c r="U475" s="1">
        <f t="shared" ref="U475:Z475" si="503">(SUMIF($A:$A,$T475,C:C))/(COUNTIFS($A:$A,$T475,C:C,"&gt;0"))</f>
        <v>14.210000000000003</v>
      </c>
      <c r="V475" s="1">
        <f t="shared" si="503"/>
        <v>2.6799999999999997</v>
      </c>
      <c r="W475" s="1">
        <f t="shared" si="503"/>
        <v>0.22399999999999998</v>
      </c>
      <c r="X475" s="1">
        <f t="shared" si="503"/>
        <v>0.58949999999999991</v>
      </c>
      <c r="Y475" s="1">
        <f t="shared" si="503"/>
        <v>0.64499999999999991</v>
      </c>
      <c r="Z475" s="1">
        <f t="shared" si="503"/>
        <v>1.2580000000000002</v>
      </c>
      <c r="AA475" s="1" t="e">
        <f t="shared" si="2"/>
        <v>#DIV/0!</v>
      </c>
      <c r="AB475" s="1">
        <f t="shared" si="3"/>
        <v>0</v>
      </c>
      <c r="AC475" s="1">
        <f t="shared" si="4"/>
        <v>0</v>
      </c>
      <c r="AD475" s="1" t="e">
        <f t="shared" si="5"/>
        <v>#DIV/0!</v>
      </c>
      <c r="AE475" s="1">
        <f t="shared" si="6"/>
        <v>0</v>
      </c>
      <c r="AF475" s="1">
        <f t="shared" si="7"/>
        <v>0</v>
      </c>
      <c r="AG475" s="1">
        <f t="shared" si="8"/>
        <v>5</v>
      </c>
      <c r="AH475" s="1">
        <f t="shared" si="9"/>
        <v>5</v>
      </c>
      <c r="AI475" s="1">
        <f t="shared" si="10"/>
        <v>10</v>
      </c>
      <c r="AJ475" s="1">
        <f t="shared" si="11"/>
        <v>0</v>
      </c>
      <c r="AK475" s="1">
        <f t="shared" si="12"/>
        <v>0</v>
      </c>
      <c r="AL475" s="1">
        <f t="shared" si="13"/>
        <v>10</v>
      </c>
    </row>
    <row r="476" spans="1:38" ht="14.25" customHeight="1">
      <c r="A476" s="14" t="s">
        <v>444</v>
      </c>
      <c r="B476" s="27">
        <v>4</v>
      </c>
      <c r="K476" s="1"/>
      <c r="L476" s="1"/>
      <c r="M476" s="1"/>
      <c r="N476" s="1"/>
      <c r="O476" s="1"/>
      <c r="P476" s="1"/>
      <c r="T476" s="1" t="s">
        <v>1604</v>
      </c>
      <c r="U476" s="1">
        <f t="shared" ref="U476:Z476" si="504">(SUMIF($A:$A,$T476,C:C))/(COUNTIFS($A:$A,$T476,C:C,"&gt;0"))</f>
        <v>6.93</v>
      </c>
      <c r="V476" s="1">
        <f t="shared" si="504"/>
        <v>2.4300000000000002</v>
      </c>
      <c r="W476" s="1">
        <f t="shared" si="504"/>
        <v>0.19700000000000001</v>
      </c>
      <c r="X476" s="1">
        <f t="shared" si="504"/>
        <v>0.5696</v>
      </c>
      <c r="Y476" s="1">
        <f t="shared" si="504"/>
        <v>0.40400000000000003</v>
      </c>
      <c r="Z476" s="1">
        <f t="shared" si="504"/>
        <v>0.39100000000000001</v>
      </c>
      <c r="AA476" s="1" t="e">
        <f t="shared" si="2"/>
        <v>#DIV/0!</v>
      </c>
      <c r="AB476" s="1">
        <f t="shared" si="3"/>
        <v>0</v>
      </c>
      <c r="AC476" s="1">
        <f t="shared" si="4"/>
        <v>0</v>
      </c>
      <c r="AD476" s="1" t="e">
        <f t="shared" si="5"/>
        <v>#DIV/0!</v>
      </c>
      <c r="AE476" s="1">
        <f t="shared" si="6"/>
        <v>0</v>
      </c>
      <c r="AF476" s="1">
        <f t="shared" si="7"/>
        <v>0</v>
      </c>
      <c r="AG476" s="1">
        <f t="shared" si="8"/>
        <v>2</v>
      </c>
      <c r="AH476" s="1">
        <f t="shared" si="9"/>
        <v>8</v>
      </c>
      <c r="AI476" s="1">
        <f t="shared" si="10"/>
        <v>10</v>
      </c>
      <c r="AJ476" s="1">
        <f t="shared" si="11"/>
        <v>0</v>
      </c>
      <c r="AK476" s="1">
        <f t="shared" si="12"/>
        <v>0</v>
      </c>
      <c r="AL476" s="1">
        <f t="shared" si="13"/>
        <v>10</v>
      </c>
    </row>
    <row r="477" spans="1:38" ht="14.25" customHeight="1">
      <c r="A477" s="14" t="s">
        <v>444</v>
      </c>
      <c r="B477" s="27">
        <v>5</v>
      </c>
      <c r="K477" s="1"/>
      <c r="L477" s="1"/>
      <c r="M477" s="1"/>
      <c r="N477" s="1"/>
      <c r="O477" s="1"/>
      <c r="P477" s="1"/>
      <c r="T477" s="1" t="s">
        <v>1607</v>
      </c>
      <c r="U477" s="1" t="e">
        <f t="shared" ref="U477:Z477" si="505">(SUMIF($A:$A,$T477,C:C))/(COUNTIFS($A:$A,$T477,C:C,"&gt;0"))</f>
        <v>#DIV/0!</v>
      </c>
      <c r="V477" s="1" t="e">
        <f t="shared" si="505"/>
        <v>#DIV/0!</v>
      </c>
      <c r="W477" s="1" t="e">
        <f t="shared" si="505"/>
        <v>#DIV/0!</v>
      </c>
      <c r="X477" s="1" t="e">
        <f t="shared" si="505"/>
        <v>#DIV/0!</v>
      </c>
      <c r="Y477" s="1" t="e">
        <f t="shared" si="505"/>
        <v>#DIV/0!</v>
      </c>
      <c r="Z477" s="1" t="e">
        <f t="shared" si="505"/>
        <v>#DIV/0!</v>
      </c>
      <c r="AA477" s="1" t="e">
        <f t="shared" si="2"/>
        <v>#DIV/0!</v>
      </c>
      <c r="AB477" s="1">
        <f t="shared" si="3"/>
        <v>0</v>
      </c>
      <c r="AC477" s="1">
        <f t="shared" si="4"/>
        <v>0</v>
      </c>
      <c r="AD477" s="1" t="e">
        <f t="shared" si="5"/>
        <v>#DIV/0!</v>
      </c>
      <c r="AE477" s="1">
        <f t="shared" si="6"/>
        <v>0</v>
      </c>
      <c r="AF477" s="1">
        <f t="shared" si="7"/>
        <v>0</v>
      </c>
      <c r="AG477" s="1">
        <f t="shared" si="8"/>
        <v>0</v>
      </c>
      <c r="AH477" s="1">
        <f t="shared" si="9"/>
        <v>0</v>
      </c>
      <c r="AI477" s="1">
        <f t="shared" si="10"/>
        <v>0</v>
      </c>
      <c r="AJ477" s="1">
        <f t="shared" si="11"/>
        <v>0</v>
      </c>
      <c r="AK477" s="1">
        <f t="shared" si="12"/>
        <v>0</v>
      </c>
      <c r="AL477" s="1">
        <f t="shared" si="13"/>
        <v>0</v>
      </c>
    </row>
    <row r="478" spans="1:38" ht="14">
      <c r="A478" s="14" t="s">
        <v>446</v>
      </c>
      <c r="B478" s="27">
        <v>1</v>
      </c>
      <c r="C478" s="27">
        <v>76.8</v>
      </c>
      <c r="D478" s="27">
        <v>17.2</v>
      </c>
      <c r="E478" s="27">
        <v>0.82</v>
      </c>
      <c r="F478" s="27">
        <v>14.5</v>
      </c>
      <c r="G478" s="27">
        <v>5.34</v>
      </c>
      <c r="H478" s="27">
        <v>69.58</v>
      </c>
      <c r="I478" s="27">
        <v>6.55</v>
      </c>
      <c r="J478" s="7">
        <f t="shared" ref="J478:J482" si="506">(I478/H478)*100</f>
        <v>9.4136246047714867</v>
      </c>
      <c r="K478" s="1"/>
      <c r="L478" s="1"/>
      <c r="M478" s="2" t="s">
        <v>1628</v>
      </c>
      <c r="N478" s="2" t="s">
        <v>52</v>
      </c>
      <c r="O478" s="2" t="s">
        <v>1628</v>
      </c>
      <c r="P478" s="1"/>
      <c r="Q478" s="27" t="s">
        <v>1678</v>
      </c>
      <c r="U478" s="1" t="e">
        <f t="shared" ref="U478:Z478" si="507">(SUMIF($A:$A,$T478,C:C))/(COUNTIFS($A:$A,$T478,C:C,"&gt;0"))</f>
        <v>#DIV/0!</v>
      </c>
      <c r="V478" s="1" t="e">
        <f t="shared" si="507"/>
        <v>#DIV/0!</v>
      </c>
      <c r="W478" s="1" t="e">
        <f t="shared" si="507"/>
        <v>#DIV/0!</v>
      </c>
      <c r="X478" s="1" t="e">
        <f t="shared" si="507"/>
        <v>#DIV/0!</v>
      </c>
      <c r="Y478" s="1" t="e">
        <f t="shared" si="507"/>
        <v>#DIV/0!</v>
      </c>
      <c r="Z478" s="1" t="e">
        <f t="shared" si="507"/>
        <v>#DIV/0!</v>
      </c>
      <c r="AA478" s="1" t="e">
        <f t="shared" si="2"/>
        <v>#DIV/0!</v>
      </c>
      <c r="AB478" s="1">
        <f t="shared" si="3"/>
        <v>0</v>
      </c>
      <c r="AC478" s="1">
        <f t="shared" si="4"/>
        <v>0</v>
      </c>
      <c r="AD478" s="1" t="e">
        <f t="shared" si="5"/>
        <v>#DIV/0!</v>
      </c>
      <c r="AE478" s="1">
        <f t="shared" si="6"/>
        <v>0</v>
      </c>
      <c r="AF478" s="1">
        <f t="shared" si="7"/>
        <v>0</v>
      </c>
      <c r="AG478" s="1">
        <f t="shared" si="8"/>
        <v>0</v>
      </c>
      <c r="AH478" s="1">
        <f t="shared" si="9"/>
        <v>0</v>
      </c>
      <c r="AI478" s="1">
        <f t="shared" si="10"/>
        <v>0</v>
      </c>
      <c r="AJ478" s="1">
        <f t="shared" si="11"/>
        <v>0</v>
      </c>
      <c r="AK478" s="1">
        <f t="shared" si="12"/>
        <v>0</v>
      </c>
      <c r="AL478" s="1">
        <f t="shared" si="13"/>
        <v>0</v>
      </c>
    </row>
    <row r="479" spans="1:38" ht="14">
      <c r="A479" s="14" t="s">
        <v>446</v>
      </c>
      <c r="B479" s="27">
        <v>2</v>
      </c>
      <c r="C479" s="27">
        <v>93.1</v>
      </c>
      <c r="D479" s="27">
        <v>25.7</v>
      </c>
      <c r="E479" s="27">
        <v>0.82</v>
      </c>
      <c r="F479" s="27">
        <v>12.5</v>
      </c>
      <c r="G479" s="27">
        <v>5.89</v>
      </c>
      <c r="H479" s="27">
        <v>137.35</v>
      </c>
      <c r="I479" s="27">
        <v>13.58</v>
      </c>
      <c r="J479" s="7">
        <f t="shared" si="506"/>
        <v>9.8871496177648339</v>
      </c>
      <c r="K479" s="1"/>
      <c r="L479" s="1"/>
      <c r="M479" s="2" t="s">
        <v>1628</v>
      </c>
      <c r="N479" s="2" t="s">
        <v>52</v>
      </c>
      <c r="O479" s="2" t="s">
        <v>1628</v>
      </c>
      <c r="P479" s="1"/>
      <c r="T479" s="1" t="s">
        <v>1611</v>
      </c>
      <c r="U479" s="1">
        <f t="shared" ref="U479:Z479" si="508">(SUMIF($A:$A,$T479,C:C))/(COUNTIFS($A:$A,$T479,C:C,"&gt;0"))</f>
        <v>14.25</v>
      </c>
      <c r="V479" s="1">
        <f t="shared" si="508"/>
        <v>3.66</v>
      </c>
      <c r="W479" s="1">
        <f t="shared" si="508"/>
        <v>0.21900000000000003</v>
      </c>
      <c r="X479" s="1">
        <f t="shared" si="508"/>
        <v>0.47199999999999998</v>
      </c>
      <c r="Y479" s="1">
        <f t="shared" si="508"/>
        <v>0.67099999999999993</v>
      </c>
      <c r="Z479" s="1">
        <f t="shared" si="508"/>
        <v>1.3140000000000001</v>
      </c>
      <c r="AA479" s="1" t="e">
        <f t="shared" si="2"/>
        <v>#DIV/0!</v>
      </c>
      <c r="AB479" s="1">
        <f t="shared" si="3"/>
        <v>0</v>
      </c>
      <c r="AC479" s="1">
        <f t="shared" si="4"/>
        <v>0</v>
      </c>
      <c r="AD479" s="1" t="e">
        <f t="shared" si="5"/>
        <v>#DIV/0!</v>
      </c>
      <c r="AE479" s="1">
        <f t="shared" si="6"/>
        <v>0</v>
      </c>
      <c r="AF479" s="1">
        <f t="shared" si="7"/>
        <v>0</v>
      </c>
      <c r="AG479" s="1">
        <f t="shared" si="8"/>
        <v>0</v>
      </c>
      <c r="AH479" s="1">
        <f t="shared" si="9"/>
        <v>10</v>
      </c>
      <c r="AI479" s="1">
        <f t="shared" si="10"/>
        <v>10</v>
      </c>
      <c r="AJ479" s="1">
        <f t="shared" si="11"/>
        <v>0</v>
      </c>
      <c r="AK479" s="1">
        <f t="shared" si="12"/>
        <v>0</v>
      </c>
      <c r="AL479" s="1">
        <f t="shared" si="13"/>
        <v>10</v>
      </c>
    </row>
    <row r="480" spans="1:38" ht="14">
      <c r="A480" s="14" t="s">
        <v>446</v>
      </c>
      <c r="B480" s="27">
        <v>3</v>
      </c>
      <c r="C480" s="27">
        <v>75.7</v>
      </c>
      <c r="D480" s="27">
        <v>20.2</v>
      </c>
      <c r="E480" s="27">
        <v>1.01</v>
      </c>
      <c r="F480" s="27">
        <v>7.8</v>
      </c>
      <c r="G480" s="27">
        <v>4.5199999999999996</v>
      </c>
      <c r="H480" s="27">
        <v>87.3</v>
      </c>
      <c r="I480" s="27">
        <v>8.6199999999999992</v>
      </c>
      <c r="J480" s="7">
        <f t="shared" si="506"/>
        <v>9.8739977090492559</v>
      </c>
      <c r="K480" s="1"/>
      <c r="L480" s="1"/>
      <c r="M480" s="2" t="s">
        <v>1628</v>
      </c>
      <c r="N480" s="2" t="s">
        <v>52</v>
      </c>
      <c r="O480" s="2" t="s">
        <v>1628</v>
      </c>
      <c r="P480" s="2" t="s">
        <v>52</v>
      </c>
      <c r="T480" s="1" t="s">
        <v>1614</v>
      </c>
      <c r="U480" s="1" t="e">
        <f t="shared" ref="U480:Z480" si="509">(SUMIF($A:$A,$T480,C:C))/(COUNTIFS($A:$A,$T480,C:C,"&gt;0"))</f>
        <v>#DIV/0!</v>
      </c>
      <c r="V480" s="1" t="e">
        <f t="shared" si="509"/>
        <v>#DIV/0!</v>
      </c>
      <c r="W480" s="1" t="e">
        <f t="shared" si="509"/>
        <v>#DIV/0!</v>
      </c>
      <c r="X480" s="1" t="e">
        <f t="shared" si="509"/>
        <v>#DIV/0!</v>
      </c>
      <c r="Y480" s="1" t="e">
        <f t="shared" si="509"/>
        <v>#DIV/0!</v>
      </c>
      <c r="Z480" s="1" t="e">
        <f t="shared" si="509"/>
        <v>#DIV/0!</v>
      </c>
      <c r="AA480" s="1" t="e">
        <f t="shared" si="2"/>
        <v>#DIV/0!</v>
      </c>
      <c r="AB480" s="1">
        <f t="shared" si="3"/>
        <v>0</v>
      </c>
      <c r="AC480" s="1">
        <f t="shared" si="4"/>
        <v>0</v>
      </c>
      <c r="AD480" s="1" t="e">
        <f t="shared" si="5"/>
        <v>#DIV/0!</v>
      </c>
      <c r="AE480" s="1">
        <f t="shared" si="6"/>
        <v>0</v>
      </c>
      <c r="AF480" s="1">
        <f t="shared" si="7"/>
        <v>0</v>
      </c>
      <c r="AG480" s="1">
        <f t="shared" si="8"/>
        <v>0</v>
      </c>
      <c r="AH480" s="1">
        <f t="shared" si="9"/>
        <v>0</v>
      </c>
      <c r="AI480" s="1">
        <f t="shared" si="10"/>
        <v>0</v>
      </c>
      <c r="AJ480" s="1">
        <f t="shared" si="11"/>
        <v>0</v>
      </c>
      <c r="AK480" s="1">
        <f t="shared" si="12"/>
        <v>0</v>
      </c>
      <c r="AL480" s="1">
        <f t="shared" si="13"/>
        <v>0</v>
      </c>
    </row>
    <row r="481" spans="1:38" ht="14">
      <c r="A481" s="14" t="s">
        <v>446</v>
      </c>
      <c r="B481" s="27">
        <v>4</v>
      </c>
      <c r="C481" s="27">
        <v>109.1</v>
      </c>
      <c r="D481" s="27">
        <v>28.2</v>
      </c>
      <c r="E481" s="27">
        <v>0.75</v>
      </c>
      <c r="F481" s="27">
        <v>12</v>
      </c>
      <c r="G481" s="27">
        <v>4.08</v>
      </c>
      <c r="H481" s="27">
        <v>210.01</v>
      </c>
      <c r="I481" s="27">
        <v>20.81</v>
      </c>
      <c r="J481" s="7">
        <f t="shared" si="506"/>
        <v>9.9090519499071466</v>
      </c>
      <c r="K481" s="1"/>
      <c r="L481" s="1"/>
      <c r="M481" s="2" t="s">
        <v>1628</v>
      </c>
      <c r="N481" s="2" t="s">
        <v>52</v>
      </c>
      <c r="O481" s="2" t="s">
        <v>1628</v>
      </c>
      <c r="P481" s="2" t="s">
        <v>52</v>
      </c>
      <c r="T481" s="1" t="s">
        <v>1618</v>
      </c>
      <c r="U481" s="1">
        <f t="shared" ref="U481:Z481" si="510">(SUMIF($A:$A,$T481,C:C))/(COUNTIFS($A:$A,$T481,C:C,"&gt;0"))</f>
        <v>15.279999999999998</v>
      </c>
      <c r="V481" s="1">
        <f t="shared" si="510"/>
        <v>4.3499999999999996</v>
      </c>
      <c r="W481" s="1">
        <f t="shared" si="510"/>
        <v>0.14000000000000001</v>
      </c>
      <c r="X481" s="1">
        <f t="shared" si="510"/>
        <v>1.044</v>
      </c>
      <c r="Y481" s="1">
        <f t="shared" si="510"/>
        <v>0.72399999999999998</v>
      </c>
      <c r="Z481" s="1">
        <f t="shared" si="510"/>
        <v>1.2630000000000003</v>
      </c>
      <c r="AA481" s="1" t="e">
        <f t="shared" si="2"/>
        <v>#DIV/0!</v>
      </c>
      <c r="AB481" s="1">
        <f t="shared" si="3"/>
        <v>0</v>
      </c>
      <c r="AC481" s="1">
        <f t="shared" si="4"/>
        <v>0</v>
      </c>
      <c r="AD481" s="1" t="e">
        <f t="shared" si="5"/>
        <v>#DIV/0!</v>
      </c>
      <c r="AE481" s="1">
        <f t="shared" si="6"/>
        <v>0</v>
      </c>
      <c r="AF481" s="1">
        <f t="shared" si="7"/>
        <v>0</v>
      </c>
      <c r="AG481" s="1">
        <f t="shared" si="8"/>
        <v>8</v>
      </c>
      <c r="AH481" s="1">
        <f t="shared" si="9"/>
        <v>2</v>
      </c>
      <c r="AI481" s="1">
        <f t="shared" si="10"/>
        <v>10</v>
      </c>
      <c r="AJ481" s="1">
        <f t="shared" si="11"/>
        <v>0</v>
      </c>
      <c r="AK481" s="1">
        <f t="shared" si="12"/>
        <v>0</v>
      </c>
      <c r="AL481" s="1">
        <f t="shared" si="13"/>
        <v>10</v>
      </c>
    </row>
    <row r="482" spans="1:38" ht="14">
      <c r="A482" s="14" t="s">
        <v>446</v>
      </c>
      <c r="B482" s="27">
        <v>5</v>
      </c>
      <c r="C482" s="27">
        <v>152.9</v>
      </c>
      <c r="D482" s="27">
        <v>31.3</v>
      </c>
      <c r="E482" s="27">
        <v>1.05</v>
      </c>
      <c r="F482" s="27">
        <v>8.8000000000000007</v>
      </c>
      <c r="G482" s="27">
        <v>4.38</v>
      </c>
      <c r="H482" s="27">
        <v>334.4</v>
      </c>
      <c r="I482" s="27">
        <v>32.5</v>
      </c>
      <c r="J482" s="7">
        <f t="shared" si="506"/>
        <v>9.7188995215311014</v>
      </c>
      <c r="K482" s="1"/>
      <c r="L482" s="1"/>
      <c r="M482" s="2" t="s">
        <v>1628</v>
      </c>
      <c r="N482" s="2" t="s">
        <v>52</v>
      </c>
      <c r="O482" s="2" t="s">
        <v>1628</v>
      </c>
      <c r="P482" s="2" t="s">
        <v>52</v>
      </c>
    </row>
    <row r="483" spans="1:38" ht="14.25" customHeight="1">
      <c r="A483" s="14" t="s">
        <v>450</v>
      </c>
      <c r="B483" s="27">
        <v>1</v>
      </c>
      <c r="K483" s="1"/>
      <c r="L483" s="1"/>
      <c r="M483" s="1"/>
      <c r="N483" s="1"/>
      <c r="O483" s="1"/>
      <c r="P483" s="1"/>
    </row>
    <row r="484" spans="1:38" ht="14.25" customHeight="1">
      <c r="A484" s="14" t="s">
        <v>450</v>
      </c>
      <c r="B484" s="27">
        <v>2</v>
      </c>
      <c r="K484" s="1"/>
      <c r="L484" s="1"/>
      <c r="M484" s="1"/>
      <c r="N484" s="1"/>
      <c r="O484" s="1"/>
      <c r="P484" s="1"/>
    </row>
    <row r="485" spans="1:38" ht="14.25" customHeight="1">
      <c r="A485" s="14" t="s">
        <v>450</v>
      </c>
      <c r="B485" s="27">
        <v>3</v>
      </c>
      <c r="K485" s="1"/>
      <c r="L485" s="1"/>
      <c r="M485" s="1"/>
      <c r="N485" s="1"/>
      <c r="O485" s="1"/>
      <c r="P485" s="1"/>
    </row>
    <row r="486" spans="1:38" ht="14.25" customHeight="1">
      <c r="A486" s="14" t="s">
        <v>450</v>
      </c>
      <c r="B486" s="27">
        <v>4</v>
      </c>
      <c r="K486" s="1"/>
      <c r="L486" s="1"/>
      <c r="M486" s="1"/>
      <c r="N486" s="1"/>
      <c r="O486" s="1"/>
      <c r="P486" s="1"/>
    </row>
    <row r="487" spans="1:38" ht="14.25" customHeight="1">
      <c r="A487" s="14" t="s">
        <v>450</v>
      </c>
      <c r="B487" s="27">
        <v>5</v>
      </c>
      <c r="K487" s="1"/>
      <c r="L487" s="1"/>
      <c r="M487" s="1"/>
      <c r="N487" s="1"/>
      <c r="O487" s="1"/>
      <c r="P487" s="1"/>
    </row>
    <row r="488" spans="1:38" ht="14.25" customHeight="1">
      <c r="A488" s="14" t="s">
        <v>454</v>
      </c>
      <c r="B488" s="27">
        <v>1</v>
      </c>
      <c r="C488" s="27">
        <v>142.19999999999999</v>
      </c>
      <c r="D488" s="27">
        <v>18.8</v>
      </c>
      <c r="E488" s="27">
        <v>1.07</v>
      </c>
      <c r="F488" s="27">
        <v>6.4</v>
      </c>
      <c r="G488" s="27">
        <v>4.0999999999999996</v>
      </c>
      <c r="H488" s="27">
        <v>139.87</v>
      </c>
      <c r="I488" s="27">
        <v>15.47</v>
      </c>
      <c r="J488" s="7">
        <f t="shared" ref="J488:J492" si="511">(I488/H488)*100</f>
        <v>11.060270250947308</v>
      </c>
      <c r="K488" s="1"/>
      <c r="L488" s="1"/>
      <c r="M488" s="2" t="s">
        <v>1628</v>
      </c>
      <c r="N488" s="2" t="s">
        <v>52</v>
      </c>
      <c r="O488" s="2" t="s">
        <v>52</v>
      </c>
      <c r="P488" s="2" t="s">
        <v>1628</v>
      </c>
    </row>
    <row r="489" spans="1:38" ht="14.25" customHeight="1">
      <c r="A489" s="14" t="s">
        <v>454</v>
      </c>
      <c r="B489" s="27">
        <v>2</v>
      </c>
      <c r="C489" s="27">
        <v>106.9</v>
      </c>
      <c r="D489" s="27">
        <v>12</v>
      </c>
      <c r="E489" s="27">
        <v>0.87</v>
      </c>
      <c r="F489" s="27">
        <v>8.8000000000000007</v>
      </c>
      <c r="G489" s="27">
        <v>5.27</v>
      </c>
      <c r="H489" s="27">
        <v>51.6</v>
      </c>
      <c r="I489" s="27">
        <v>4.83</v>
      </c>
      <c r="J489" s="7">
        <f t="shared" si="511"/>
        <v>9.3604651162790695</v>
      </c>
      <c r="K489" s="1"/>
      <c r="L489" s="1"/>
      <c r="M489" s="2" t="s">
        <v>1628</v>
      </c>
      <c r="N489" s="2" t="s">
        <v>52</v>
      </c>
      <c r="O489" s="2" t="s">
        <v>1628</v>
      </c>
      <c r="P489" s="2" t="s">
        <v>1628</v>
      </c>
    </row>
    <row r="490" spans="1:38" ht="14.25" customHeight="1">
      <c r="A490" s="14" t="s">
        <v>454</v>
      </c>
      <c r="B490" s="27">
        <v>3</v>
      </c>
      <c r="C490" s="27">
        <v>131.6</v>
      </c>
      <c r="D490" s="27">
        <v>19</v>
      </c>
      <c r="E490" s="27">
        <v>1.0900000000000001</v>
      </c>
      <c r="F490" s="27">
        <v>9.4</v>
      </c>
      <c r="G490" s="27">
        <v>4.32</v>
      </c>
      <c r="H490" s="27">
        <v>124.33</v>
      </c>
      <c r="I490" s="27">
        <v>12.84</v>
      </c>
      <c r="J490" s="7">
        <f t="shared" si="511"/>
        <v>10.327354620767313</v>
      </c>
      <c r="K490" s="1"/>
      <c r="L490" s="1"/>
      <c r="M490" s="2" t="s">
        <v>1628</v>
      </c>
      <c r="N490" s="2" t="s">
        <v>52</v>
      </c>
      <c r="O490" s="2" t="s">
        <v>52</v>
      </c>
      <c r="P490" s="2" t="s">
        <v>1628</v>
      </c>
    </row>
    <row r="491" spans="1:38" ht="14.25" customHeight="1">
      <c r="A491" s="14" t="s">
        <v>454</v>
      </c>
      <c r="B491" s="27">
        <v>4</v>
      </c>
      <c r="C491" s="27">
        <v>157.4</v>
      </c>
      <c r="D491" s="27">
        <v>21.2</v>
      </c>
      <c r="E491" s="27">
        <v>1.1299999999999999</v>
      </c>
      <c r="F491" s="27">
        <v>7.8</v>
      </c>
      <c r="G491" s="27">
        <v>3.97</v>
      </c>
      <c r="H491" s="27">
        <v>189.5</v>
      </c>
      <c r="I491" s="27">
        <v>23.48</v>
      </c>
      <c r="J491" s="7">
        <f t="shared" si="511"/>
        <v>12.390501319261213</v>
      </c>
      <c r="K491" s="1"/>
      <c r="L491" s="1"/>
      <c r="M491" s="2" t="s">
        <v>1628</v>
      </c>
      <c r="N491" s="2" t="s">
        <v>52</v>
      </c>
      <c r="O491" s="2" t="s">
        <v>52</v>
      </c>
      <c r="P491" s="2" t="s">
        <v>1628</v>
      </c>
    </row>
    <row r="492" spans="1:38" ht="14.25" customHeight="1">
      <c r="A492" s="14" t="s">
        <v>454</v>
      </c>
      <c r="B492" s="27">
        <v>5</v>
      </c>
      <c r="C492" s="27">
        <v>128.30000000000001</v>
      </c>
      <c r="D492" s="27">
        <v>18.100000000000001</v>
      </c>
      <c r="E492" s="27">
        <v>1.05</v>
      </c>
      <c r="F492" s="27">
        <v>8.1999999999999993</v>
      </c>
      <c r="G492" s="27">
        <v>4.1399999999999997</v>
      </c>
      <c r="H492" s="27">
        <v>137.72999999999999</v>
      </c>
      <c r="I492" s="27">
        <v>14.25</v>
      </c>
      <c r="J492" s="7">
        <f t="shared" si="511"/>
        <v>10.346329775648009</v>
      </c>
      <c r="K492" s="1"/>
      <c r="L492" s="1"/>
      <c r="M492" s="2" t="s">
        <v>1628</v>
      </c>
      <c r="N492" s="2" t="s">
        <v>52</v>
      </c>
      <c r="O492" s="2" t="s">
        <v>52</v>
      </c>
      <c r="P492" s="2" t="s">
        <v>1628</v>
      </c>
    </row>
    <row r="493" spans="1:38" ht="14.25" customHeight="1">
      <c r="A493" s="14" t="s">
        <v>459</v>
      </c>
      <c r="B493" s="27">
        <v>1</v>
      </c>
      <c r="K493" s="1"/>
      <c r="L493" s="1"/>
      <c r="M493" s="1"/>
      <c r="N493" s="1"/>
      <c r="O493" s="1"/>
      <c r="P493" s="1"/>
    </row>
    <row r="494" spans="1:38" ht="14.25" customHeight="1">
      <c r="A494" s="14" t="s">
        <v>459</v>
      </c>
      <c r="B494" s="27">
        <v>2</v>
      </c>
      <c r="K494" s="1"/>
      <c r="L494" s="1"/>
      <c r="M494" s="1"/>
      <c r="N494" s="1"/>
      <c r="O494" s="1"/>
      <c r="P494" s="1"/>
    </row>
    <row r="495" spans="1:38" ht="14.25" customHeight="1">
      <c r="A495" s="14" t="s">
        <v>459</v>
      </c>
      <c r="B495" s="27">
        <v>3</v>
      </c>
      <c r="K495" s="1"/>
      <c r="L495" s="1"/>
      <c r="M495" s="1"/>
      <c r="N495" s="1"/>
      <c r="O495" s="1"/>
      <c r="P495" s="1"/>
    </row>
    <row r="496" spans="1:38" ht="14.25" customHeight="1">
      <c r="A496" s="14" t="s">
        <v>459</v>
      </c>
      <c r="B496" s="27">
        <v>4</v>
      </c>
      <c r="K496" s="1"/>
      <c r="L496" s="1"/>
      <c r="M496" s="1"/>
      <c r="N496" s="1"/>
      <c r="O496" s="1"/>
      <c r="P496" s="1"/>
    </row>
    <row r="497" spans="1:16" ht="14.25" customHeight="1">
      <c r="A497" s="14" t="s">
        <v>459</v>
      </c>
      <c r="B497" s="27">
        <v>5</v>
      </c>
      <c r="K497" s="1"/>
      <c r="L497" s="1"/>
      <c r="M497" s="1"/>
      <c r="N497" s="1"/>
      <c r="O497" s="1"/>
      <c r="P497" s="1"/>
    </row>
    <row r="498" spans="1:16" ht="14.25" customHeight="1">
      <c r="A498" s="14" t="s">
        <v>463</v>
      </c>
      <c r="B498" s="27">
        <v>1</v>
      </c>
      <c r="K498" s="1"/>
      <c r="L498" s="1"/>
      <c r="M498" s="1"/>
      <c r="N498" s="1"/>
      <c r="O498" s="1"/>
      <c r="P498" s="1"/>
    </row>
    <row r="499" spans="1:16" ht="14.25" customHeight="1">
      <c r="A499" s="14" t="s">
        <v>463</v>
      </c>
      <c r="B499" s="27">
        <v>2</v>
      </c>
      <c r="K499" s="1"/>
      <c r="L499" s="1"/>
      <c r="M499" s="1"/>
      <c r="N499" s="1"/>
      <c r="O499" s="1"/>
      <c r="P499" s="1"/>
    </row>
    <row r="500" spans="1:16" ht="14.25" customHeight="1">
      <c r="A500" s="14" t="s">
        <v>463</v>
      </c>
      <c r="B500" s="27">
        <v>3</v>
      </c>
      <c r="K500" s="1"/>
      <c r="L500" s="1"/>
      <c r="M500" s="1"/>
      <c r="N500" s="1"/>
      <c r="O500" s="1"/>
      <c r="P500" s="1"/>
    </row>
    <row r="501" spans="1:16" ht="14.25" customHeight="1">
      <c r="A501" s="14" t="s">
        <v>463</v>
      </c>
      <c r="B501" s="27">
        <v>4</v>
      </c>
      <c r="K501" s="1"/>
      <c r="L501" s="1"/>
      <c r="M501" s="1"/>
      <c r="N501" s="1"/>
      <c r="O501" s="1"/>
      <c r="P501" s="1"/>
    </row>
    <row r="502" spans="1:16" ht="14.25" customHeight="1">
      <c r="A502" s="14" t="s">
        <v>463</v>
      </c>
      <c r="B502" s="27">
        <v>5</v>
      </c>
      <c r="K502" s="1"/>
      <c r="L502" s="1"/>
      <c r="M502" s="1"/>
      <c r="N502" s="1"/>
      <c r="O502" s="1"/>
      <c r="P502" s="1"/>
    </row>
    <row r="503" spans="1:16" ht="14.25" customHeight="1">
      <c r="A503" s="14" t="s">
        <v>468</v>
      </c>
      <c r="B503" s="27">
        <v>1</v>
      </c>
      <c r="K503" s="1"/>
      <c r="L503" s="1"/>
      <c r="M503" s="1"/>
      <c r="N503" s="1"/>
      <c r="O503" s="1"/>
      <c r="P503" s="1"/>
    </row>
    <row r="504" spans="1:16" ht="14.25" customHeight="1">
      <c r="A504" s="14" t="s">
        <v>468</v>
      </c>
      <c r="B504" s="27">
        <v>2</v>
      </c>
      <c r="K504" s="1"/>
      <c r="L504" s="1"/>
      <c r="M504" s="1"/>
      <c r="N504" s="1"/>
      <c r="O504" s="1"/>
      <c r="P504" s="1"/>
    </row>
    <row r="505" spans="1:16" ht="14.25" customHeight="1">
      <c r="A505" s="14" t="s">
        <v>468</v>
      </c>
      <c r="B505" s="27">
        <v>3</v>
      </c>
      <c r="K505" s="1"/>
      <c r="L505" s="1"/>
      <c r="M505" s="1"/>
      <c r="N505" s="1"/>
      <c r="O505" s="1"/>
      <c r="P505" s="1"/>
    </row>
    <row r="506" spans="1:16" ht="14.25" customHeight="1">
      <c r="A506" s="14" t="s">
        <v>468</v>
      </c>
      <c r="B506" s="27">
        <v>4</v>
      </c>
      <c r="K506" s="1"/>
      <c r="L506" s="1"/>
      <c r="M506" s="1"/>
      <c r="N506" s="1"/>
      <c r="O506" s="1"/>
      <c r="P506" s="1"/>
    </row>
    <row r="507" spans="1:16" ht="14.25" customHeight="1">
      <c r="A507" s="14" t="s">
        <v>468</v>
      </c>
      <c r="B507" s="27">
        <v>5</v>
      </c>
      <c r="K507" s="1"/>
      <c r="L507" s="1"/>
      <c r="M507" s="1"/>
      <c r="N507" s="1"/>
      <c r="O507" s="1"/>
      <c r="P507" s="1"/>
    </row>
    <row r="508" spans="1:16" ht="14.25" customHeight="1">
      <c r="A508" s="14" t="s">
        <v>471</v>
      </c>
      <c r="B508" s="27">
        <v>1</v>
      </c>
      <c r="C508" s="27">
        <v>142.6</v>
      </c>
      <c r="D508" s="27">
        <v>27.4</v>
      </c>
      <c r="E508" s="27">
        <v>0.83</v>
      </c>
      <c r="F508" s="27">
        <v>40.1</v>
      </c>
      <c r="G508" s="27">
        <v>8.65</v>
      </c>
      <c r="H508" s="27">
        <v>236.45</v>
      </c>
      <c r="I508" s="27">
        <v>22.18</v>
      </c>
      <c r="J508" s="7">
        <f t="shared" ref="J508:J512" si="512">(I508/H508)*100</f>
        <v>9.380418693169803</v>
      </c>
      <c r="K508" s="1"/>
      <c r="L508" s="1"/>
      <c r="M508" s="2" t="s">
        <v>1628</v>
      </c>
      <c r="N508" s="2" t="s">
        <v>52</v>
      </c>
      <c r="O508" s="2" t="s">
        <v>1628</v>
      </c>
      <c r="P508" s="2" t="s">
        <v>52</v>
      </c>
    </row>
    <row r="509" spans="1:16" ht="14.25" customHeight="1">
      <c r="A509" s="14" t="s">
        <v>471</v>
      </c>
      <c r="B509" s="27">
        <v>2</v>
      </c>
      <c r="C509" s="27">
        <v>126.3</v>
      </c>
      <c r="D509" s="27">
        <v>19.3</v>
      </c>
      <c r="E509" s="27">
        <v>0.85</v>
      </c>
      <c r="F509" s="27">
        <v>46.2</v>
      </c>
      <c r="G509" s="27">
        <v>7.94</v>
      </c>
      <c r="H509" s="27">
        <v>178.5</v>
      </c>
      <c r="I509" s="27">
        <v>16.440000000000001</v>
      </c>
      <c r="J509" s="7">
        <f t="shared" si="512"/>
        <v>9.2100840336134464</v>
      </c>
      <c r="K509" s="1"/>
      <c r="L509" s="1"/>
      <c r="M509" s="2" t="s">
        <v>1628</v>
      </c>
      <c r="N509" s="2" t="s">
        <v>52</v>
      </c>
      <c r="O509" s="2" t="s">
        <v>1628</v>
      </c>
      <c r="P509" s="2" t="s">
        <v>52</v>
      </c>
    </row>
    <row r="510" spans="1:16" ht="14.25" customHeight="1">
      <c r="A510" s="14" t="s">
        <v>471</v>
      </c>
      <c r="B510" s="27">
        <v>3</v>
      </c>
      <c r="C510" s="27">
        <v>81.7</v>
      </c>
      <c r="D510" s="27">
        <v>19.100000000000001</v>
      </c>
      <c r="E510" s="27">
        <v>0.63</v>
      </c>
      <c r="F510" s="27">
        <v>22.1</v>
      </c>
      <c r="G510" s="27">
        <v>6.18</v>
      </c>
      <c r="H510" s="27">
        <v>69.11</v>
      </c>
      <c r="I510" s="27">
        <v>6.97</v>
      </c>
      <c r="J510" s="7">
        <f t="shared" si="512"/>
        <v>10.0853711474461</v>
      </c>
      <c r="K510" s="1"/>
      <c r="L510" s="1"/>
      <c r="M510" s="2" t="s">
        <v>1628</v>
      </c>
      <c r="N510" s="2" t="s">
        <v>52</v>
      </c>
      <c r="O510" s="2" t="s">
        <v>1628</v>
      </c>
      <c r="P510" s="2" t="s">
        <v>52</v>
      </c>
    </row>
    <row r="511" spans="1:16" ht="14.25" customHeight="1">
      <c r="A511" s="14" t="s">
        <v>471</v>
      </c>
      <c r="B511" s="27">
        <v>4</v>
      </c>
      <c r="C511" s="27">
        <v>134.30000000000001</v>
      </c>
      <c r="D511" s="27">
        <v>35.9</v>
      </c>
      <c r="E511" s="27">
        <v>0.87</v>
      </c>
      <c r="F511" s="27">
        <v>28.2</v>
      </c>
      <c r="G511" s="27">
        <v>7.31</v>
      </c>
      <c r="H511" s="27">
        <v>299.56</v>
      </c>
      <c r="I511" s="27">
        <v>32.6</v>
      </c>
      <c r="J511" s="7">
        <f t="shared" si="512"/>
        <v>10.88262785418614</v>
      </c>
      <c r="K511" s="1"/>
      <c r="L511" s="1"/>
      <c r="M511" s="2" t="s">
        <v>1628</v>
      </c>
      <c r="N511" s="2" t="s">
        <v>52</v>
      </c>
      <c r="O511" s="2" t="s">
        <v>52</v>
      </c>
      <c r="P511" s="2" t="s">
        <v>52</v>
      </c>
    </row>
    <row r="512" spans="1:16" ht="14.25" customHeight="1">
      <c r="A512" s="14" t="s">
        <v>471</v>
      </c>
      <c r="B512" s="27">
        <v>5</v>
      </c>
      <c r="C512" s="27">
        <v>83.4</v>
      </c>
      <c r="D512" s="27">
        <v>20.2</v>
      </c>
      <c r="E512" s="27">
        <v>0.72</v>
      </c>
      <c r="F512" s="27">
        <v>13</v>
      </c>
      <c r="G512" s="27">
        <v>6.2</v>
      </c>
      <c r="H512" s="27">
        <v>67.5</v>
      </c>
      <c r="I512" s="27">
        <v>6.93</v>
      </c>
      <c r="J512" s="7">
        <f t="shared" si="512"/>
        <v>10.266666666666666</v>
      </c>
      <c r="K512" s="1"/>
      <c r="L512" s="1"/>
      <c r="M512" s="2" t="s">
        <v>52</v>
      </c>
      <c r="N512" s="2" t="s">
        <v>52</v>
      </c>
      <c r="O512" s="2" t="s">
        <v>1628</v>
      </c>
      <c r="P512" s="2" t="s">
        <v>52</v>
      </c>
    </row>
    <row r="513" spans="1:16" ht="14.25" customHeight="1">
      <c r="A513" s="14" t="s">
        <v>311</v>
      </c>
      <c r="B513" s="27">
        <v>1</v>
      </c>
      <c r="K513" s="1"/>
      <c r="L513" s="1"/>
      <c r="M513" s="1"/>
      <c r="N513" s="1"/>
      <c r="O513" s="1"/>
      <c r="P513" s="1"/>
    </row>
    <row r="514" spans="1:16" ht="14.25" customHeight="1">
      <c r="A514" s="14" t="s">
        <v>311</v>
      </c>
      <c r="B514" s="27">
        <v>2</v>
      </c>
      <c r="K514" s="1"/>
      <c r="L514" s="1"/>
      <c r="M514" s="1"/>
      <c r="N514" s="1"/>
      <c r="O514" s="1"/>
      <c r="P514" s="1"/>
    </row>
    <row r="515" spans="1:16" ht="14.25" customHeight="1">
      <c r="A515" s="14" t="s">
        <v>311</v>
      </c>
      <c r="B515" s="27">
        <v>3</v>
      </c>
      <c r="K515" s="1"/>
      <c r="L515" s="1"/>
      <c r="M515" s="1"/>
      <c r="N515" s="1"/>
      <c r="O515" s="1"/>
      <c r="P515" s="1"/>
    </row>
    <row r="516" spans="1:16" ht="14.25" customHeight="1">
      <c r="A516" s="14" t="s">
        <v>311</v>
      </c>
      <c r="B516" s="27">
        <v>4</v>
      </c>
      <c r="K516" s="1"/>
      <c r="L516" s="1"/>
      <c r="M516" s="1"/>
      <c r="N516" s="1"/>
      <c r="O516" s="1"/>
      <c r="P516" s="1"/>
    </row>
    <row r="517" spans="1:16" ht="14.25" customHeight="1">
      <c r="A517" s="14" t="s">
        <v>311</v>
      </c>
      <c r="B517" s="27">
        <v>5</v>
      </c>
      <c r="K517" s="1"/>
      <c r="L517" s="1"/>
      <c r="M517" s="1"/>
      <c r="N517" s="1"/>
      <c r="O517" s="1"/>
      <c r="P517" s="1"/>
    </row>
    <row r="518" spans="1:16" ht="14.25" customHeight="1">
      <c r="A518" s="14" t="s">
        <v>475</v>
      </c>
      <c r="B518" s="27">
        <v>1</v>
      </c>
      <c r="K518" s="1"/>
      <c r="L518" s="1"/>
      <c r="M518" s="1"/>
      <c r="N518" s="1"/>
      <c r="O518" s="1"/>
      <c r="P518" s="1"/>
    </row>
    <row r="519" spans="1:16" ht="14.25" customHeight="1">
      <c r="A519" s="14" t="s">
        <v>475</v>
      </c>
      <c r="B519" s="27">
        <v>2</v>
      </c>
      <c r="K519" s="1"/>
      <c r="L519" s="1"/>
      <c r="M519" s="1"/>
      <c r="N519" s="1"/>
      <c r="O519" s="1"/>
      <c r="P519" s="1"/>
    </row>
    <row r="520" spans="1:16" ht="14.25" customHeight="1">
      <c r="A520" s="14" t="s">
        <v>475</v>
      </c>
      <c r="B520" s="27">
        <v>3</v>
      </c>
      <c r="K520" s="1"/>
      <c r="L520" s="1"/>
      <c r="M520" s="1"/>
      <c r="N520" s="1"/>
      <c r="O520" s="1"/>
      <c r="P520" s="1"/>
    </row>
    <row r="521" spans="1:16" ht="14.25" customHeight="1">
      <c r="A521" s="14" t="s">
        <v>475</v>
      </c>
      <c r="B521" s="27">
        <v>4</v>
      </c>
      <c r="K521" s="1"/>
      <c r="L521" s="1"/>
      <c r="M521" s="1"/>
      <c r="N521" s="1"/>
      <c r="O521" s="1"/>
      <c r="P521" s="1"/>
    </row>
    <row r="522" spans="1:16" ht="14.25" customHeight="1">
      <c r="A522" s="14" t="s">
        <v>475</v>
      </c>
      <c r="B522" s="27">
        <v>5</v>
      </c>
      <c r="K522" s="1"/>
      <c r="L522" s="1"/>
      <c r="M522" s="1"/>
      <c r="N522" s="1"/>
      <c r="O522" s="1"/>
      <c r="P522" s="1"/>
    </row>
    <row r="523" spans="1:16" ht="14.25" customHeight="1">
      <c r="A523" s="14" t="s">
        <v>479</v>
      </c>
      <c r="B523" s="27">
        <v>1</v>
      </c>
      <c r="K523" s="1"/>
      <c r="L523" s="1"/>
      <c r="M523" s="1"/>
      <c r="N523" s="1"/>
      <c r="O523" s="1"/>
      <c r="P523" s="1"/>
    </row>
    <row r="524" spans="1:16" ht="14.25" customHeight="1">
      <c r="A524" s="14" t="s">
        <v>479</v>
      </c>
      <c r="B524" s="27">
        <v>2</v>
      </c>
      <c r="K524" s="1"/>
      <c r="L524" s="1"/>
      <c r="M524" s="1"/>
      <c r="N524" s="1"/>
      <c r="O524" s="1"/>
      <c r="P524" s="1"/>
    </row>
    <row r="525" spans="1:16" ht="14.25" customHeight="1">
      <c r="A525" s="14" t="s">
        <v>479</v>
      </c>
      <c r="B525" s="27">
        <v>3</v>
      </c>
      <c r="K525" s="1"/>
      <c r="L525" s="1"/>
      <c r="M525" s="1"/>
      <c r="N525" s="1"/>
      <c r="O525" s="1"/>
      <c r="P525" s="1"/>
    </row>
    <row r="526" spans="1:16" ht="14.25" customHeight="1">
      <c r="A526" s="14" t="s">
        <v>479</v>
      </c>
      <c r="B526" s="27">
        <v>4</v>
      </c>
      <c r="K526" s="1"/>
      <c r="L526" s="1"/>
      <c r="M526" s="1"/>
      <c r="N526" s="1"/>
      <c r="O526" s="1"/>
      <c r="P526" s="1"/>
    </row>
    <row r="527" spans="1:16" ht="14.25" customHeight="1">
      <c r="A527" s="14" t="s">
        <v>479</v>
      </c>
      <c r="B527" s="27">
        <v>5</v>
      </c>
      <c r="K527" s="1"/>
      <c r="L527" s="1"/>
      <c r="M527" s="1"/>
      <c r="N527" s="1"/>
      <c r="O527" s="1"/>
      <c r="P527" s="1"/>
    </row>
    <row r="528" spans="1:16" ht="14.25" customHeight="1">
      <c r="A528" s="14" t="s">
        <v>482</v>
      </c>
      <c r="B528" s="27">
        <v>1</v>
      </c>
      <c r="K528" s="1"/>
      <c r="L528" s="1"/>
      <c r="M528" s="1"/>
      <c r="N528" s="1"/>
      <c r="O528" s="1"/>
      <c r="P528" s="1"/>
    </row>
    <row r="529" spans="1:17" ht="14.25" customHeight="1">
      <c r="A529" s="14" t="s">
        <v>482</v>
      </c>
      <c r="B529" s="27">
        <v>2</v>
      </c>
      <c r="K529" s="1"/>
      <c r="L529" s="1"/>
      <c r="M529" s="1"/>
      <c r="N529" s="1"/>
      <c r="O529" s="1"/>
      <c r="P529" s="1"/>
    </row>
    <row r="530" spans="1:17" ht="14.25" customHeight="1">
      <c r="A530" s="14" t="s">
        <v>482</v>
      </c>
      <c r="B530" s="27">
        <v>3</v>
      </c>
      <c r="K530" s="1"/>
      <c r="L530" s="1"/>
      <c r="M530" s="1"/>
      <c r="N530" s="1"/>
      <c r="O530" s="1"/>
      <c r="P530" s="1"/>
    </row>
    <row r="531" spans="1:17" ht="14.25" customHeight="1">
      <c r="A531" s="14" t="s">
        <v>482</v>
      </c>
      <c r="B531" s="27">
        <v>4</v>
      </c>
      <c r="K531" s="1"/>
      <c r="L531" s="1"/>
      <c r="M531" s="1"/>
      <c r="N531" s="1"/>
      <c r="O531" s="1"/>
      <c r="P531" s="1"/>
    </row>
    <row r="532" spans="1:17" ht="14.25" customHeight="1">
      <c r="A532" s="14" t="s">
        <v>482</v>
      </c>
      <c r="B532" s="27">
        <v>5</v>
      </c>
      <c r="K532" s="1"/>
      <c r="L532" s="1"/>
      <c r="M532" s="1"/>
      <c r="N532" s="1"/>
      <c r="O532" s="1"/>
      <c r="P532" s="1"/>
    </row>
    <row r="533" spans="1:17" ht="14.25" customHeight="1">
      <c r="A533" s="14" t="s">
        <v>487</v>
      </c>
      <c r="B533" s="27">
        <v>1</v>
      </c>
      <c r="C533" s="27">
        <v>111.8</v>
      </c>
      <c r="D533" s="27">
        <v>13.6</v>
      </c>
      <c r="E533" s="27">
        <v>0.45</v>
      </c>
      <c r="F533" s="27">
        <v>4.4000000000000004</v>
      </c>
      <c r="G533" s="27">
        <v>2.5</v>
      </c>
      <c r="H533" s="27">
        <v>57.48</v>
      </c>
      <c r="I533" s="27">
        <v>5.79</v>
      </c>
      <c r="J533" s="7">
        <f t="shared" ref="J533:J537" si="513">(I533/H533)*100</f>
        <v>10.073068893528184</v>
      </c>
      <c r="K533" s="1"/>
      <c r="L533" s="1"/>
      <c r="M533" s="2" t="s">
        <v>1628</v>
      </c>
      <c r="N533" s="2" t="s">
        <v>52</v>
      </c>
      <c r="O533" s="2" t="s">
        <v>1628</v>
      </c>
      <c r="P533" s="2" t="s">
        <v>1628</v>
      </c>
      <c r="Q533" s="27" t="s">
        <v>1679</v>
      </c>
    </row>
    <row r="534" spans="1:17" ht="14.25" customHeight="1">
      <c r="A534" s="14" t="s">
        <v>487</v>
      </c>
      <c r="B534" s="27">
        <v>2</v>
      </c>
      <c r="C534" s="27">
        <v>97.2</v>
      </c>
      <c r="D534" s="27">
        <v>10.199999999999999</v>
      </c>
      <c r="E534" s="27">
        <v>0.47</v>
      </c>
      <c r="F534" s="27">
        <v>4.7</v>
      </c>
      <c r="G534" s="27">
        <v>2.5299999999999998</v>
      </c>
      <c r="H534" s="27">
        <v>33.4</v>
      </c>
      <c r="I534" s="27">
        <v>3.31</v>
      </c>
      <c r="J534" s="7">
        <f t="shared" si="513"/>
        <v>9.9101796407185638</v>
      </c>
      <c r="K534" s="1"/>
      <c r="L534" s="1"/>
      <c r="M534" s="2" t="s">
        <v>1628</v>
      </c>
      <c r="N534" s="2" t="s">
        <v>52</v>
      </c>
      <c r="O534" s="2" t="s">
        <v>1628</v>
      </c>
      <c r="P534" s="2" t="s">
        <v>1628</v>
      </c>
      <c r="Q534" s="27" t="s">
        <v>1679</v>
      </c>
    </row>
    <row r="535" spans="1:17" ht="14.25" customHeight="1">
      <c r="A535" s="14" t="s">
        <v>487</v>
      </c>
      <c r="B535" s="27">
        <v>3</v>
      </c>
      <c r="C535" s="27">
        <v>70</v>
      </c>
      <c r="D535" s="27">
        <v>18.899999999999999</v>
      </c>
      <c r="E535" s="27">
        <v>0.48</v>
      </c>
      <c r="F535" s="27">
        <v>5.0999999999999996</v>
      </c>
      <c r="G535" s="27">
        <v>2.6</v>
      </c>
      <c r="H535" s="27">
        <v>57.92</v>
      </c>
      <c r="I535" s="27">
        <v>5.86</v>
      </c>
      <c r="J535" s="7">
        <f t="shared" si="513"/>
        <v>10.117403314917127</v>
      </c>
      <c r="K535" s="1"/>
      <c r="L535" s="1"/>
      <c r="M535" s="2" t="s">
        <v>1628</v>
      </c>
      <c r="N535" s="2" t="s">
        <v>52</v>
      </c>
      <c r="O535" s="2" t="s">
        <v>1628</v>
      </c>
      <c r="P535" s="2" t="s">
        <v>1628</v>
      </c>
      <c r="Q535" s="27" t="s">
        <v>1679</v>
      </c>
    </row>
    <row r="536" spans="1:17" ht="14.25" customHeight="1">
      <c r="A536" s="14" t="s">
        <v>487</v>
      </c>
      <c r="B536" s="27">
        <v>4</v>
      </c>
      <c r="C536" s="27">
        <v>35.4</v>
      </c>
      <c r="D536" s="27">
        <v>8.9</v>
      </c>
      <c r="E536" s="27">
        <v>0.36</v>
      </c>
      <c r="F536" s="27">
        <v>5.7</v>
      </c>
      <c r="G536" s="27">
        <v>2.54</v>
      </c>
      <c r="H536" s="27">
        <v>9.91</v>
      </c>
      <c r="I536" s="27">
        <v>1.02</v>
      </c>
      <c r="J536" s="7">
        <f t="shared" si="513"/>
        <v>10.292633703329971</v>
      </c>
      <c r="K536" s="1"/>
      <c r="L536" s="1"/>
      <c r="M536" s="2" t="s">
        <v>1628</v>
      </c>
      <c r="N536" s="2" t="s">
        <v>52</v>
      </c>
      <c r="O536" s="2" t="s">
        <v>1628</v>
      </c>
      <c r="P536" s="2" t="s">
        <v>1628</v>
      </c>
      <c r="Q536" s="27" t="s">
        <v>1680</v>
      </c>
    </row>
    <row r="537" spans="1:17" ht="14.25" customHeight="1">
      <c r="A537" s="14" t="s">
        <v>487</v>
      </c>
      <c r="B537" s="27">
        <v>5</v>
      </c>
      <c r="C537" s="27">
        <v>29</v>
      </c>
      <c r="D537" s="27">
        <v>5.2</v>
      </c>
      <c r="E537" s="27">
        <v>0.12</v>
      </c>
      <c r="F537" s="27">
        <v>3</v>
      </c>
      <c r="G537" s="27">
        <v>1.18</v>
      </c>
      <c r="H537" s="27">
        <v>3.15</v>
      </c>
      <c r="I537" s="27">
        <v>0.32</v>
      </c>
      <c r="J537" s="7">
        <f t="shared" si="513"/>
        <v>10.158730158730158</v>
      </c>
      <c r="K537" s="1"/>
      <c r="L537" s="1"/>
      <c r="M537" s="2" t="s">
        <v>1628</v>
      </c>
      <c r="N537" s="2" t="s">
        <v>1628</v>
      </c>
      <c r="O537" s="2" t="s">
        <v>1628</v>
      </c>
      <c r="P537" s="2" t="s">
        <v>1628</v>
      </c>
      <c r="Q537" s="27" t="s">
        <v>1680</v>
      </c>
    </row>
    <row r="538" spans="1:17" ht="14.25" customHeight="1">
      <c r="A538" s="14" t="s">
        <v>490</v>
      </c>
      <c r="B538" s="27">
        <v>1</v>
      </c>
      <c r="K538" s="1"/>
      <c r="L538" s="1"/>
      <c r="M538" s="1"/>
      <c r="N538" s="1"/>
      <c r="O538" s="1"/>
      <c r="P538" s="1"/>
    </row>
    <row r="539" spans="1:17" ht="14.25" customHeight="1">
      <c r="A539" s="14" t="s">
        <v>490</v>
      </c>
      <c r="B539" s="27">
        <v>2</v>
      </c>
      <c r="K539" s="1"/>
      <c r="L539" s="1"/>
      <c r="M539" s="1"/>
      <c r="N539" s="1"/>
      <c r="O539" s="1"/>
      <c r="P539" s="1"/>
    </row>
    <row r="540" spans="1:17" ht="14.25" customHeight="1">
      <c r="A540" s="14" t="s">
        <v>490</v>
      </c>
      <c r="B540" s="27">
        <v>3</v>
      </c>
      <c r="K540" s="1"/>
      <c r="L540" s="1"/>
      <c r="M540" s="1"/>
      <c r="N540" s="1"/>
      <c r="O540" s="1"/>
      <c r="P540" s="1"/>
    </row>
    <row r="541" spans="1:17" ht="14.25" customHeight="1">
      <c r="A541" s="14" t="s">
        <v>490</v>
      </c>
      <c r="B541" s="27">
        <v>4</v>
      </c>
      <c r="K541" s="1"/>
      <c r="L541" s="1"/>
      <c r="M541" s="1"/>
      <c r="N541" s="1"/>
      <c r="O541" s="1"/>
      <c r="P541" s="1"/>
    </row>
    <row r="542" spans="1:17" ht="14.25" customHeight="1">
      <c r="A542" s="14" t="s">
        <v>490</v>
      </c>
      <c r="B542" s="27">
        <v>5</v>
      </c>
      <c r="K542" s="1"/>
      <c r="L542" s="1"/>
      <c r="M542" s="1"/>
      <c r="N542" s="1"/>
      <c r="O542" s="1"/>
      <c r="P542" s="1"/>
    </row>
    <row r="543" spans="1:17" ht="14.25" customHeight="1">
      <c r="A543" s="14" t="s">
        <v>494</v>
      </c>
      <c r="B543" s="27">
        <v>1</v>
      </c>
      <c r="C543" s="27">
        <v>76</v>
      </c>
      <c r="D543" s="27">
        <v>12</v>
      </c>
      <c r="E543" s="27">
        <v>0.62</v>
      </c>
      <c r="F543" s="27">
        <v>5.5</v>
      </c>
      <c r="G543" s="27">
        <v>3.2</v>
      </c>
      <c r="H543" s="27">
        <v>25.2</v>
      </c>
      <c r="I543" s="27">
        <v>2.62</v>
      </c>
      <c r="J543" s="7">
        <f t="shared" ref="J543:J547" si="514">(I543/H543)*100</f>
        <v>10.396825396825397</v>
      </c>
      <c r="K543" s="1"/>
      <c r="L543" s="1"/>
      <c r="M543" s="2" t="s">
        <v>52</v>
      </c>
      <c r="N543" s="2" t="s">
        <v>52</v>
      </c>
      <c r="O543" s="2" t="s">
        <v>1628</v>
      </c>
      <c r="P543" s="2" t="s">
        <v>52</v>
      </c>
    </row>
    <row r="544" spans="1:17" ht="14.25" customHeight="1">
      <c r="A544" s="14" t="s">
        <v>494</v>
      </c>
      <c r="B544" s="27">
        <v>2</v>
      </c>
      <c r="C544" s="27">
        <v>79</v>
      </c>
      <c r="D544" s="27">
        <v>12.5</v>
      </c>
      <c r="E544" s="27">
        <v>0.7</v>
      </c>
      <c r="F544" s="27">
        <v>6.5</v>
      </c>
      <c r="G544" s="27">
        <v>4.3</v>
      </c>
      <c r="H544" s="27">
        <v>29.9</v>
      </c>
      <c r="I544" s="27">
        <v>3.28</v>
      </c>
      <c r="J544" s="7">
        <f t="shared" si="514"/>
        <v>10.969899665551839</v>
      </c>
      <c r="K544" s="1"/>
      <c r="L544" s="1"/>
      <c r="M544" s="2" t="s">
        <v>1628</v>
      </c>
      <c r="N544" s="2" t="s">
        <v>1628</v>
      </c>
      <c r="O544" s="2" t="s">
        <v>1628</v>
      </c>
      <c r="P544" s="2" t="s">
        <v>1628</v>
      </c>
    </row>
    <row r="545" spans="1:16" ht="14.25" customHeight="1">
      <c r="A545" s="14" t="s">
        <v>494</v>
      </c>
      <c r="B545" s="27">
        <v>3</v>
      </c>
      <c r="C545" s="27">
        <v>108</v>
      </c>
      <c r="D545" s="27">
        <v>16.2</v>
      </c>
      <c r="E545" s="27">
        <v>0.84</v>
      </c>
      <c r="F545" s="27">
        <v>7.5</v>
      </c>
      <c r="G545" s="27">
        <v>4.2</v>
      </c>
      <c r="H545" s="27">
        <v>75.400000000000006</v>
      </c>
      <c r="I545" s="27">
        <v>9.35</v>
      </c>
      <c r="J545" s="7">
        <f t="shared" si="514"/>
        <v>12.400530503978779</v>
      </c>
      <c r="K545" s="1"/>
      <c r="L545" s="1"/>
      <c r="M545" s="2" t="s">
        <v>1628</v>
      </c>
      <c r="N545" s="2" t="s">
        <v>52</v>
      </c>
      <c r="O545" s="2" t="s">
        <v>1628</v>
      </c>
      <c r="P545" s="2" t="s">
        <v>52</v>
      </c>
    </row>
    <row r="546" spans="1:16" ht="14.25" customHeight="1">
      <c r="A546" s="14" t="s">
        <v>494</v>
      </c>
      <c r="B546" s="27">
        <v>4</v>
      </c>
      <c r="C546" s="27">
        <v>73</v>
      </c>
      <c r="D546" s="27">
        <v>9.5</v>
      </c>
      <c r="E546" s="27">
        <v>0.45</v>
      </c>
      <c r="F546" s="27">
        <v>4.3</v>
      </c>
      <c r="G546" s="27">
        <v>2.7</v>
      </c>
      <c r="H546" s="27">
        <v>15.2</v>
      </c>
      <c r="I546" s="27">
        <v>1.65</v>
      </c>
      <c r="J546" s="7">
        <f t="shared" si="514"/>
        <v>10.855263157894738</v>
      </c>
      <c r="K546" s="1"/>
      <c r="L546" s="1"/>
      <c r="M546" s="2" t="s">
        <v>1628</v>
      </c>
      <c r="N546" s="2" t="s">
        <v>1628</v>
      </c>
      <c r="O546" s="2" t="s">
        <v>1628</v>
      </c>
      <c r="P546" s="2" t="s">
        <v>52</v>
      </c>
    </row>
    <row r="547" spans="1:16" ht="14.25" customHeight="1">
      <c r="A547" s="14" t="s">
        <v>494</v>
      </c>
      <c r="B547" s="27">
        <v>5</v>
      </c>
      <c r="C547" s="27">
        <v>57</v>
      </c>
      <c r="D547" s="27">
        <v>8.8000000000000007</v>
      </c>
      <c r="E547" s="27">
        <v>0.52</v>
      </c>
      <c r="F547" s="27">
        <v>5</v>
      </c>
      <c r="G547" s="27">
        <v>3</v>
      </c>
      <c r="H547" s="27">
        <v>14.8</v>
      </c>
      <c r="I547" s="27">
        <v>1.55</v>
      </c>
      <c r="J547" s="7">
        <f t="shared" si="514"/>
        <v>10.472972972972974</v>
      </c>
      <c r="K547" s="1"/>
      <c r="L547" s="1"/>
      <c r="M547" s="2" t="s">
        <v>1628</v>
      </c>
      <c r="N547" s="2" t="s">
        <v>1628</v>
      </c>
      <c r="O547" s="2" t="s">
        <v>1628</v>
      </c>
      <c r="P547" s="2" t="s">
        <v>52</v>
      </c>
    </row>
    <row r="548" spans="1:16" ht="14.25" customHeight="1">
      <c r="A548" s="14" t="s">
        <v>497</v>
      </c>
      <c r="B548" s="27">
        <v>1</v>
      </c>
      <c r="K548" s="1"/>
      <c r="L548" s="1"/>
      <c r="M548" s="1"/>
      <c r="N548" s="1"/>
      <c r="O548" s="1"/>
      <c r="P548" s="1"/>
    </row>
    <row r="549" spans="1:16" ht="14.25" customHeight="1">
      <c r="A549" s="14" t="s">
        <v>497</v>
      </c>
      <c r="B549" s="27">
        <v>2</v>
      </c>
      <c r="K549" s="1"/>
      <c r="L549" s="1"/>
      <c r="M549" s="1"/>
      <c r="N549" s="1"/>
      <c r="O549" s="1"/>
      <c r="P549" s="1"/>
    </row>
    <row r="550" spans="1:16" ht="14.25" customHeight="1">
      <c r="A550" s="14" t="s">
        <v>497</v>
      </c>
      <c r="B550" s="27">
        <v>3</v>
      </c>
      <c r="K550" s="1"/>
      <c r="L550" s="1"/>
      <c r="M550" s="1"/>
      <c r="N550" s="1"/>
      <c r="O550" s="1"/>
      <c r="P550" s="1"/>
    </row>
    <row r="551" spans="1:16" ht="14.25" customHeight="1">
      <c r="A551" s="14" t="s">
        <v>497</v>
      </c>
      <c r="B551" s="27">
        <v>4</v>
      </c>
      <c r="K551" s="1"/>
      <c r="L551" s="1"/>
      <c r="M551" s="1"/>
      <c r="N551" s="1"/>
      <c r="O551" s="1"/>
      <c r="P551" s="1"/>
    </row>
    <row r="552" spans="1:16" ht="14.25" customHeight="1">
      <c r="A552" s="14" t="s">
        <v>497</v>
      </c>
      <c r="B552" s="27">
        <v>5</v>
      </c>
      <c r="K552" s="1"/>
      <c r="L552" s="1"/>
      <c r="M552" s="1"/>
      <c r="N552" s="1"/>
      <c r="O552" s="1"/>
      <c r="P552" s="1"/>
    </row>
    <row r="553" spans="1:16" ht="14.25" customHeight="1">
      <c r="A553" s="14" t="s">
        <v>501</v>
      </c>
      <c r="B553" s="27">
        <v>1</v>
      </c>
      <c r="K553" s="1"/>
      <c r="L553" s="1"/>
      <c r="M553" s="1"/>
      <c r="N553" s="1"/>
      <c r="O553" s="1"/>
      <c r="P553" s="1"/>
    </row>
    <row r="554" spans="1:16" ht="14.25" customHeight="1">
      <c r="A554" s="14" t="s">
        <v>501</v>
      </c>
      <c r="B554" s="27">
        <v>2</v>
      </c>
      <c r="K554" s="1"/>
      <c r="L554" s="1"/>
      <c r="M554" s="1"/>
      <c r="N554" s="1"/>
      <c r="O554" s="1"/>
      <c r="P554" s="1"/>
    </row>
    <row r="555" spans="1:16" ht="14.25" customHeight="1">
      <c r="A555" s="14" t="s">
        <v>501</v>
      </c>
      <c r="B555" s="27">
        <v>3</v>
      </c>
      <c r="K555" s="1"/>
      <c r="L555" s="1"/>
      <c r="M555" s="1"/>
      <c r="N555" s="1"/>
      <c r="O555" s="1"/>
      <c r="P555" s="1"/>
    </row>
    <row r="556" spans="1:16" ht="14.25" customHeight="1">
      <c r="A556" s="14" t="s">
        <v>501</v>
      </c>
      <c r="B556" s="27">
        <v>4</v>
      </c>
      <c r="K556" s="1"/>
      <c r="L556" s="1"/>
      <c r="M556" s="1"/>
      <c r="N556" s="1"/>
      <c r="O556" s="1"/>
      <c r="P556" s="1"/>
    </row>
    <row r="557" spans="1:16" ht="14.25" customHeight="1">
      <c r="A557" s="14" t="s">
        <v>501</v>
      </c>
      <c r="B557" s="27">
        <v>5</v>
      </c>
      <c r="K557" s="1"/>
      <c r="L557" s="1"/>
      <c r="M557" s="1"/>
      <c r="N557" s="1"/>
      <c r="O557" s="1"/>
      <c r="P557" s="1"/>
    </row>
    <row r="558" spans="1:16" ht="14.25" customHeight="1">
      <c r="A558" s="14" t="s">
        <v>505</v>
      </c>
      <c r="B558" s="27">
        <v>1</v>
      </c>
      <c r="C558" s="27">
        <v>239.6</v>
      </c>
      <c r="D558" s="27">
        <v>8.1</v>
      </c>
      <c r="E558" s="27">
        <v>1.58</v>
      </c>
      <c r="F558" s="27">
        <v>11.8</v>
      </c>
      <c r="G558" s="27">
        <v>3.66</v>
      </c>
      <c r="H558" s="27">
        <v>143.13</v>
      </c>
      <c r="I558" s="27">
        <v>13.87</v>
      </c>
      <c r="J558" s="7">
        <f t="shared" ref="J558:J562" si="515">(I558/H558)*100</f>
        <v>9.6904911618808072</v>
      </c>
      <c r="K558" s="1"/>
      <c r="L558" s="1"/>
      <c r="M558" s="2" t="s">
        <v>1628</v>
      </c>
      <c r="N558" s="2" t="s">
        <v>52</v>
      </c>
      <c r="O558" s="2" t="s">
        <v>1628</v>
      </c>
      <c r="P558" s="2" t="s">
        <v>52</v>
      </c>
    </row>
    <row r="559" spans="1:16" ht="14.25" customHeight="1">
      <c r="A559" s="14" t="s">
        <v>505</v>
      </c>
      <c r="B559" s="27">
        <v>2</v>
      </c>
      <c r="C559" s="27">
        <v>265.2</v>
      </c>
      <c r="D559" s="27">
        <v>10.5</v>
      </c>
      <c r="E559" s="27">
        <v>1.36</v>
      </c>
      <c r="F559" s="27">
        <v>18.100000000000001</v>
      </c>
      <c r="G559" s="27">
        <v>5.63</v>
      </c>
      <c r="H559" s="27">
        <v>169.97</v>
      </c>
      <c r="I559" s="27">
        <v>17.64</v>
      </c>
      <c r="J559" s="7">
        <f t="shared" si="515"/>
        <v>10.378302053303525</v>
      </c>
      <c r="K559" s="1"/>
      <c r="L559" s="1"/>
      <c r="M559" s="2" t="s">
        <v>1628</v>
      </c>
      <c r="N559" s="2" t="s">
        <v>52</v>
      </c>
      <c r="O559" s="2" t="s">
        <v>1628</v>
      </c>
      <c r="P559" s="2" t="s">
        <v>52</v>
      </c>
    </row>
    <row r="560" spans="1:16" ht="14.25" customHeight="1">
      <c r="A560" s="14" t="s">
        <v>505</v>
      </c>
      <c r="B560" s="27">
        <v>3</v>
      </c>
      <c r="C560" s="27">
        <v>324</v>
      </c>
      <c r="D560" s="27">
        <v>12.8</v>
      </c>
      <c r="E560" s="27">
        <v>0.93</v>
      </c>
      <c r="F560" s="27">
        <v>14.8</v>
      </c>
      <c r="G560" s="27">
        <v>4.66</v>
      </c>
      <c r="H560" s="27">
        <v>241.58</v>
      </c>
      <c r="I560" s="27">
        <v>28.48</v>
      </c>
      <c r="J560" s="7">
        <f t="shared" si="515"/>
        <v>11.789055385379584</v>
      </c>
      <c r="K560" s="1"/>
      <c r="L560" s="1"/>
      <c r="M560" s="2" t="s">
        <v>1628</v>
      </c>
      <c r="N560" s="2" t="s">
        <v>52</v>
      </c>
      <c r="O560" s="2" t="s">
        <v>1628</v>
      </c>
      <c r="P560" s="2" t="s">
        <v>52</v>
      </c>
    </row>
    <row r="561" spans="1:16" ht="14.25" customHeight="1">
      <c r="A561" s="14" t="s">
        <v>505</v>
      </c>
      <c r="B561" s="27">
        <v>4</v>
      </c>
      <c r="C561" s="27">
        <v>296.60000000000002</v>
      </c>
      <c r="D561" s="27">
        <v>11.8</v>
      </c>
      <c r="E561" s="27">
        <v>1.74</v>
      </c>
      <c r="F561" s="27">
        <v>12</v>
      </c>
      <c r="G561" s="27">
        <v>4.0599999999999996</v>
      </c>
      <c r="H561" s="27">
        <v>180.47</v>
      </c>
      <c r="I561" s="27">
        <v>22.03</v>
      </c>
      <c r="J561" s="7">
        <f t="shared" si="515"/>
        <v>12.207015016346208</v>
      </c>
      <c r="K561" s="1"/>
      <c r="L561" s="1"/>
      <c r="M561" s="2" t="s">
        <v>1628</v>
      </c>
      <c r="N561" s="2" t="s">
        <v>52</v>
      </c>
      <c r="O561" s="2" t="s">
        <v>1628</v>
      </c>
      <c r="P561" s="2" t="s">
        <v>1628</v>
      </c>
    </row>
    <row r="562" spans="1:16" ht="14.25" customHeight="1">
      <c r="A562" s="14" t="s">
        <v>505</v>
      </c>
      <c r="B562" s="27">
        <v>5</v>
      </c>
      <c r="C562" s="27">
        <v>295.89999999999998</v>
      </c>
      <c r="D562" s="27">
        <v>11.4</v>
      </c>
      <c r="E562" s="27">
        <v>1.24</v>
      </c>
      <c r="F562" s="27">
        <v>16.399999999999999</v>
      </c>
      <c r="G562" s="27">
        <v>5.41</v>
      </c>
      <c r="H562" s="27">
        <v>214.27</v>
      </c>
      <c r="I562" s="27">
        <v>25.67</v>
      </c>
      <c r="J562" s="7">
        <f t="shared" si="515"/>
        <v>11.980211882204696</v>
      </c>
      <c r="K562" s="1"/>
      <c r="L562" s="1"/>
      <c r="M562" s="2" t="s">
        <v>1628</v>
      </c>
      <c r="N562" s="2" t="s">
        <v>52</v>
      </c>
      <c r="O562" s="2" t="s">
        <v>52</v>
      </c>
      <c r="P562" s="2" t="s">
        <v>52</v>
      </c>
    </row>
    <row r="563" spans="1:16" ht="14.25" customHeight="1">
      <c r="A563" s="14" t="s">
        <v>509</v>
      </c>
      <c r="B563" s="27">
        <v>1</v>
      </c>
      <c r="K563" s="1"/>
      <c r="L563" s="1"/>
      <c r="M563" s="1"/>
      <c r="N563" s="1"/>
      <c r="O563" s="1"/>
      <c r="P563" s="1"/>
    </row>
    <row r="564" spans="1:16" ht="14.25" customHeight="1">
      <c r="A564" s="14" t="s">
        <v>509</v>
      </c>
      <c r="B564" s="27">
        <v>2</v>
      </c>
      <c r="K564" s="1"/>
      <c r="L564" s="1"/>
      <c r="M564" s="1"/>
      <c r="N564" s="1"/>
      <c r="O564" s="1"/>
      <c r="P564" s="1"/>
    </row>
    <row r="565" spans="1:16" ht="14.25" customHeight="1">
      <c r="A565" s="14" t="s">
        <v>509</v>
      </c>
      <c r="B565" s="27">
        <v>3</v>
      </c>
      <c r="K565" s="1"/>
      <c r="L565" s="1"/>
      <c r="M565" s="1"/>
      <c r="N565" s="1"/>
      <c r="O565" s="1"/>
      <c r="P565" s="1"/>
    </row>
    <row r="566" spans="1:16" ht="14.25" customHeight="1">
      <c r="A566" s="14" t="s">
        <v>509</v>
      </c>
      <c r="B566" s="27">
        <v>4</v>
      </c>
      <c r="K566" s="1"/>
      <c r="L566" s="1"/>
      <c r="M566" s="1"/>
      <c r="N566" s="1"/>
      <c r="O566" s="1"/>
      <c r="P566" s="1"/>
    </row>
    <row r="567" spans="1:16" ht="14.25" customHeight="1">
      <c r="A567" s="14" t="s">
        <v>509</v>
      </c>
      <c r="B567" s="27">
        <v>5</v>
      </c>
      <c r="K567" s="1"/>
      <c r="L567" s="1"/>
      <c r="M567" s="1"/>
      <c r="N567" s="1"/>
      <c r="O567" s="1"/>
      <c r="P567" s="1"/>
    </row>
    <row r="568" spans="1:16" ht="14.25" customHeight="1">
      <c r="A568" s="14" t="s">
        <v>512</v>
      </c>
      <c r="B568" s="27">
        <v>1</v>
      </c>
      <c r="C568" s="27">
        <v>170.4</v>
      </c>
      <c r="D568" s="27">
        <v>18.399999999999999</v>
      </c>
      <c r="E568" s="27">
        <v>1.03</v>
      </c>
      <c r="F568" s="27">
        <v>11.7</v>
      </c>
      <c r="G568" s="27">
        <v>5.0599999999999996</v>
      </c>
      <c r="H568" s="27">
        <v>138.6</v>
      </c>
      <c r="I568" s="27">
        <v>13.52</v>
      </c>
      <c r="J568" s="7">
        <f t="shared" ref="J568:J572" si="516">(I568/H568)*100</f>
        <v>9.7546897546897551</v>
      </c>
      <c r="K568" s="1"/>
      <c r="L568" s="1"/>
      <c r="M568" s="2" t="s">
        <v>1628</v>
      </c>
      <c r="N568" s="2" t="s">
        <v>52</v>
      </c>
      <c r="O568" s="2" t="s">
        <v>1628</v>
      </c>
      <c r="P568" s="2" t="s">
        <v>52</v>
      </c>
    </row>
    <row r="569" spans="1:16" ht="14.25" customHeight="1">
      <c r="A569" s="14" t="s">
        <v>512</v>
      </c>
      <c r="B569" s="27">
        <v>2</v>
      </c>
      <c r="C569" s="27">
        <v>156.6</v>
      </c>
      <c r="D569" s="27">
        <v>16.8</v>
      </c>
      <c r="E569" s="27">
        <v>0.83</v>
      </c>
      <c r="F569" s="27">
        <v>6</v>
      </c>
      <c r="G569" s="27">
        <v>4.17</v>
      </c>
      <c r="H569" s="27">
        <v>92.58</v>
      </c>
      <c r="I569" s="27">
        <v>8.69</v>
      </c>
      <c r="J569" s="7">
        <f t="shared" si="516"/>
        <v>9.3864765608122713</v>
      </c>
      <c r="K569" s="1"/>
      <c r="L569" s="1"/>
      <c r="M569" s="2" t="s">
        <v>1628</v>
      </c>
      <c r="N569" s="2" t="s">
        <v>52</v>
      </c>
      <c r="O569" s="2" t="s">
        <v>1628</v>
      </c>
      <c r="P569" s="2" t="s">
        <v>52</v>
      </c>
    </row>
    <row r="570" spans="1:16" ht="14.25" customHeight="1">
      <c r="A570" s="14" t="s">
        <v>512</v>
      </c>
      <c r="B570" s="27">
        <v>3</v>
      </c>
      <c r="C570" s="27">
        <v>143.80000000000001</v>
      </c>
      <c r="D570" s="27">
        <v>19.100000000000001</v>
      </c>
      <c r="E570" s="27">
        <v>0.96</v>
      </c>
      <c r="F570" s="27">
        <v>8.1</v>
      </c>
      <c r="G570" s="27">
        <v>5.3</v>
      </c>
      <c r="H570" s="27">
        <v>120.85</v>
      </c>
      <c r="I570" s="27">
        <v>12.62</v>
      </c>
      <c r="J570" s="7">
        <f t="shared" si="516"/>
        <v>10.442697558957386</v>
      </c>
      <c r="K570" s="1"/>
      <c r="L570" s="1"/>
      <c r="M570" s="2" t="s">
        <v>1628</v>
      </c>
      <c r="N570" s="2" t="s">
        <v>52</v>
      </c>
      <c r="O570" s="2" t="s">
        <v>52</v>
      </c>
      <c r="P570" s="2" t="s">
        <v>52</v>
      </c>
    </row>
    <row r="571" spans="1:16" ht="14.25" customHeight="1">
      <c r="A571" s="14" t="s">
        <v>512</v>
      </c>
      <c r="B571" s="27">
        <v>4</v>
      </c>
      <c r="C571" s="27">
        <v>117.3</v>
      </c>
      <c r="D571" s="27">
        <v>14.2</v>
      </c>
      <c r="E571" s="27">
        <v>0.85</v>
      </c>
      <c r="F571" s="27">
        <v>20.100000000000001</v>
      </c>
      <c r="G571" s="27">
        <v>5.88</v>
      </c>
      <c r="H571" s="27">
        <v>70.8</v>
      </c>
      <c r="I571" s="27">
        <v>6.82</v>
      </c>
      <c r="J571" s="7">
        <f t="shared" si="516"/>
        <v>9.6327683615819204</v>
      </c>
      <c r="K571" s="1"/>
      <c r="L571" s="1"/>
      <c r="M571" s="2" t="s">
        <v>1628</v>
      </c>
      <c r="N571" s="2" t="s">
        <v>52</v>
      </c>
      <c r="O571" s="2" t="s">
        <v>1628</v>
      </c>
      <c r="P571" s="2" t="s">
        <v>52</v>
      </c>
    </row>
    <row r="572" spans="1:16" ht="14.25" customHeight="1">
      <c r="A572" s="14" t="s">
        <v>512</v>
      </c>
      <c r="B572" s="27">
        <v>5</v>
      </c>
      <c r="C572" s="27">
        <v>129.1</v>
      </c>
      <c r="D572" s="27">
        <v>13.1</v>
      </c>
      <c r="E572" s="27">
        <v>0.9</v>
      </c>
      <c r="F572" s="27">
        <v>12</v>
      </c>
      <c r="G572" s="27">
        <v>5.27</v>
      </c>
      <c r="H572" s="27">
        <v>72.03</v>
      </c>
      <c r="I572" s="27">
        <v>6.69</v>
      </c>
      <c r="J572" s="7">
        <f t="shared" si="516"/>
        <v>9.2877967513536017</v>
      </c>
      <c r="K572" s="1"/>
      <c r="L572" s="1"/>
      <c r="M572" s="2" t="s">
        <v>1628</v>
      </c>
      <c r="N572" s="2" t="s">
        <v>52</v>
      </c>
      <c r="O572" s="2" t="s">
        <v>1628</v>
      </c>
      <c r="P572" s="2" t="s">
        <v>52</v>
      </c>
    </row>
    <row r="573" spans="1:16" ht="14.25" customHeight="1">
      <c r="A573" s="14" t="s">
        <v>515</v>
      </c>
      <c r="B573" s="27">
        <v>1</v>
      </c>
      <c r="K573" s="1"/>
      <c r="L573" s="1"/>
      <c r="M573" s="1"/>
      <c r="N573" s="1"/>
      <c r="O573" s="1"/>
      <c r="P573" s="1"/>
    </row>
    <row r="574" spans="1:16" ht="14.25" customHeight="1">
      <c r="A574" s="14" t="s">
        <v>515</v>
      </c>
      <c r="B574" s="27">
        <v>2</v>
      </c>
      <c r="K574" s="1"/>
      <c r="L574" s="1"/>
      <c r="M574" s="1"/>
      <c r="N574" s="1"/>
      <c r="O574" s="1"/>
      <c r="P574" s="1"/>
    </row>
    <row r="575" spans="1:16" ht="14.25" customHeight="1">
      <c r="A575" s="14" t="s">
        <v>515</v>
      </c>
      <c r="B575" s="27">
        <v>3</v>
      </c>
      <c r="K575" s="1"/>
      <c r="L575" s="1"/>
      <c r="M575" s="1"/>
      <c r="N575" s="1"/>
      <c r="O575" s="1"/>
      <c r="P575" s="1"/>
    </row>
    <row r="576" spans="1:16" ht="14.25" customHeight="1">
      <c r="A576" s="14" t="s">
        <v>515</v>
      </c>
      <c r="B576" s="27">
        <v>4</v>
      </c>
      <c r="K576" s="1"/>
      <c r="L576" s="1"/>
      <c r="M576" s="1"/>
      <c r="N576" s="1"/>
      <c r="O576" s="1"/>
      <c r="P576" s="1"/>
    </row>
    <row r="577" spans="1:16" ht="14.25" customHeight="1">
      <c r="A577" s="14" t="s">
        <v>515</v>
      </c>
      <c r="B577" s="27">
        <v>5</v>
      </c>
      <c r="K577" s="1"/>
      <c r="L577" s="1"/>
      <c r="M577" s="1"/>
      <c r="N577" s="1"/>
      <c r="O577" s="1"/>
      <c r="P577" s="1"/>
    </row>
    <row r="578" spans="1:16" ht="14.25" customHeight="1">
      <c r="A578" s="14" t="s">
        <v>518</v>
      </c>
      <c r="B578" s="27">
        <v>1</v>
      </c>
      <c r="C578" s="27">
        <v>173.8</v>
      </c>
      <c r="D578" s="27">
        <v>23.6</v>
      </c>
      <c r="E578" s="27">
        <v>1</v>
      </c>
      <c r="F578" s="27">
        <v>6.3</v>
      </c>
      <c r="G578" s="27">
        <v>4.8899999999999997</v>
      </c>
      <c r="H578" s="27">
        <v>242.6</v>
      </c>
      <c r="I578" s="27">
        <v>27.1</v>
      </c>
      <c r="J578" s="7">
        <f t="shared" ref="J578:J582" si="517">(I578/H578)*100</f>
        <v>11.170651277823579</v>
      </c>
      <c r="K578" s="1"/>
      <c r="L578" s="1"/>
      <c r="M578" s="2" t="s">
        <v>1628</v>
      </c>
      <c r="N578" s="2" t="s">
        <v>52</v>
      </c>
      <c r="O578" s="2" t="s">
        <v>52</v>
      </c>
      <c r="P578" s="2" t="s">
        <v>52</v>
      </c>
    </row>
    <row r="579" spans="1:16" ht="14.25" customHeight="1">
      <c r="A579" s="14" t="s">
        <v>518</v>
      </c>
      <c r="B579" s="27">
        <v>2</v>
      </c>
      <c r="C579" s="27">
        <v>135.9</v>
      </c>
      <c r="D579" s="27">
        <v>22.1</v>
      </c>
      <c r="E579" s="27">
        <v>0.89</v>
      </c>
      <c r="F579" s="27">
        <v>6.8</v>
      </c>
      <c r="G579" s="27">
        <v>5.0199999999999996</v>
      </c>
      <c r="H579" s="27">
        <v>136.19999999999999</v>
      </c>
      <c r="I579" s="27">
        <v>13.58</v>
      </c>
      <c r="J579" s="7">
        <f t="shared" si="517"/>
        <v>9.9706314243759184</v>
      </c>
      <c r="K579" s="1"/>
      <c r="L579" s="1"/>
      <c r="M579" s="2" t="s">
        <v>1628</v>
      </c>
      <c r="N579" s="2" t="s">
        <v>52</v>
      </c>
      <c r="O579" s="2" t="s">
        <v>1628</v>
      </c>
      <c r="P579" s="2" t="s">
        <v>52</v>
      </c>
    </row>
    <row r="580" spans="1:16" ht="14.25" customHeight="1">
      <c r="A580" s="14" t="s">
        <v>518</v>
      </c>
      <c r="B580" s="27">
        <v>3</v>
      </c>
      <c r="C580" s="27">
        <v>139.4</v>
      </c>
      <c r="D580" s="27">
        <v>21</v>
      </c>
      <c r="E580" s="27">
        <v>0.97</v>
      </c>
      <c r="F580" s="27">
        <v>6.7</v>
      </c>
      <c r="G580" s="27">
        <v>5.77</v>
      </c>
      <c r="H580" s="27">
        <v>139</v>
      </c>
      <c r="I580" s="27">
        <v>13.1</v>
      </c>
      <c r="J580" s="7">
        <f t="shared" si="517"/>
        <v>9.4244604316546763</v>
      </c>
      <c r="K580" s="1"/>
      <c r="L580" s="1"/>
      <c r="M580" s="2" t="s">
        <v>52</v>
      </c>
      <c r="N580" s="2" t="s">
        <v>52</v>
      </c>
      <c r="O580" s="2" t="s">
        <v>1628</v>
      </c>
      <c r="P580" s="2" t="s">
        <v>52</v>
      </c>
    </row>
    <row r="581" spans="1:16" ht="14.25" customHeight="1">
      <c r="A581" s="14" t="s">
        <v>518</v>
      </c>
      <c r="B581" s="27">
        <v>4</v>
      </c>
      <c r="C581" s="27">
        <v>122.5</v>
      </c>
      <c r="D581" s="27">
        <v>17.600000000000001</v>
      </c>
      <c r="E581" s="27">
        <v>0.79</v>
      </c>
      <c r="F581" s="27">
        <v>8.4</v>
      </c>
      <c r="G581" s="27">
        <v>5.4</v>
      </c>
      <c r="H581" s="27">
        <v>105.86</v>
      </c>
      <c r="I581" s="27">
        <v>10.17</v>
      </c>
      <c r="J581" s="7">
        <f t="shared" si="517"/>
        <v>9.6070281503873041</v>
      </c>
      <c r="K581" s="1"/>
      <c r="L581" s="1"/>
      <c r="M581" s="2" t="s">
        <v>1628</v>
      </c>
      <c r="N581" s="2" t="s">
        <v>52</v>
      </c>
      <c r="O581" s="2" t="s">
        <v>1628</v>
      </c>
      <c r="P581" s="2" t="s">
        <v>52</v>
      </c>
    </row>
    <row r="582" spans="1:16" ht="14.25" customHeight="1">
      <c r="A582" s="14" t="s">
        <v>518</v>
      </c>
      <c r="B582" s="27">
        <v>5</v>
      </c>
      <c r="C582" s="27">
        <v>111</v>
      </c>
      <c r="D582" s="27">
        <v>23.5</v>
      </c>
      <c r="E582" s="27">
        <v>0.86</v>
      </c>
      <c r="F582" s="27">
        <v>6.8</v>
      </c>
      <c r="G582" s="27">
        <v>4.54</v>
      </c>
      <c r="H582" s="27">
        <v>123.5</v>
      </c>
      <c r="I582" s="27">
        <v>13.64</v>
      </c>
      <c r="J582" s="7">
        <f t="shared" si="517"/>
        <v>11.044534412955466</v>
      </c>
      <c r="K582" s="1"/>
      <c r="L582" s="1"/>
      <c r="M582" s="2" t="s">
        <v>52</v>
      </c>
      <c r="N582" s="2" t="s">
        <v>52</v>
      </c>
      <c r="O582" s="2" t="s">
        <v>1628</v>
      </c>
      <c r="P582" s="2" t="s">
        <v>52</v>
      </c>
    </row>
    <row r="583" spans="1:16" ht="14.25" customHeight="1">
      <c r="A583" s="14" t="s">
        <v>522</v>
      </c>
      <c r="B583" s="27">
        <v>1</v>
      </c>
      <c r="K583" s="1"/>
      <c r="L583" s="1"/>
      <c r="M583" s="1"/>
      <c r="N583" s="1"/>
      <c r="O583" s="1"/>
      <c r="P583" s="1"/>
    </row>
    <row r="584" spans="1:16" ht="14.25" customHeight="1">
      <c r="A584" s="14" t="s">
        <v>522</v>
      </c>
      <c r="B584" s="27">
        <v>2</v>
      </c>
      <c r="K584" s="1"/>
      <c r="L584" s="1"/>
      <c r="M584" s="1"/>
      <c r="N584" s="1"/>
      <c r="O584" s="1"/>
      <c r="P584" s="1"/>
    </row>
    <row r="585" spans="1:16" ht="14.25" customHeight="1">
      <c r="A585" s="14" t="s">
        <v>522</v>
      </c>
      <c r="B585" s="27">
        <v>3</v>
      </c>
      <c r="K585" s="1"/>
      <c r="L585" s="1"/>
      <c r="M585" s="1"/>
      <c r="N585" s="1"/>
      <c r="O585" s="1"/>
      <c r="P585" s="1"/>
    </row>
    <row r="586" spans="1:16" ht="14.25" customHeight="1">
      <c r="A586" s="14" t="s">
        <v>522</v>
      </c>
      <c r="B586" s="27">
        <v>4</v>
      </c>
      <c r="K586" s="1"/>
      <c r="L586" s="1"/>
      <c r="M586" s="1"/>
      <c r="N586" s="1"/>
      <c r="O586" s="1"/>
      <c r="P586" s="1"/>
    </row>
    <row r="587" spans="1:16" ht="14.25" customHeight="1">
      <c r="A587" s="14" t="s">
        <v>522</v>
      </c>
      <c r="B587" s="27">
        <v>5</v>
      </c>
      <c r="K587" s="1"/>
      <c r="L587" s="1"/>
      <c r="M587" s="1"/>
      <c r="N587" s="1"/>
      <c r="O587" s="1"/>
      <c r="P587" s="1"/>
    </row>
    <row r="588" spans="1:16" ht="14.25" customHeight="1">
      <c r="A588" s="14" t="s">
        <v>526</v>
      </c>
      <c r="B588" s="27">
        <v>1</v>
      </c>
      <c r="C588" s="27">
        <v>166</v>
      </c>
      <c r="D588" s="27">
        <v>17.600000000000001</v>
      </c>
      <c r="E588" s="27">
        <v>0.9</v>
      </c>
      <c r="F588" s="27">
        <v>10</v>
      </c>
      <c r="G588" s="27">
        <v>4.5</v>
      </c>
      <c r="H588" s="27">
        <v>152.83000000000001</v>
      </c>
      <c r="I588" s="27">
        <v>18.55</v>
      </c>
      <c r="J588" s="7">
        <f t="shared" ref="J588:J592" si="518">(I588/H588)*100</f>
        <v>12.137669305764573</v>
      </c>
      <c r="K588" s="1"/>
      <c r="L588" s="1"/>
      <c r="M588" s="2" t="s">
        <v>1628</v>
      </c>
      <c r="N588" s="2" t="s">
        <v>52</v>
      </c>
      <c r="O588" s="2" t="s">
        <v>52</v>
      </c>
      <c r="P588" s="2" t="s">
        <v>52</v>
      </c>
    </row>
    <row r="589" spans="1:16" ht="14.25" customHeight="1">
      <c r="A589" s="14" t="s">
        <v>526</v>
      </c>
      <c r="B589" s="27">
        <v>2</v>
      </c>
      <c r="C589" s="27">
        <v>140</v>
      </c>
      <c r="D589" s="27">
        <v>20</v>
      </c>
      <c r="E589" s="27">
        <v>0.9</v>
      </c>
      <c r="F589" s="27">
        <v>7</v>
      </c>
      <c r="G589" s="27">
        <v>5.58</v>
      </c>
      <c r="H589" s="27">
        <v>155.68</v>
      </c>
      <c r="I589" s="27">
        <v>19.75</v>
      </c>
      <c r="J589" s="7">
        <f t="shared" si="518"/>
        <v>12.686279547790338</v>
      </c>
      <c r="K589" s="1"/>
      <c r="L589" s="1"/>
      <c r="M589" s="2" t="s">
        <v>1628</v>
      </c>
      <c r="N589" s="2" t="s">
        <v>52</v>
      </c>
      <c r="O589" s="2" t="s">
        <v>52</v>
      </c>
      <c r="P589" s="2" t="s">
        <v>52</v>
      </c>
    </row>
    <row r="590" spans="1:16" ht="14.25" customHeight="1">
      <c r="A590" s="14" t="s">
        <v>526</v>
      </c>
      <c r="B590" s="27">
        <v>3</v>
      </c>
      <c r="C590" s="27">
        <v>189</v>
      </c>
      <c r="D590" s="27">
        <v>17</v>
      </c>
      <c r="E590" s="27">
        <v>0.93</v>
      </c>
      <c r="F590" s="27">
        <v>7.4</v>
      </c>
      <c r="G590" s="27">
        <v>2.71</v>
      </c>
      <c r="H590" s="27">
        <v>154.5</v>
      </c>
      <c r="I590" s="27">
        <v>19.57</v>
      </c>
      <c r="J590" s="7">
        <f t="shared" si="518"/>
        <v>12.666666666666668</v>
      </c>
      <c r="K590" s="1"/>
      <c r="L590" s="1"/>
      <c r="M590" s="2" t="s">
        <v>1628</v>
      </c>
      <c r="N590" s="2" t="s">
        <v>52</v>
      </c>
      <c r="O590" s="2" t="s">
        <v>52</v>
      </c>
      <c r="P590" s="2" t="s">
        <v>52</v>
      </c>
    </row>
    <row r="591" spans="1:16" ht="14.25" customHeight="1">
      <c r="A591" s="14" t="s">
        <v>526</v>
      </c>
      <c r="B591" s="27">
        <v>4</v>
      </c>
      <c r="C591" s="27">
        <v>170</v>
      </c>
      <c r="D591" s="27">
        <v>12.4</v>
      </c>
      <c r="E591" s="27">
        <v>1.02</v>
      </c>
      <c r="F591" s="27">
        <v>7.6</v>
      </c>
      <c r="G591" s="27">
        <v>2.85</v>
      </c>
      <c r="H591" s="27">
        <v>104.75</v>
      </c>
      <c r="I591" s="27">
        <v>10.8</v>
      </c>
      <c r="J591" s="7">
        <f t="shared" si="518"/>
        <v>10.310262529832936</v>
      </c>
      <c r="K591" s="1"/>
      <c r="L591" s="1"/>
      <c r="M591" s="2" t="s">
        <v>1628</v>
      </c>
      <c r="N591" s="2" t="s">
        <v>52</v>
      </c>
      <c r="O591" s="2" t="s">
        <v>1628</v>
      </c>
      <c r="P591" s="2" t="s">
        <v>52</v>
      </c>
    </row>
    <row r="592" spans="1:16" ht="14.25" customHeight="1">
      <c r="A592" s="14" t="s">
        <v>526</v>
      </c>
      <c r="B592" s="27">
        <v>5</v>
      </c>
      <c r="C592" s="27">
        <v>127</v>
      </c>
      <c r="D592" s="27">
        <v>15</v>
      </c>
      <c r="E592" s="27">
        <v>0.81</v>
      </c>
      <c r="F592" s="27">
        <v>6.9</v>
      </c>
      <c r="G592" s="27">
        <v>2.5299999999999998</v>
      </c>
      <c r="H592" s="27">
        <v>77.540000000000006</v>
      </c>
      <c r="I592" s="27">
        <v>9.3000000000000007</v>
      </c>
      <c r="J592" s="7">
        <f t="shared" si="518"/>
        <v>11.993809646633995</v>
      </c>
      <c r="K592" s="1"/>
      <c r="L592" s="1"/>
      <c r="M592" s="2" t="s">
        <v>1628</v>
      </c>
      <c r="N592" s="2" t="s">
        <v>52</v>
      </c>
      <c r="O592" s="2" t="s">
        <v>1628</v>
      </c>
      <c r="P592" s="2" t="s">
        <v>52</v>
      </c>
    </row>
    <row r="593" spans="1:16" ht="14.25" customHeight="1">
      <c r="A593" s="14" t="s">
        <v>530</v>
      </c>
      <c r="B593" s="27">
        <v>1</v>
      </c>
      <c r="K593" s="1"/>
      <c r="L593" s="1"/>
      <c r="M593" s="1"/>
      <c r="N593" s="1"/>
      <c r="O593" s="1"/>
      <c r="P593" s="1"/>
    </row>
    <row r="594" spans="1:16" ht="14.25" customHeight="1">
      <c r="A594" s="14" t="s">
        <v>530</v>
      </c>
      <c r="B594" s="27">
        <v>2</v>
      </c>
      <c r="K594" s="1"/>
      <c r="L594" s="1"/>
      <c r="M594" s="1"/>
      <c r="N594" s="1"/>
      <c r="O594" s="1"/>
      <c r="P594" s="1"/>
    </row>
    <row r="595" spans="1:16" ht="14.25" customHeight="1">
      <c r="A595" s="14" t="s">
        <v>530</v>
      </c>
      <c r="B595" s="27">
        <v>3</v>
      </c>
      <c r="K595" s="1"/>
      <c r="L595" s="1"/>
      <c r="M595" s="1"/>
      <c r="N595" s="1"/>
      <c r="O595" s="1"/>
      <c r="P595" s="1"/>
    </row>
    <row r="596" spans="1:16" ht="14.25" customHeight="1">
      <c r="A596" s="14" t="s">
        <v>530</v>
      </c>
      <c r="B596" s="27">
        <v>4</v>
      </c>
      <c r="K596" s="1"/>
      <c r="L596" s="1"/>
      <c r="M596" s="1"/>
      <c r="N596" s="1"/>
      <c r="O596" s="1"/>
      <c r="P596" s="1"/>
    </row>
    <row r="597" spans="1:16" ht="14.25" customHeight="1">
      <c r="A597" s="14" t="s">
        <v>530</v>
      </c>
      <c r="B597" s="27">
        <v>5</v>
      </c>
      <c r="K597" s="1"/>
      <c r="L597" s="1"/>
      <c r="M597" s="1"/>
      <c r="N597" s="1"/>
      <c r="O597" s="1"/>
      <c r="P597" s="1"/>
    </row>
    <row r="598" spans="1:16" ht="14.25" customHeight="1">
      <c r="A598" s="14" t="s">
        <v>534</v>
      </c>
      <c r="B598" s="27">
        <v>1</v>
      </c>
      <c r="K598" s="1"/>
      <c r="L598" s="1"/>
      <c r="M598" s="1"/>
      <c r="N598" s="1"/>
      <c r="O598" s="1"/>
      <c r="P598" s="1"/>
    </row>
    <row r="599" spans="1:16" ht="14.25" customHeight="1">
      <c r="A599" s="14" t="s">
        <v>534</v>
      </c>
      <c r="B599" s="27">
        <v>2</v>
      </c>
      <c r="K599" s="1"/>
      <c r="L599" s="1"/>
      <c r="M599" s="1"/>
      <c r="N599" s="1"/>
      <c r="O599" s="1"/>
      <c r="P599" s="1"/>
    </row>
    <row r="600" spans="1:16" ht="14.25" customHeight="1">
      <c r="A600" s="14" t="s">
        <v>534</v>
      </c>
      <c r="B600" s="27">
        <v>3</v>
      </c>
      <c r="K600" s="1"/>
      <c r="L600" s="1"/>
      <c r="M600" s="1"/>
      <c r="N600" s="1"/>
      <c r="O600" s="1"/>
      <c r="P600" s="1"/>
    </row>
    <row r="601" spans="1:16" ht="14.25" customHeight="1">
      <c r="A601" s="14" t="s">
        <v>534</v>
      </c>
      <c r="B601" s="27">
        <v>4</v>
      </c>
      <c r="K601" s="1"/>
      <c r="L601" s="1"/>
      <c r="M601" s="1"/>
      <c r="N601" s="1"/>
      <c r="O601" s="1"/>
      <c r="P601" s="1"/>
    </row>
    <row r="602" spans="1:16" ht="14.25" customHeight="1">
      <c r="A602" s="14" t="s">
        <v>534</v>
      </c>
      <c r="B602" s="27">
        <v>5</v>
      </c>
      <c r="K602" s="1"/>
      <c r="L602" s="1"/>
      <c r="M602" s="1"/>
      <c r="N602" s="1"/>
      <c r="O602" s="1"/>
      <c r="P602" s="1"/>
    </row>
    <row r="603" spans="1:16" ht="14.25" customHeight="1">
      <c r="A603" s="14" t="s">
        <v>536</v>
      </c>
      <c r="B603" s="27">
        <v>1</v>
      </c>
      <c r="K603" s="1"/>
      <c r="L603" s="1"/>
      <c r="M603" s="1"/>
      <c r="N603" s="1"/>
      <c r="O603" s="1"/>
      <c r="P603" s="1"/>
    </row>
    <row r="604" spans="1:16" ht="14.25" customHeight="1">
      <c r="A604" s="14" t="s">
        <v>536</v>
      </c>
      <c r="B604" s="27">
        <v>2</v>
      </c>
      <c r="K604" s="1"/>
      <c r="L604" s="1"/>
      <c r="M604" s="1"/>
      <c r="N604" s="1"/>
      <c r="O604" s="1"/>
      <c r="P604" s="1"/>
    </row>
    <row r="605" spans="1:16" ht="14.25" customHeight="1">
      <c r="A605" s="14" t="s">
        <v>536</v>
      </c>
      <c r="B605" s="27">
        <v>3</v>
      </c>
      <c r="K605" s="1"/>
      <c r="L605" s="1"/>
      <c r="M605" s="1"/>
      <c r="N605" s="1"/>
      <c r="O605" s="1"/>
      <c r="P605" s="1"/>
    </row>
    <row r="606" spans="1:16" ht="14.25" customHeight="1">
      <c r="A606" s="14" t="s">
        <v>536</v>
      </c>
      <c r="B606" s="27">
        <v>4</v>
      </c>
      <c r="K606" s="1"/>
      <c r="L606" s="1"/>
      <c r="M606" s="1"/>
      <c r="N606" s="1"/>
      <c r="O606" s="1"/>
      <c r="P606" s="1"/>
    </row>
    <row r="607" spans="1:16" ht="14.25" customHeight="1">
      <c r="A607" s="14" t="s">
        <v>536</v>
      </c>
      <c r="B607" s="27">
        <v>5</v>
      </c>
      <c r="K607" s="1"/>
      <c r="L607" s="1"/>
      <c r="M607" s="1"/>
      <c r="N607" s="1"/>
      <c r="O607" s="1"/>
      <c r="P607" s="1"/>
    </row>
    <row r="608" spans="1:16" ht="14.25" customHeight="1">
      <c r="A608" s="14" t="s">
        <v>152</v>
      </c>
      <c r="B608" s="27">
        <v>1</v>
      </c>
      <c r="K608" s="1"/>
      <c r="L608" s="1"/>
      <c r="M608" s="1"/>
      <c r="N608" s="1"/>
      <c r="O608" s="1"/>
      <c r="P608" s="1"/>
    </row>
    <row r="609" spans="1:17" ht="14.25" customHeight="1">
      <c r="A609" s="14" t="s">
        <v>152</v>
      </c>
      <c r="B609" s="27">
        <v>2</v>
      </c>
      <c r="K609" s="1"/>
      <c r="L609" s="1"/>
      <c r="M609" s="1"/>
      <c r="N609" s="1"/>
      <c r="O609" s="1"/>
      <c r="P609" s="1"/>
    </row>
    <row r="610" spans="1:17" ht="14.25" customHeight="1">
      <c r="A610" s="14" t="s">
        <v>152</v>
      </c>
      <c r="B610" s="27">
        <v>3</v>
      </c>
      <c r="K610" s="1"/>
      <c r="L610" s="1"/>
      <c r="M610" s="1"/>
      <c r="N610" s="1"/>
      <c r="O610" s="1"/>
      <c r="P610" s="1"/>
    </row>
    <row r="611" spans="1:17" ht="14.25" customHeight="1">
      <c r="A611" s="14" t="s">
        <v>152</v>
      </c>
      <c r="B611" s="27">
        <v>4</v>
      </c>
      <c r="K611" s="1"/>
      <c r="L611" s="1"/>
      <c r="M611" s="1"/>
      <c r="N611" s="1"/>
      <c r="O611" s="1"/>
      <c r="P611" s="1"/>
    </row>
    <row r="612" spans="1:17" ht="14.25" customHeight="1">
      <c r="A612" s="14" t="s">
        <v>152</v>
      </c>
      <c r="B612" s="27">
        <v>5</v>
      </c>
      <c r="K612" s="1"/>
      <c r="L612" s="1"/>
      <c r="M612" s="1"/>
      <c r="N612" s="1"/>
      <c r="O612" s="1"/>
      <c r="P612" s="1"/>
    </row>
    <row r="613" spans="1:17" ht="14.25" customHeight="1">
      <c r="A613" s="14" t="s">
        <v>540</v>
      </c>
      <c r="B613" s="27">
        <v>1</v>
      </c>
      <c r="C613" s="27">
        <v>114.7</v>
      </c>
      <c r="D613" s="27">
        <v>14.7</v>
      </c>
      <c r="E613" s="27">
        <v>0.71</v>
      </c>
      <c r="F613" s="27">
        <v>5</v>
      </c>
      <c r="G613" s="27">
        <v>2.54</v>
      </c>
      <c r="H613" s="27">
        <v>67.72</v>
      </c>
      <c r="I613" s="27">
        <v>7.66</v>
      </c>
      <c r="J613" s="7">
        <f t="shared" ref="J613:J617" si="519">(I613/H613)*100</f>
        <v>11.311281748375665</v>
      </c>
      <c r="K613" s="1"/>
      <c r="L613" s="1"/>
      <c r="M613" s="2" t="s">
        <v>1628</v>
      </c>
      <c r="N613" s="2" t="s">
        <v>52</v>
      </c>
      <c r="O613" s="2" t="s">
        <v>1628</v>
      </c>
      <c r="P613" s="2" t="s">
        <v>52</v>
      </c>
    </row>
    <row r="614" spans="1:17" ht="14.25" customHeight="1">
      <c r="A614" s="14" t="s">
        <v>540</v>
      </c>
      <c r="B614" s="27">
        <v>2</v>
      </c>
      <c r="C614" s="27">
        <v>129.5</v>
      </c>
      <c r="D614" s="27">
        <v>17.399999999999999</v>
      </c>
      <c r="E614" s="27">
        <v>0.71</v>
      </c>
      <c r="F614" s="27">
        <v>5</v>
      </c>
      <c r="G614" s="27">
        <v>3.45</v>
      </c>
      <c r="H614" s="27">
        <v>96.42</v>
      </c>
      <c r="I614" s="27">
        <v>12.53</v>
      </c>
      <c r="J614" s="7">
        <f t="shared" si="519"/>
        <v>12.995229205559012</v>
      </c>
      <c r="K614" s="1"/>
      <c r="L614" s="1"/>
      <c r="M614" s="2" t="s">
        <v>1628</v>
      </c>
      <c r="N614" s="2" t="s">
        <v>52</v>
      </c>
      <c r="O614" s="2" t="s">
        <v>52</v>
      </c>
      <c r="P614" s="2" t="s">
        <v>52</v>
      </c>
    </row>
    <row r="615" spans="1:17" ht="14.25" customHeight="1">
      <c r="A615" s="14" t="s">
        <v>540</v>
      </c>
      <c r="B615" s="27">
        <v>3</v>
      </c>
      <c r="C615" s="27">
        <v>141.6</v>
      </c>
      <c r="D615" s="27">
        <v>19</v>
      </c>
      <c r="E615" s="27">
        <v>0.66</v>
      </c>
      <c r="F615" s="27">
        <v>4.9000000000000004</v>
      </c>
      <c r="G615" s="27">
        <v>3.28</v>
      </c>
      <c r="H615" s="27">
        <v>135.6</v>
      </c>
      <c r="I615" s="27">
        <v>18.55</v>
      </c>
      <c r="J615" s="7">
        <f t="shared" si="519"/>
        <v>13.679941002949853</v>
      </c>
      <c r="K615" s="1"/>
      <c r="L615" s="1"/>
      <c r="M615" s="2" t="s">
        <v>1628</v>
      </c>
      <c r="N615" s="2" t="s">
        <v>52</v>
      </c>
      <c r="O615" s="2" t="s">
        <v>52</v>
      </c>
      <c r="P615" s="2" t="s">
        <v>52</v>
      </c>
    </row>
    <row r="616" spans="1:17" ht="14.25" customHeight="1">
      <c r="A616" s="14" t="s">
        <v>540</v>
      </c>
      <c r="B616" s="27">
        <v>4</v>
      </c>
      <c r="C616" s="27">
        <v>90.2</v>
      </c>
      <c r="D616" s="27">
        <v>19.899999999999999</v>
      </c>
      <c r="E616" s="27">
        <v>0.73</v>
      </c>
      <c r="F616" s="27">
        <v>5.5</v>
      </c>
      <c r="G616" s="27">
        <v>3.49</v>
      </c>
      <c r="H616" s="27">
        <v>83.6</v>
      </c>
      <c r="I616" s="27">
        <v>10.75</v>
      </c>
      <c r="J616" s="7">
        <f t="shared" si="519"/>
        <v>12.85885167464115</v>
      </c>
      <c r="K616" s="1"/>
      <c r="L616" s="1"/>
      <c r="M616" s="2" t="s">
        <v>1628</v>
      </c>
      <c r="N616" s="2" t="s">
        <v>52</v>
      </c>
      <c r="O616" s="2" t="s">
        <v>1628</v>
      </c>
      <c r="P616" s="2" t="s">
        <v>52</v>
      </c>
      <c r="Q616" s="27" t="s">
        <v>1681</v>
      </c>
    </row>
    <row r="617" spans="1:17" ht="14.25" customHeight="1">
      <c r="A617" s="14" t="s">
        <v>540</v>
      </c>
      <c r="B617" s="27">
        <v>5</v>
      </c>
      <c r="C617" s="27">
        <v>125.3</v>
      </c>
      <c r="D617" s="27">
        <v>14.9</v>
      </c>
      <c r="E617" s="27">
        <v>0.91</v>
      </c>
      <c r="F617" s="27">
        <v>5.2</v>
      </c>
      <c r="G617" s="27">
        <v>2.96</v>
      </c>
      <c r="H617" s="27">
        <v>105.17</v>
      </c>
      <c r="I617" s="27">
        <v>12.49</v>
      </c>
      <c r="J617" s="7">
        <f t="shared" si="519"/>
        <v>11.876010269088143</v>
      </c>
      <c r="K617" s="1"/>
      <c r="L617" s="1"/>
      <c r="M617" s="2" t="s">
        <v>1628</v>
      </c>
      <c r="N617" s="2" t="s">
        <v>52</v>
      </c>
      <c r="O617" s="2" t="s">
        <v>52</v>
      </c>
      <c r="P617" s="2" t="s">
        <v>52</v>
      </c>
    </row>
    <row r="618" spans="1:17" ht="14.25" customHeight="1">
      <c r="A618" s="14" t="s">
        <v>542</v>
      </c>
      <c r="B618" s="27">
        <v>1</v>
      </c>
      <c r="K618" s="1"/>
      <c r="L618" s="1"/>
      <c r="M618" s="1"/>
      <c r="N618" s="1"/>
      <c r="O618" s="1"/>
      <c r="P618" s="1"/>
    </row>
    <row r="619" spans="1:17" ht="14.25" customHeight="1">
      <c r="A619" s="14" t="s">
        <v>542</v>
      </c>
      <c r="B619" s="27">
        <v>2</v>
      </c>
      <c r="K619" s="1"/>
      <c r="L619" s="1"/>
      <c r="M619" s="1"/>
      <c r="N619" s="1"/>
      <c r="O619" s="1"/>
      <c r="P619" s="1"/>
    </row>
    <row r="620" spans="1:17" ht="14.25" customHeight="1">
      <c r="A620" s="14" t="s">
        <v>542</v>
      </c>
      <c r="B620" s="27">
        <v>3</v>
      </c>
      <c r="K620" s="1"/>
      <c r="L620" s="1"/>
      <c r="M620" s="1"/>
      <c r="N620" s="1"/>
      <c r="O620" s="1"/>
      <c r="P620" s="1"/>
    </row>
    <row r="621" spans="1:17" ht="14.25" customHeight="1">
      <c r="A621" s="14" t="s">
        <v>542</v>
      </c>
      <c r="B621" s="27">
        <v>4</v>
      </c>
      <c r="K621" s="1"/>
      <c r="L621" s="1"/>
      <c r="M621" s="1"/>
      <c r="N621" s="1"/>
      <c r="O621" s="1"/>
      <c r="P621" s="1"/>
    </row>
    <row r="622" spans="1:17" ht="14.25" customHeight="1">
      <c r="A622" s="14" t="s">
        <v>542</v>
      </c>
      <c r="B622" s="27">
        <v>5</v>
      </c>
      <c r="K622" s="1"/>
      <c r="L622" s="1"/>
      <c r="M622" s="1"/>
      <c r="N622" s="1"/>
      <c r="O622" s="1"/>
      <c r="P622" s="1"/>
    </row>
    <row r="623" spans="1:17" ht="14.25" customHeight="1">
      <c r="A623" s="14" t="s">
        <v>545</v>
      </c>
      <c r="B623" s="27">
        <v>1</v>
      </c>
      <c r="K623" s="1"/>
      <c r="L623" s="1"/>
      <c r="M623" s="1"/>
      <c r="N623" s="1"/>
      <c r="O623" s="1"/>
      <c r="P623" s="1"/>
    </row>
    <row r="624" spans="1:17" ht="14.25" customHeight="1">
      <c r="A624" s="14" t="s">
        <v>545</v>
      </c>
      <c r="B624" s="27">
        <v>2</v>
      </c>
      <c r="K624" s="1"/>
      <c r="L624" s="1"/>
      <c r="M624" s="1"/>
      <c r="N624" s="1"/>
      <c r="O624" s="1"/>
      <c r="P624" s="1"/>
    </row>
    <row r="625" spans="1:16" ht="14.25" customHeight="1">
      <c r="A625" s="14" t="s">
        <v>545</v>
      </c>
      <c r="B625" s="27">
        <v>3</v>
      </c>
      <c r="K625" s="1"/>
      <c r="L625" s="1"/>
      <c r="M625" s="1"/>
      <c r="N625" s="1"/>
      <c r="O625" s="1"/>
      <c r="P625" s="1"/>
    </row>
    <row r="626" spans="1:16" ht="14.25" customHeight="1">
      <c r="A626" s="14" t="s">
        <v>545</v>
      </c>
      <c r="B626" s="27">
        <v>4</v>
      </c>
      <c r="K626" s="1"/>
      <c r="L626" s="1"/>
      <c r="M626" s="1"/>
      <c r="N626" s="1"/>
      <c r="O626" s="1"/>
      <c r="P626" s="1"/>
    </row>
    <row r="627" spans="1:16" ht="14.25" customHeight="1">
      <c r="A627" s="14" t="s">
        <v>545</v>
      </c>
      <c r="B627" s="27">
        <v>5</v>
      </c>
      <c r="K627" s="1"/>
      <c r="L627" s="1"/>
      <c r="M627" s="1"/>
      <c r="N627" s="1"/>
      <c r="O627" s="1"/>
      <c r="P627" s="1"/>
    </row>
    <row r="628" spans="1:16" ht="14.25" customHeight="1">
      <c r="A628" s="14" t="s">
        <v>548</v>
      </c>
      <c r="B628" s="27">
        <v>1</v>
      </c>
      <c r="K628" s="1"/>
      <c r="L628" s="1"/>
      <c r="M628" s="1"/>
      <c r="N628" s="1"/>
      <c r="O628" s="1"/>
      <c r="P628" s="1"/>
    </row>
    <row r="629" spans="1:16" ht="14.25" customHeight="1">
      <c r="A629" s="14" t="s">
        <v>548</v>
      </c>
      <c r="B629" s="27">
        <v>2</v>
      </c>
      <c r="K629" s="1"/>
      <c r="L629" s="1"/>
      <c r="M629" s="1"/>
      <c r="N629" s="1"/>
      <c r="O629" s="1"/>
      <c r="P629" s="1"/>
    </row>
    <row r="630" spans="1:16" ht="14.25" customHeight="1">
      <c r="A630" s="14" t="s">
        <v>548</v>
      </c>
      <c r="B630" s="27">
        <v>3</v>
      </c>
      <c r="K630" s="1"/>
      <c r="L630" s="1"/>
      <c r="M630" s="1"/>
      <c r="N630" s="1"/>
      <c r="O630" s="1"/>
      <c r="P630" s="1"/>
    </row>
    <row r="631" spans="1:16" ht="14.25" customHeight="1">
      <c r="A631" s="14" t="s">
        <v>548</v>
      </c>
      <c r="B631" s="27">
        <v>4</v>
      </c>
      <c r="K631" s="1"/>
      <c r="L631" s="1"/>
      <c r="M631" s="1"/>
      <c r="N631" s="1"/>
      <c r="O631" s="1"/>
      <c r="P631" s="1"/>
    </row>
    <row r="632" spans="1:16" ht="14.25" customHeight="1">
      <c r="A632" s="14" t="s">
        <v>548</v>
      </c>
      <c r="B632" s="27">
        <v>5</v>
      </c>
      <c r="K632" s="1"/>
      <c r="L632" s="1"/>
      <c r="M632" s="1"/>
      <c r="N632" s="1"/>
      <c r="O632" s="1"/>
      <c r="P632" s="1"/>
    </row>
    <row r="633" spans="1:16" ht="14.25" customHeight="1">
      <c r="A633" s="14" t="s">
        <v>550</v>
      </c>
      <c r="B633" s="27">
        <v>1</v>
      </c>
      <c r="C633" s="27">
        <v>114.3</v>
      </c>
      <c r="D633" s="27">
        <v>14.5</v>
      </c>
      <c r="E633" s="27">
        <v>0.84</v>
      </c>
      <c r="F633" s="27">
        <v>3.8</v>
      </c>
      <c r="G633" s="27">
        <v>3.9</v>
      </c>
      <c r="H633" s="27">
        <v>71.040000000000006</v>
      </c>
      <c r="I633" s="27">
        <v>7.46</v>
      </c>
      <c r="J633" s="7">
        <f t="shared" ref="J633:J637" si="520">(I633/H633)*100</f>
        <v>10.501126126126126</v>
      </c>
      <c r="K633" s="1"/>
      <c r="L633" s="1"/>
      <c r="M633" s="2" t="s">
        <v>1628</v>
      </c>
      <c r="N633" s="2" t="s">
        <v>52</v>
      </c>
      <c r="O633" s="2" t="s">
        <v>1628</v>
      </c>
      <c r="P633" s="2" t="s">
        <v>1628</v>
      </c>
    </row>
    <row r="634" spans="1:16" ht="14.25" customHeight="1">
      <c r="A634" s="14" t="s">
        <v>550</v>
      </c>
      <c r="B634" s="27">
        <v>2</v>
      </c>
      <c r="C634" s="27">
        <v>102.4</v>
      </c>
      <c r="D634" s="27">
        <v>18.7</v>
      </c>
      <c r="E634" s="27">
        <v>0.68</v>
      </c>
      <c r="F634" s="27">
        <v>3.8</v>
      </c>
      <c r="G634" s="27">
        <v>3.2</v>
      </c>
      <c r="H634" s="27">
        <v>84.54</v>
      </c>
      <c r="I634" s="27">
        <v>9.25</v>
      </c>
      <c r="J634" s="7">
        <f t="shared" si="520"/>
        <v>10.94156612254554</v>
      </c>
      <c r="K634" s="1"/>
      <c r="L634" s="1"/>
      <c r="M634" s="2" t="s">
        <v>1628</v>
      </c>
      <c r="N634" s="2" t="s">
        <v>52</v>
      </c>
      <c r="O634" s="2" t="s">
        <v>1628</v>
      </c>
      <c r="P634" s="2" t="s">
        <v>1628</v>
      </c>
    </row>
    <row r="635" spans="1:16" ht="14.25" customHeight="1">
      <c r="A635" s="14" t="s">
        <v>550</v>
      </c>
      <c r="B635" s="27">
        <v>3</v>
      </c>
      <c r="C635" s="27">
        <v>149.69999999999999</v>
      </c>
      <c r="D635" s="27">
        <v>15.9</v>
      </c>
      <c r="E635" s="27">
        <v>0.89</v>
      </c>
      <c r="F635" s="27">
        <v>6.5</v>
      </c>
      <c r="G635" s="27">
        <v>3.45</v>
      </c>
      <c r="H635" s="27">
        <v>149.22999999999999</v>
      </c>
      <c r="I635" s="27">
        <v>17.190000000000001</v>
      </c>
      <c r="J635" s="7">
        <f t="shared" si="520"/>
        <v>11.519131541915167</v>
      </c>
      <c r="K635" s="1"/>
      <c r="L635" s="1"/>
      <c r="M635" s="2" t="s">
        <v>1628</v>
      </c>
      <c r="N635" s="2" t="s">
        <v>52</v>
      </c>
      <c r="O635" s="2" t="s">
        <v>52</v>
      </c>
      <c r="P635" s="2" t="s">
        <v>1628</v>
      </c>
    </row>
    <row r="636" spans="1:16" ht="14.25" customHeight="1">
      <c r="A636" s="14" t="s">
        <v>550</v>
      </c>
      <c r="B636" s="27">
        <v>4</v>
      </c>
      <c r="C636" s="27">
        <v>63.5</v>
      </c>
      <c r="D636" s="27">
        <v>10</v>
      </c>
      <c r="E636" s="27">
        <v>0.45</v>
      </c>
      <c r="F636" s="27">
        <v>5.0999999999999996</v>
      </c>
      <c r="G636" s="27">
        <v>3.3</v>
      </c>
      <c r="H636" s="27">
        <v>23.71</v>
      </c>
      <c r="I636" s="27">
        <v>2.04</v>
      </c>
      <c r="J636" s="7">
        <f t="shared" si="520"/>
        <v>8.6039645719105859</v>
      </c>
      <c r="K636" s="1"/>
      <c r="L636" s="1"/>
      <c r="M636" s="2" t="s">
        <v>1628</v>
      </c>
      <c r="N636" s="2" t="s">
        <v>52</v>
      </c>
      <c r="O636" s="2" t="s">
        <v>1628</v>
      </c>
      <c r="P636" s="2" t="s">
        <v>1628</v>
      </c>
    </row>
    <row r="637" spans="1:16" ht="14.25" customHeight="1">
      <c r="A637" s="14" t="s">
        <v>550</v>
      </c>
      <c r="B637" s="27">
        <v>5</v>
      </c>
      <c r="C637" s="27">
        <v>75</v>
      </c>
      <c r="D637" s="27">
        <v>13</v>
      </c>
      <c r="E637" s="27">
        <v>0.64</v>
      </c>
      <c r="F637" s="27">
        <v>5.3</v>
      </c>
      <c r="G637" s="27">
        <v>3.6</v>
      </c>
      <c r="H637" s="27">
        <v>34.32</v>
      </c>
      <c r="I637" s="27">
        <v>3.67</v>
      </c>
      <c r="J637" s="7">
        <f t="shared" si="520"/>
        <v>10.693473193473194</v>
      </c>
      <c r="K637" s="1"/>
      <c r="L637" s="1"/>
      <c r="M637" s="2" t="s">
        <v>1628</v>
      </c>
      <c r="N637" s="2" t="s">
        <v>52</v>
      </c>
      <c r="O637" s="2" t="s">
        <v>1628</v>
      </c>
      <c r="P637" s="2" t="s">
        <v>1628</v>
      </c>
    </row>
    <row r="638" spans="1:16" ht="14.25" customHeight="1">
      <c r="A638" s="14" t="s">
        <v>555</v>
      </c>
      <c r="B638" s="27">
        <v>1</v>
      </c>
      <c r="K638" s="1"/>
      <c r="L638" s="1"/>
      <c r="M638" s="1"/>
      <c r="N638" s="1"/>
      <c r="O638" s="1"/>
      <c r="P638" s="1"/>
    </row>
    <row r="639" spans="1:16" ht="14.25" customHeight="1">
      <c r="A639" s="14" t="s">
        <v>555</v>
      </c>
      <c r="B639" s="27">
        <v>2</v>
      </c>
      <c r="K639" s="1"/>
      <c r="L639" s="1"/>
      <c r="M639" s="1"/>
      <c r="N639" s="1"/>
      <c r="O639" s="1"/>
      <c r="P639" s="1"/>
    </row>
    <row r="640" spans="1:16" ht="14.25" customHeight="1">
      <c r="A640" s="14" t="s">
        <v>555</v>
      </c>
      <c r="B640" s="27">
        <v>3</v>
      </c>
      <c r="K640" s="1"/>
      <c r="L640" s="1"/>
      <c r="M640" s="1"/>
      <c r="N640" s="1"/>
      <c r="O640" s="1"/>
      <c r="P640" s="1"/>
    </row>
    <row r="641" spans="1:17" ht="14.25" customHeight="1">
      <c r="A641" s="14" t="s">
        <v>555</v>
      </c>
      <c r="B641" s="27">
        <v>4</v>
      </c>
      <c r="K641" s="1"/>
      <c r="L641" s="1"/>
      <c r="M641" s="1"/>
      <c r="N641" s="1"/>
      <c r="O641" s="1"/>
      <c r="P641" s="1"/>
    </row>
    <row r="642" spans="1:17" ht="14.25" customHeight="1">
      <c r="A642" s="14" t="s">
        <v>555</v>
      </c>
      <c r="B642" s="27">
        <v>5</v>
      </c>
      <c r="K642" s="1"/>
      <c r="L642" s="1"/>
      <c r="M642" s="1"/>
      <c r="N642" s="1"/>
      <c r="O642" s="1"/>
      <c r="P642" s="1"/>
    </row>
    <row r="643" spans="1:17" ht="14.25" customHeight="1">
      <c r="A643" s="14" t="s">
        <v>559</v>
      </c>
      <c r="B643" s="27">
        <v>1</v>
      </c>
      <c r="K643" s="1"/>
      <c r="L643" s="1"/>
      <c r="M643" s="1"/>
      <c r="N643" s="1"/>
      <c r="O643" s="1"/>
      <c r="P643" s="1"/>
    </row>
    <row r="644" spans="1:17" ht="14.25" customHeight="1">
      <c r="A644" s="14" t="s">
        <v>559</v>
      </c>
      <c r="B644" s="27">
        <v>2</v>
      </c>
      <c r="K644" s="1"/>
      <c r="L644" s="1"/>
      <c r="M644" s="1"/>
      <c r="N644" s="1"/>
      <c r="O644" s="1"/>
      <c r="P644" s="1"/>
    </row>
    <row r="645" spans="1:17" ht="14.25" customHeight="1">
      <c r="A645" s="14" t="s">
        <v>559</v>
      </c>
      <c r="B645" s="27">
        <v>3</v>
      </c>
      <c r="K645" s="1"/>
      <c r="L645" s="1"/>
      <c r="M645" s="1"/>
      <c r="N645" s="1"/>
      <c r="O645" s="1"/>
      <c r="P645" s="1"/>
    </row>
    <row r="646" spans="1:17" ht="14.25" customHeight="1">
      <c r="A646" s="14" t="s">
        <v>559</v>
      </c>
      <c r="B646" s="27">
        <v>4</v>
      </c>
      <c r="K646" s="1"/>
      <c r="L646" s="1"/>
      <c r="M646" s="1"/>
      <c r="N646" s="1"/>
      <c r="O646" s="1"/>
      <c r="P646" s="1"/>
    </row>
    <row r="647" spans="1:17" ht="14.25" customHeight="1">
      <c r="A647" s="14" t="s">
        <v>559</v>
      </c>
      <c r="B647" s="27">
        <v>5</v>
      </c>
      <c r="K647" s="1"/>
      <c r="L647" s="1"/>
      <c r="M647" s="1"/>
      <c r="N647" s="1"/>
      <c r="O647" s="1"/>
      <c r="P647" s="1"/>
    </row>
    <row r="648" spans="1:17" ht="14.25" customHeight="1">
      <c r="A648" s="14" t="s">
        <v>561</v>
      </c>
      <c r="B648" s="27">
        <v>1</v>
      </c>
      <c r="K648" s="1"/>
      <c r="L648" s="1"/>
      <c r="M648" s="1"/>
      <c r="N648" s="1"/>
      <c r="O648" s="1"/>
      <c r="P648" s="1"/>
    </row>
    <row r="649" spans="1:17" ht="14.25" customHeight="1">
      <c r="A649" s="14" t="s">
        <v>561</v>
      </c>
      <c r="B649" s="27">
        <v>2</v>
      </c>
      <c r="K649" s="1"/>
      <c r="L649" s="1"/>
      <c r="M649" s="1"/>
      <c r="N649" s="1"/>
      <c r="O649" s="1"/>
      <c r="P649" s="1"/>
    </row>
    <row r="650" spans="1:17" ht="14.25" customHeight="1">
      <c r="A650" s="14" t="s">
        <v>561</v>
      </c>
      <c r="B650" s="27">
        <v>3</v>
      </c>
      <c r="K650" s="1"/>
      <c r="L650" s="1"/>
      <c r="M650" s="1"/>
      <c r="N650" s="1"/>
      <c r="O650" s="1"/>
      <c r="P650" s="1"/>
    </row>
    <row r="651" spans="1:17" ht="14.25" customHeight="1">
      <c r="A651" s="14" t="s">
        <v>561</v>
      </c>
      <c r="B651" s="27">
        <v>4</v>
      </c>
      <c r="K651" s="1"/>
      <c r="L651" s="1"/>
      <c r="M651" s="1"/>
      <c r="N651" s="1"/>
      <c r="O651" s="1"/>
      <c r="P651" s="1"/>
    </row>
    <row r="652" spans="1:17" ht="14.25" customHeight="1">
      <c r="A652" s="14" t="s">
        <v>561</v>
      </c>
      <c r="B652" s="27">
        <v>5</v>
      </c>
      <c r="K652" s="1"/>
      <c r="L652" s="1"/>
      <c r="M652" s="1"/>
      <c r="N652" s="1"/>
      <c r="O652" s="1"/>
      <c r="P652" s="1"/>
    </row>
    <row r="653" spans="1:17" ht="14.25" customHeight="1">
      <c r="A653" s="14" t="s">
        <v>565</v>
      </c>
      <c r="B653" s="27">
        <v>1</v>
      </c>
      <c r="C653" s="27">
        <v>191.4</v>
      </c>
      <c r="D653" s="27">
        <v>23</v>
      </c>
      <c r="E653" s="27">
        <v>1.01</v>
      </c>
      <c r="F653" s="27">
        <v>1.8</v>
      </c>
      <c r="G653" s="27">
        <v>3.59</v>
      </c>
      <c r="H653" s="27">
        <v>212.85</v>
      </c>
      <c r="I653" s="27">
        <v>26.52</v>
      </c>
      <c r="J653" s="7">
        <f t="shared" ref="J653:J657" si="521">(I653/H653)*100</f>
        <v>12.459478505990134</v>
      </c>
      <c r="K653" s="1"/>
      <c r="L653" s="1"/>
      <c r="M653" s="2" t="s">
        <v>1628</v>
      </c>
      <c r="N653" s="2" t="s">
        <v>52</v>
      </c>
      <c r="O653" s="2" t="s">
        <v>52</v>
      </c>
      <c r="P653" s="2" t="s">
        <v>1628</v>
      </c>
      <c r="Q653" s="27" t="s">
        <v>1672</v>
      </c>
    </row>
    <row r="654" spans="1:17" ht="14.25" customHeight="1">
      <c r="A654" s="14" t="s">
        <v>565</v>
      </c>
      <c r="B654" s="27">
        <v>2</v>
      </c>
      <c r="C654" s="27">
        <v>118.9</v>
      </c>
      <c r="D654" s="27">
        <v>16.8</v>
      </c>
      <c r="E654" s="27">
        <v>0.99</v>
      </c>
      <c r="F654" s="27">
        <v>5.5</v>
      </c>
      <c r="G654" s="27">
        <v>4.0999999999999996</v>
      </c>
      <c r="H654" s="27">
        <v>94.2</v>
      </c>
      <c r="I654" s="27">
        <v>10.14</v>
      </c>
      <c r="J654" s="7">
        <f t="shared" si="521"/>
        <v>10.764331210191083</v>
      </c>
      <c r="K654" s="1"/>
      <c r="L654" s="1"/>
      <c r="M654" s="2" t="s">
        <v>1628</v>
      </c>
      <c r="N654" s="2" t="s">
        <v>52</v>
      </c>
      <c r="O654" s="2" t="s">
        <v>1628</v>
      </c>
      <c r="P654" s="2" t="s">
        <v>1628</v>
      </c>
      <c r="Q654" s="27" t="s">
        <v>1672</v>
      </c>
    </row>
    <row r="655" spans="1:17" ht="14.25" customHeight="1">
      <c r="A655" s="14" t="s">
        <v>565</v>
      </c>
      <c r="B655" s="27">
        <v>3</v>
      </c>
      <c r="C655" s="27">
        <v>145.9</v>
      </c>
      <c r="D655" s="27">
        <v>15.8</v>
      </c>
      <c r="E655" s="27">
        <v>0.85</v>
      </c>
      <c r="F655" s="27">
        <v>5.2</v>
      </c>
      <c r="G655" s="27">
        <v>4.32</v>
      </c>
      <c r="H655" s="27">
        <v>122.18</v>
      </c>
      <c r="I655" s="27">
        <v>14.97</v>
      </c>
      <c r="J655" s="7">
        <f t="shared" si="521"/>
        <v>12.252414470453429</v>
      </c>
      <c r="K655" s="1"/>
      <c r="L655" s="1"/>
      <c r="M655" s="2" t="s">
        <v>1628</v>
      </c>
      <c r="N655" s="2" t="s">
        <v>52</v>
      </c>
      <c r="O655" s="2" t="s">
        <v>52</v>
      </c>
      <c r="P655" s="2" t="s">
        <v>1628</v>
      </c>
      <c r="Q655" s="27" t="s">
        <v>1672</v>
      </c>
    </row>
    <row r="656" spans="1:17" ht="14.25" customHeight="1">
      <c r="A656" s="14" t="s">
        <v>565</v>
      </c>
      <c r="B656" s="27">
        <v>4</v>
      </c>
      <c r="C656" s="27">
        <v>55.4</v>
      </c>
      <c r="D656" s="27">
        <v>8.8000000000000007</v>
      </c>
      <c r="E656" s="27">
        <v>0.57999999999999996</v>
      </c>
      <c r="F656" s="27">
        <v>4.9000000000000004</v>
      </c>
      <c r="G656" s="27">
        <v>3.17</v>
      </c>
      <c r="H656" s="27">
        <v>20.75</v>
      </c>
      <c r="I656" s="27">
        <v>1.89</v>
      </c>
      <c r="J656" s="7">
        <f t="shared" si="521"/>
        <v>9.1084337349397586</v>
      </c>
      <c r="K656" s="1"/>
      <c r="L656" s="1"/>
      <c r="M656" s="2" t="s">
        <v>1628</v>
      </c>
      <c r="N656" s="2" t="s">
        <v>52</v>
      </c>
      <c r="O656" s="2" t="s">
        <v>1628</v>
      </c>
      <c r="P656" s="2" t="s">
        <v>1628</v>
      </c>
    </row>
    <row r="657" spans="1:16" ht="14.25" customHeight="1">
      <c r="A657" s="14" t="s">
        <v>565</v>
      </c>
      <c r="B657" s="27">
        <v>5</v>
      </c>
      <c r="C657" s="27">
        <v>42</v>
      </c>
      <c r="D657" s="27">
        <v>7.2</v>
      </c>
      <c r="E657" s="27">
        <v>0.54</v>
      </c>
      <c r="F657" s="27">
        <v>4.9000000000000004</v>
      </c>
      <c r="G657" s="27">
        <v>2.82</v>
      </c>
      <c r="H657" s="27">
        <v>9.0399999999999991</v>
      </c>
      <c r="I657" s="27">
        <v>0.73</v>
      </c>
      <c r="J657" s="7">
        <f t="shared" si="521"/>
        <v>8.0752212389380524</v>
      </c>
      <c r="K657" s="1"/>
      <c r="L657" s="1"/>
      <c r="M657" s="2" t="s">
        <v>1628</v>
      </c>
      <c r="N657" s="2" t="s">
        <v>52</v>
      </c>
      <c r="O657" s="2" t="s">
        <v>1628</v>
      </c>
      <c r="P657" s="2" t="s">
        <v>1628</v>
      </c>
    </row>
    <row r="658" spans="1:16" ht="14.25" customHeight="1">
      <c r="A658" s="14" t="s">
        <v>568</v>
      </c>
      <c r="B658" s="27">
        <v>1</v>
      </c>
      <c r="K658" s="1"/>
      <c r="L658" s="1"/>
      <c r="M658" s="1"/>
      <c r="N658" s="1"/>
      <c r="O658" s="1"/>
      <c r="P658" s="1"/>
    </row>
    <row r="659" spans="1:16" ht="14.25" customHeight="1">
      <c r="A659" s="14" t="s">
        <v>568</v>
      </c>
      <c r="B659" s="27">
        <v>2</v>
      </c>
      <c r="K659" s="1"/>
      <c r="L659" s="1"/>
      <c r="M659" s="1"/>
      <c r="N659" s="1"/>
      <c r="O659" s="1"/>
      <c r="P659" s="1"/>
    </row>
    <row r="660" spans="1:16" ht="14.25" customHeight="1">
      <c r="A660" s="14" t="s">
        <v>568</v>
      </c>
      <c r="B660" s="27">
        <v>3</v>
      </c>
      <c r="K660" s="1"/>
      <c r="L660" s="1"/>
      <c r="M660" s="1"/>
      <c r="N660" s="1"/>
      <c r="O660" s="1"/>
      <c r="P660" s="1"/>
    </row>
    <row r="661" spans="1:16" ht="14.25" customHeight="1">
      <c r="A661" s="14" t="s">
        <v>568</v>
      </c>
      <c r="B661" s="27">
        <v>4</v>
      </c>
      <c r="K661" s="1"/>
      <c r="L661" s="1"/>
      <c r="M661" s="1"/>
      <c r="N661" s="1"/>
      <c r="O661" s="1"/>
      <c r="P661" s="1"/>
    </row>
    <row r="662" spans="1:16" ht="14.25" customHeight="1">
      <c r="A662" s="14" t="s">
        <v>568</v>
      </c>
      <c r="B662" s="27">
        <v>5</v>
      </c>
      <c r="K662" s="1"/>
      <c r="L662" s="1"/>
      <c r="M662" s="1"/>
      <c r="N662" s="1"/>
      <c r="O662" s="1"/>
      <c r="P662" s="1"/>
    </row>
    <row r="663" spans="1:16" ht="14.25" customHeight="1">
      <c r="A663" s="14" t="s">
        <v>570</v>
      </c>
      <c r="B663" s="27">
        <v>1</v>
      </c>
      <c r="K663" s="1"/>
      <c r="L663" s="1"/>
      <c r="M663" s="1"/>
      <c r="N663" s="1"/>
      <c r="O663" s="1"/>
      <c r="P663" s="1"/>
    </row>
    <row r="664" spans="1:16" ht="14.25" customHeight="1">
      <c r="A664" s="14" t="s">
        <v>570</v>
      </c>
      <c r="B664" s="27">
        <v>2</v>
      </c>
      <c r="K664" s="1"/>
      <c r="L664" s="1"/>
      <c r="M664" s="1"/>
      <c r="N664" s="1"/>
      <c r="O664" s="1"/>
      <c r="P664" s="1"/>
    </row>
    <row r="665" spans="1:16" ht="14.25" customHeight="1">
      <c r="A665" s="14" t="s">
        <v>570</v>
      </c>
      <c r="B665" s="27">
        <v>3</v>
      </c>
      <c r="K665" s="1"/>
      <c r="L665" s="1"/>
      <c r="M665" s="1"/>
      <c r="N665" s="1"/>
      <c r="O665" s="1"/>
      <c r="P665" s="1"/>
    </row>
    <row r="666" spans="1:16" ht="14.25" customHeight="1">
      <c r="A666" s="14" t="s">
        <v>570</v>
      </c>
      <c r="B666" s="27">
        <v>4</v>
      </c>
      <c r="K666" s="1"/>
      <c r="L666" s="1"/>
      <c r="M666" s="1"/>
      <c r="N666" s="1"/>
      <c r="O666" s="1"/>
      <c r="P666" s="1"/>
    </row>
    <row r="667" spans="1:16" ht="14.25" customHeight="1">
      <c r="A667" s="14" t="s">
        <v>570</v>
      </c>
      <c r="B667" s="27">
        <v>5</v>
      </c>
      <c r="K667" s="1"/>
      <c r="L667" s="1"/>
      <c r="M667" s="1"/>
      <c r="N667" s="1"/>
      <c r="O667" s="1"/>
      <c r="P667" s="1"/>
    </row>
    <row r="668" spans="1:16" ht="14.25" customHeight="1">
      <c r="A668" s="14" t="s">
        <v>574</v>
      </c>
      <c r="B668" s="27">
        <v>1</v>
      </c>
      <c r="K668" s="1"/>
      <c r="L668" s="1"/>
      <c r="M668" s="1"/>
      <c r="N668" s="1"/>
      <c r="O668" s="1"/>
      <c r="P668" s="1"/>
    </row>
    <row r="669" spans="1:16" ht="14.25" customHeight="1">
      <c r="A669" s="14" t="s">
        <v>574</v>
      </c>
      <c r="B669" s="27">
        <v>2</v>
      </c>
      <c r="K669" s="1"/>
      <c r="L669" s="1"/>
      <c r="M669" s="1"/>
      <c r="N669" s="1"/>
      <c r="O669" s="1"/>
      <c r="P669" s="1"/>
    </row>
    <row r="670" spans="1:16" ht="14.25" customHeight="1">
      <c r="A670" s="14" t="s">
        <v>574</v>
      </c>
      <c r="B670" s="27">
        <v>3</v>
      </c>
      <c r="K670" s="1"/>
      <c r="L670" s="1"/>
      <c r="M670" s="1"/>
      <c r="N670" s="1"/>
      <c r="O670" s="1"/>
      <c r="P670" s="1"/>
    </row>
    <row r="671" spans="1:16" ht="14.25" customHeight="1">
      <c r="A671" s="14" t="s">
        <v>574</v>
      </c>
      <c r="B671" s="27">
        <v>4</v>
      </c>
      <c r="K671" s="1"/>
      <c r="L671" s="1"/>
      <c r="M671" s="1"/>
      <c r="N671" s="1"/>
      <c r="O671" s="1"/>
      <c r="P671" s="1"/>
    </row>
    <row r="672" spans="1:16" ht="14.25" customHeight="1">
      <c r="A672" s="14" t="s">
        <v>574</v>
      </c>
      <c r="B672" s="27">
        <v>5</v>
      </c>
      <c r="K672" s="1"/>
      <c r="L672" s="1"/>
      <c r="M672" s="1"/>
      <c r="N672" s="1"/>
      <c r="O672" s="1"/>
      <c r="P672" s="1"/>
    </row>
    <row r="673" spans="1:16" ht="14.25" customHeight="1">
      <c r="A673" s="14" t="s">
        <v>578</v>
      </c>
      <c r="B673" s="27">
        <v>1</v>
      </c>
      <c r="C673" s="27">
        <v>161.4</v>
      </c>
      <c r="D673" s="27">
        <v>8.1</v>
      </c>
      <c r="E673" s="27">
        <v>0.54</v>
      </c>
      <c r="F673" s="27">
        <v>12.2</v>
      </c>
      <c r="G673" s="27">
        <v>3.87</v>
      </c>
      <c r="H673" s="27">
        <v>46.55</v>
      </c>
      <c r="I673" s="27">
        <v>5.88</v>
      </c>
      <c r="J673" s="7">
        <f t="shared" ref="J673:J677" si="522">(I673/H673)*100</f>
        <v>12.631578947368421</v>
      </c>
      <c r="K673" s="1"/>
      <c r="L673" s="1"/>
      <c r="M673" s="2" t="s">
        <v>1628</v>
      </c>
      <c r="N673" s="2" t="s">
        <v>52</v>
      </c>
      <c r="O673" s="2" t="s">
        <v>1628</v>
      </c>
      <c r="P673" s="2" t="s">
        <v>52</v>
      </c>
    </row>
    <row r="674" spans="1:16" ht="14.25" customHeight="1">
      <c r="A674" s="14" t="s">
        <v>578</v>
      </c>
      <c r="B674" s="27">
        <v>2</v>
      </c>
      <c r="C674" s="27">
        <v>144</v>
      </c>
      <c r="D674" s="27">
        <v>6</v>
      </c>
      <c r="E674" s="27">
        <v>0.64</v>
      </c>
      <c r="F674" s="27">
        <v>10</v>
      </c>
      <c r="G674" s="27">
        <v>3.77</v>
      </c>
      <c r="H674" s="27">
        <v>28.34</v>
      </c>
      <c r="I674" s="27">
        <v>3.38</v>
      </c>
      <c r="J674" s="7">
        <f t="shared" si="522"/>
        <v>11.926605504587155</v>
      </c>
      <c r="K674" s="1"/>
      <c r="L674" s="1"/>
      <c r="M674" s="2" t="s">
        <v>1628</v>
      </c>
      <c r="N674" s="2" t="s">
        <v>52</v>
      </c>
      <c r="O674" s="2" t="s">
        <v>1628</v>
      </c>
      <c r="P674" s="2" t="s">
        <v>52</v>
      </c>
    </row>
    <row r="675" spans="1:16" ht="14.25" customHeight="1">
      <c r="A675" s="14" t="s">
        <v>578</v>
      </c>
      <c r="B675" s="27">
        <v>3</v>
      </c>
      <c r="C675" s="27">
        <v>216.7</v>
      </c>
      <c r="D675" s="27">
        <v>8.1</v>
      </c>
      <c r="E675" s="27">
        <v>0.71</v>
      </c>
      <c r="F675" s="27">
        <v>4.9000000000000004</v>
      </c>
      <c r="G675" s="27">
        <v>2.8</v>
      </c>
      <c r="H675" s="27">
        <v>80.8</v>
      </c>
      <c r="I675" s="27">
        <v>10.56</v>
      </c>
      <c r="J675" s="7">
        <f t="shared" si="522"/>
        <v>13.06930693069307</v>
      </c>
      <c r="K675" s="1"/>
      <c r="L675" s="1"/>
      <c r="M675" s="2" t="s">
        <v>1628</v>
      </c>
      <c r="N675" s="2" t="s">
        <v>52</v>
      </c>
      <c r="O675" s="2" t="s">
        <v>52</v>
      </c>
      <c r="P675" s="2" t="s">
        <v>52</v>
      </c>
    </row>
    <row r="676" spans="1:16" ht="14.25" customHeight="1">
      <c r="A676" s="14" t="s">
        <v>578</v>
      </c>
      <c r="B676" s="27">
        <v>4</v>
      </c>
      <c r="C676" s="27">
        <v>95.4</v>
      </c>
      <c r="D676" s="27">
        <v>7</v>
      </c>
      <c r="E676" s="27">
        <v>0.62</v>
      </c>
      <c r="F676" s="27">
        <v>9.9</v>
      </c>
      <c r="G676" s="27">
        <v>2.87</v>
      </c>
      <c r="H676" s="27">
        <v>19.399999999999999</v>
      </c>
      <c r="I676" s="27">
        <v>2.5099999999999998</v>
      </c>
      <c r="J676" s="7">
        <f t="shared" si="522"/>
        <v>12.938144329896909</v>
      </c>
      <c r="K676" s="1"/>
      <c r="L676" s="1"/>
      <c r="M676" s="2" t="s">
        <v>1628</v>
      </c>
      <c r="N676" s="2" t="s">
        <v>1628</v>
      </c>
      <c r="O676" s="2" t="s">
        <v>1628</v>
      </c>
      <c r="P676" s="2" t="s">
        <v>52</v>
      </c>
    </row>
    <row r="677" spans="1:16" ht="14.25" customHeight="1">
      <c r="A677" s="14" t="s">
        <v>578</v>
      </c>
      <c r="B677" s="27">
        <v>5</v>
      </c>
      <c r="C677" s="27">
        <v>51</v>
      </c>
      <c r="D677" s="27">
        <v>6.9</v>
      </c>
      <c r="E677" s="27">
        <v>0.92</v>
      </c>
      <c r="F677" s="27">
        <v>9.1</v>
      </c>
      <c r="G677" s="27">
        <v>3.73</v>
      </c>
      <c r="H677" s="27">
        <v>20.399999999999999</v>
      </c>
      <c r="I677" s="27">
        <v>2.0299999999999998</v>
      </c>
      <c r="J677" s="7">
        <f t="shared" si="522"/>
        <v>9.9509803921568629</v>
      </c>
      <c r="K677" s="1"/>
      <c r="L677" s="1"/>
      <c r="M677" s="2" t="s">
        <v>1628</v>
      </c>
      <c r="N677" s="2" t="s">
        <v>1628</v>
      </c>
      <c r="O677" s="2" t="s">
        <v>1628</v>
      </c>
      <c r="P677" s="2" t="s">
        <v>52</v>
      </c>
    </row>
    <row r="678" spans="1:16" ht="14.25" customHeight="1">
      <c r="A678" s="14" t="s">
        <v>583</v>
      </c>
      <c r="B678" s="27">
        <v>1</v>
      </c>
      <c r="K678" s="1"/>
      <c r="L678" s="1"/>
      <c r="M678" s="1"/>
      <c r="N678" s="1"/>
      <c r="O678" s="1"/>
      <c r="P678" s="1"/>
    </row>
    <row r="679" spans="1:16" ht="14.25" customHeight="1">
      <c r="A679" s="14" t="s">
        <v>583</v>
      </c>
      <c r="B679" s="27">
        <v>2</v>
      </c>
      <c r="K679" s="1"/>
      <c r="L679" s="1"/>
      <c r="M679" s="1"/>
      <c r="N679" s="1"/>
      <c r="O679" s="1"/>
      <c r="P679" s="1"/>
    </row>
    <row r="680" spans="1:16" ht="14.25" customHeight="1">
      <c r="A680" s="14" t="s">
        <v>583</v>
      </c>
      <c r="B680" s="27">
        <v>3</v>
      </c>
      <c r="K680" s="1"/>
      <c r="L680" s="1"/>
      <c r="M680" s="1"/>
      <c r="N680" s="1"/>
      <c r="O680" s="1"/>
      <c r="P680" s="1"/>
    </row>
    <row r="681" spans="1:16" ht="14.25" customHeight="1">
      <c r="A681" s="14" t="s">
        <v>583</v>
      </c>
      <c r="B681" s="27">
        <v>4</v>
      </c>
      <c r="K681" s="1"/>
      <c r="L681" s="1"/>
      <c r="M681" s="1"/>
      <c r="N681" s="1"/>
      <c r="O681" s="1"/>
      <c r="P681" s="1"/>
    </row>
    <row r="682" spans="1:16" ht="14.25" customHeight="1">
      <c r="A682" s="14" t="s">
        <v>583</v>
      </c>
      <c r="B682" s="27">
        <v>5</v>
      </c>
      <c r="K682" s="1"/>
      <c r="L682" s="1"/>
      <c r="M682" s="1"/>
      <c r="N682" s="1"/>
      <c r="O682" s="1"/>
      <c r="P682" s="1"/>
    </row>
    <row r="683" spans="1:16" ht="14.25" customHeight="1">
      <c r="A683" s="14" t="s">
        <v>585</v>
      </c>
      <c r="B683" s="27">
        <v>1</v>
      </c>
      <c r="K683" s="1"/>
      <c r="L683" s="1"/>
      <c r="M683" s="1"/>
      <c r="N683" s="1"/>
      <c r="O683" s="1"/>
      <c r="P683" s="1"/>
    </row>
    <row r="684" spans="1:16" ht="14.25" customHeight="1">
      <c r="A684" s="14" t="s">
        <v>585</v>
      </c>
      <c r="B684" s="27">
        <v>2</v>
      </c>
      <c r="K684" s="1"/>
      <c r="L684" s="1"/>
      <c r="M684" s="1"/>
      <c r="N684" s="1"/>
      <c r="O684" s="1"/>
      <c r="P684" s="1"/>
    </row>
    <row r="685" spans="1:16" ht="14.25" customHeight="1">
      <c r="A685" s="14" t="s">
        <v>585</v>
      </c>
      <c r="B685" s="27">
        <v>3</v>
      </c>
      <c r="K685" s="1"/>
      <c r="L685" s="1"/>
      <c r="M685" s="1"/>
      <c r="N685" s="1"/>
      <c r="O685" s="1"/>
      <c r="P685" s="1"/>
    </row>
    <row r="686" spans="1:16" ht="14.25" customHeight="1">
      <c r="A686" s="14" t="s">
        <v>585</v>
      </c>
      <c r="B686" s="27">
        <v>4</v>
      </c>
      <c r="K686" s="1"/>
      <c r="L686" s="1"/>
      <c r="M686" s="1"/>
      <c r="N686" s="1"/>
      <c r="O686" s="1"/>
      <c r="P686" s="1"/>
    </row>
    <row r="687" spans="1:16" ht="14.25" customHeight="1">
      <c r="A687" s="14" t="s">
        <v>585</v>
      </c>
      <c r="B687" s="27">
        <v>5</v>
      </c>
      <c r="K687" s="1"/>
      <c r="L687" s="1"/>
      <c r="M687" s="1"/>
      <c r="N687" s="1"/>
      <c r="O687" s="1"/>
      <c r="P687" s="1"/>
    </row>
    <row r="688" spans="1:16" ht="14.25" customHeight="1">
      <c r="A688" s="14" t="s">
        <v>588</v>
      </c>
      <c r="B688" s="27">
        <v>1</v>
      </c>
      <c r="C688" s="27">
        <v>169</v>
      </c>
      <c r="D688" s="27">
        <v>26</v>
      </c>
      <c r="E688" s="27">
        <v>0.87</v>
      </c>
      <c r="F688" s="27">
        <v>5.6</v>
      </c>
      <c r="G688" s="27">
        <v>3.06</v>
      </c>
      <c r="H688" s="27">
        <v>218.43</v>
      </c>
      <c r="I688" s="27">
        <v>27.3</v>
      </c>
      <c r="J688" s="7">
        <f t="shared" ref="J688:J692" si="523">(I688/H688)*100</f>
        <v>12.498283202856749</v>
      </c>
      <c r="K688" s="1"/>
      <c r="L688" s="1"/>
      <c r="M688" s="2" t="s">
        <v>52</v>
      </c>
      <c r="N688" s="2" t="s">
        <v>52</v>
      </c>
      <c r="O688" s="2" t="s">
        <v>52</v>
      </c>
      <c r="P688" s="2" t="s">
        <v>52</v>
      </c>
    </row>
    <row r="689" spans="1:16" ht="14.25" customHeight="1">
      <c r="A689" s="14" t="s">
        <v>588</v>
      </c>
      <c r="B689" s="27">
        <v>2</v>
      </c>
      <c r="C689" s="27">
        <v>144.5</v>
      </c>
      <c r="D689" s="27">
        <v>15.3</v>
      </c>
      <c r="E689" s="27">
        <v>0.72</v>
      </c>
      <c r="F689" s="27">
        <v>5.4</v>
      </c>
      <c r="G689" s="27">
        <v>3.64</v>
      </c>
      <c r="H689" s="27">
        <v>112.1</v>
      </c>
      <c r="I689" s="27">
        <v>11.14</v>
      </c>
      <c r="J689" s="7">
        <f t="shared" si="523"/>
        <v>9.9375557537912584</v>
      </c>
      <c r="K689" s="1"/>
      <c r="L689" s="1"/>
      <c r="M689" s="2" t="s">
        <v>52</v>
      </c>
      <c r="N689" s="2" t="s">
        <v>52</v>
      </c>
      <c r="O689" s="2" t="s">
        <v>1628</v>
      </c>
      <c r="P689" s="2" t="s">
        <v>52</v>
      </c>
    </row>
    <row r="690" spans="1:16" ht="14.25" customHeight="1">
      <c r="A690" s="14" t="s">
        <v>588</v>
      </c>
      <c r="B690" s="27">
        <v>3</v>
      </c>
      <c r="C690" s="27">
        <v>174.5</v>
      </c>
      <c r="D690" s="27">
        <v>21.3</v>
      </c>
      <c r="E690" s="27">
        <v>0.84</v>
      </c>
      <c r="F690" s="27">
        <v>8.8000000000000007</v>
      </c>
      <c r="G690" s="27">
        <v>4.95</v>
      </c>
      <c r="H690" s="27">
        <v>178.74</v>
      </c>
      <c r="I690" s="27">
        <v>21.27</v>
      </c>
      <c r="J690" s="7">
        <f t="shared" si="523"/>
        <v>11.899966431688485</v>
      </c>
      <c r="K690" s="1"/>
      <c r="L690" s="1"/>
      <c r="M690" s="2" t="s">
        <v>52</v>
      </c>
      <c r="N690" s="2" t="s">
        <v>52</v>
      </c>
      <c r="O690" s="2" t="s">
        <v>1628</v>
      </c>
      <c r="P690" s="2" t="s">
        <v>52</v>
      </c>
    </row>
    <row r="691" spans="1:16" ht="14.25" customHeight="1">
      <c r="A691" s="14" t="s">
        <v>588</v>
      </c>
      <c r="B691" s="27">
        <v>4</v>
      </c>
      <c r="C691" s="27">
        <v>166</v>
      </c>
      <c r="D691" s="27">
        <v>24.2</v>
      </c>
      <c r="E691" s="27">
        <v>0.79</v>
      </c>
      <c r="F691" s="27">
        <v>4.8</v>
      </c>
      <c r="G691" s="27">
        <v>3.4</v>
      </c>
      <c r="H691" s="27">
        <v>256.04000000000002</v>
      </c>
      <c r="I691" s="27">
        <v>29.25</v>
      </c>
      <c r="J691" s="7">
        <f t="shared" si="523"/>
        <v>11.423996250585846</v>
      </c>
      <c r="K691" s="1"/>
      <c r="L691" s="1"/>
      <c r="M691" s="2" t="s">
        <v>52</v>
      </c>
      <c r="N691" s="2" t="s">
        <v>52</v>
      </c>
      <c r="O691" s="2" t="s">
        <v>52</v>
      </c>
      <c r="P691" s="2" t="s">
        <v>52</v>
      </c>
    </row>
    <row r="692" spans="1:16" ht="14.25" customHeight="1">
      <c r="A692" s="14" t="s">
        <v>588</v>
      </c>
      <c r="B692" s="27">
        <v>5</v>
      </c>
      <c r="C692" s="27">
        <v>146</v>
      </c>
      <c r="D692" s="27">
        <v>22.6</v>
      </c>
      <c r="E692" s="27">
        <v>0.77</v>
      </c>
      <c r="F692" s="27">
        <v>7.1</v>
      </c>
      <c r="G692" s="27">
        <v>3.91</v>
      </c>
      <c r="H692" s="27">
        <v>150.6</v>
      </c>
      <c r="I692" s="27">
        <v>16.989999999999998</v>
      </c>
      <c r="J692" s="7">
        <f t="shared" si="523"/>
        <v>11.281540504648074</v>
      </c>
      <c r="K692" s="1"/>
      <c r="L692" s="1"/>
      <c r="M692" s="2" t="s">
        <v>52</v>
      </c>
      <c r="N692" s="2" t="s">
        <v>52</v>
      </c>
      <c r="O692" s="2" t="s">
        <v>1628</v>
      </c>
      <c r="P692" s="2" t="s">
        <v>52</v>
      </c>
    </row>
    <row r="693" spans="1:16" ht="14.25" customHeight="1">
      <c r="A693" s="14" t="s">
        <v>590</v>
      </c>
      <c r="B693" s="27">
        <v>1</v>
      </c>
      <c r="K693" s="1"/>
      <c r="L693" s="1"/>
      <c r="M693" s="1"/>
      <c r="N693" s="1"/>
      <c r="O693" s="1"/>
      <c r="P693" s="1"/>
    </row>
    <row r="694" spans="1:16" ht="14.25" customHeight="1">
      <c r="A694" s="14" t="s">
        <v>590</v>
      </c>
      <c r="B694" s="27">
        <v>2</v>
      </c>
      <c r="K694" s="1"/>
      <c r="L694" s="1"/>
      <c r="M694" s="1"/>
      <c r="N694" s="1"/>
      <c r="O694" s="1"/>
      <c r="P694" s="1"/>
    </row>
    <row r="695" spans="1:16" ht="14.25" customHeight="1">
      <c r="A695" s="14" t="s">
        <v>590</v>
      </c>
      <c r="B695" s="27">
        <v>3</v>
      </c>
      <c r="K695" s="1"/>
      <c r="L695" s="1"/>
      <c r="M695" s="1"/>
      <c r="N695" s="1"/>
      <c r="O695" s="1"/>
      <c r="P695" s="1"/>
    </row>
    <row r="696" spans="1:16" ht="14.25" customHeight="1">
      <c r="A696" s="14" t="s">
        <v>590</v>
      </c>
      <c r="B696" s="27">
        <v>4</v>
      </c>
      <c r="K696" s="1"/>
      <c r="L696" s="1"/>
      <c r="M696" s="1"/>
      <c r="N696" s="1"/>
      <c r="O696" s="1"/>
      <c r="P696" s="1"/>
    </row>
    <row r="697" spans="1:16" ht="14.25" customHeight="1">
      <c r="A697" s="14" t="s">
        <v>590</v>
      </c>
      <c r="B697" s="27">
        <v>5</v>
      </c>
      <c r="K697" s="1"/>
      <c r="L697" s="1"/>
      <c r="M697" s="1"/>
      <c r="N697" s="1"/>
      <c r="O697" s="1"/>
      <c r="P697" s="1"/>
    </row>
    <row r="698" spans="1:16" ht="14.25" customHeight="1">
      <c r="A698" s="14" t="s">
        <v>594</v>
      </c>
      <c r="B698" s="27">
        <v>1</v>
      </c>
      <c r="K698" s="1"/>
      <c r="L698" s="1"/>
      <c r="M698" s="1"/>
      <c r="N698" s="1"/>
      <c r="O698" s="1"/>
      <c r="P698" s="1"/>
    </row>
    <row r="699" spans="1:16" ht="14.25" customHeight="1">
      <c r="A699" s="14" t="s">
        <v>594</v>
      </c>
      <c r="B699" s="27">
        <v>2</v>
      </c>
      <c r="K699" s="1"/>
      <c r="L699" s="1"/>
      <c r="M699" s="1"/>
      <c r="N699" s="1"/>
      <c r="O699" s="1"/>
      <c r="P699" s="1"/>
    </row>
    <row r="700" spans="1:16" ht="14.25" customHeight="1">
      <c r="A700" s="14" t="s">
        <v>594</v>
      </c>
      <c r="B700" s="27">
        <v>3</v>
      </c>
      <c r="K700" s="1"/>
      <c r="L700" s="1"/>
      <c r="M700" s="1"/>
      <c r="N700" s="1"/>
      <c r="O700" s="1"/>
      <c r="P700" s="1"/>
    </row>
    <row r="701" spans="1:16" ht="14.25" customHeight="1">
      <c r="A701" s="14" t="s">
        <v>594</v>
      </c>
      <c r="B701" s="27">
        <v>4</v>
      </c>
      <c r="K701" s="1"/>
      <c r="L701" s="1"/>
      <c r="M701" s="1"/>
      <c r="N701" s="1"/>
      <c r="O701" s="1"/>
      <c r="P701" s="1"/>
    </row>
    <row r="702" spans="1:16" ht="14.25" customHeight="1">
      <c r="A702" s="14" t="s">
        <v>594</v>
      </c>
      <c r="B702" s="27">
        <v>5</v>
      </c>
      <c r="K702" s="1"/>
      <c r="L702" s="1"/>
      <c r="M702" s="1"/>
      <c r="N702" s="1"/>
      <c r="O702" s="1"/>
      <c r="P702" s="1"/>
    </row>
    <row r="703" spans="1:16" ht="14.25" customHeight="1">
      <c r="A703" s="14" t="s">
        <v>597</v>
      </c>
      <c r="B703" s="27">
        <v>1</v>
      </c>
      <c r="C703" s="27">
        <v>153.6</v>
      </c>
      <c r="D703" s="27">
        <v>15.2</v>
      </c>
      <c r="E703" s="27">
        <v>0.91</v>
      </c>
      <c r="F703" s="27">
        <v>12.7</v>
      </c>
      <c r="G703" s="27">
        <v>4.34</v>
      </c>
      <c r="H703" s="27">
        <v>99.82</v>
      </c>
      <c r="I703" s="27">
        <v>10.6</v>
      </c>
      <c r="J703" s="7">
        <f t="shared" ref="J703:J707" si="524">(I703/H703)*100</f>
        <v>10.619114405930675</v>
      </c>
      <c r="K703" s="1"/>
      <c r="L703" s="1"/>
      <c r="M703" s="2" t="s">
        <v>1628</v>
      </c>
      <c r="N703" s="2" t="s">
        <v>52</v>
      </c>
      <c r="O703" s="2" t="s">
        <v>1628</v>
      </c>
      <c r="P703" s="2" t="s">
        <v>1628</v>
      </c>
    </row>
    <row r="704" spans="1:16" ht="14.25" customHeight="1">
      <c r="A704" s="14" t="s">
        <v>597</v>
      </c>
      <c r="B704" s="27">
        <v>2</v>
      </c>
      <c r="C704" s="27">
        <v>108.3</v>
      </c>
      <c r="D704" s="27">
        <v>8.1999999999999993</v>
      </c>
      <c r="E704" s="27">
        <v>0.79</v>
      </c>
      <c r="F704" s="27">
        <v>18.5</v>
      </c>
      <c r="G704" s="27">
        <v>4.55</v>
      </c>
      <c r="H704" s="27">
        <v>39.630000000000003</v>
      </c>
      <c r="I704" s="27">
        <v>3.65</v>
      </c>
      <c r="J704" s="7">
        <f t="shared" si="524"/>
        <v>9.2101942972495578</v>
      </c>
      <c r="K704" s="1"/>
      <c r="L704" s="1"/>
      <c r="M704" s="2" t="s">
        <v>1628</v>
      </c>
      <c r="N704" s="2" t="s">
        <v>52</v>
      </c>
      <c r="O704" s="2" t="s">
        <v>1628</v>
      </c>
      <c r="P704" s="2" t="s">
        <v>1628</v>
      </c>
    </row>
    <row r="705" spans="1:16" ht="14.25" customHeight="1">
      <c r="A705" s="14" t="s">
        <v>597</v>
      </c>
      <c r="B705" s="27">
        <v>3</v>
      </c>
      <c r="C705" s="27">
        <v>219.5</v>
      </c>
      <c r="D705" s="27">
        <v>16.8</v>
      </c>
      <c r="E705" s="27">
        <v>0.97</v>
      </c>
      <c r="F705" s="27">
        <v>19.600000000000001</v>
      </c>
      <c r="G705" s="27">
        <v>5.5</v>
      </c>
      <c r="H705" s="27">
        <v>177.02</v>
      </c>
      <c r="I705" s="27">
        <v>20.64</v>
      </c>
      <c r="J705" s="7">
        <f t="shared" si="524"/>
        <v>11.659699468986554</v>
      </c>
      <c r="K705" s="1"/>
      <c r="L705" s="1"/>
      <c r="M705" s="2" t="s">
        <v>1628</v>
      </c>
      <c r="N705" s="2" t="s">
        <v>52</v>
      </c>
      <c r="O705" s="2" t="s">
        <v>52</v>
      </c>
      <c r="P705" s="2" t="s">
        <v>1628</v>
      </c>
    </row>
    <row r="706" spans="1:16" ht="14.25" customHeight="1">
      <c r="A706" s="14" t="s">
        <v>597</v>
      </c>
      <c r="B706" s="27">
        <v>4</v>
      </c>
      <c r="C706" s="27">
        <v>178.6</v>
      </c>
      <c r="D706" s="27">
        <v>15.4</v>
      </c>
      <c r="E706" s="27">
        <v>1.02</v>
      </c>
      <c r="F706" s="27">
        <v>24.8</v>
      </c>
      <c r="G706" s="27">
        <v>5.42</v>
      </c>
      <c r="H706" s="27">
        <v>126.49</v>
      </c>
      <c r="I706" s="27">
        <v>13.75</v>
      </c>
      <c r="J706" s="7">
        <f t="shared" si="524"/>
        <v>10.870424539489289</v>
      </c>
      <c r="K706" s="1"/>
      <c r="L706" s="1"/>
      <c r="M706" s="2" t="s">
        <v>1628</v>
      </c>
      <c r="N706" s="2" t="s">
        <v>52</v>
      </c>
      <c r="O706" s="2" t="s">
        <v>1628</v>
      </c>
      <c r="P706" s="2" t="s">
        <v>1628</v>
      </c>
    </row>
    <row r="707" spans="1:16" ht="14.25" customHeight="1">
      <c r="A707" s="14" t="s">
        <v>597</v>
      </c>
      <c r="B707" s="27">
        <v>5</v>
      </c>
      <c r="C707" s="27">
        <v>115.4</v>
      </c>
      <c r="D707" s="27">
        <v>10.5</v>
      </c>
      <c r="E707" s="27">
        <v>0.83</v>
      </c>
      <c r="F707" s="27">
        <v>19.7</v>
      </c>
      <c r="G707" s="27">
        <v>4.6500000000000004</v>
      </c>
      <c r="H707" s="27">
        <v>53.31</v>
      </c>
      <c r="I707" s="27">
        <v>4.55</v>
      </c>
      <c r="J707" s="7">
        <f t="shared" si="524"/>
        <v>8.5349840555242924</v>
      </c>
      <c r="K707" s="1"/>
      <c r="L707" s="1"/>
      <c r="M707" s="2" t="s">
        <v>1628</v>
      </c>
      <c r="N707" s="2" t="s">
        <v>52</v>
      </c>
      <c r="O707" s="2" t="s">
        <v>1628</v>
      </c>
      <c r="P707" s="2" t="s">
        <v>1628</v>
      </c>
    </row>
    <row r="708" spans="1:16" ht="14.25" customHeight="1">
      <c r="A708" s="14" t="s">
        <v>217</v>
      </c>
      <c r="B708" s="27">
        <v>1</v>
      </c>
      <c r="K708" s="1"/>
      <c r="L708" s="1"/>
      <c r="M708" s="1"/>
      <c r="N708" s="1"/>
      <c r="O708" s="1"/>
      <c r="P708" s="1"/>
    </row>
    <row r="709" spans="1:16" ht="14.25" customHeight="1">
      <c r="A709" s="14" t="s">
        <v>217</v>
      </c>
      <c r="B709" s="27">
        <v>2</v>
      </c>
      <c r="K709" s="1"/>
      <c r="L709" s="1"/>
      <c r="M709" s="1"/>
      <c r="N709" s="1"/>
      <c r="O709" s="1"/>
      <c r="P709" s="1"/>
    </row>
    <row r="710" spans="1:16" ht="14.25" customHeight="1">
      <c r="A710" s="14" t="s">
        <v>217</v>
      </c>
      <c r="B710" s="27">
        <v>3</v>
      </c>
      <c r="K710" s="1"/>
      <c r="L710" s="1"/>
      <c r="M710" s="1"/>
      <c r="N710" s="1"/>
      <c r="O710" s="1"/>
      <c r="P710" s="1"/>
    </row>
    <row r="711" spans="1:16" ht="14.25" customHeight="1">
      <c r="A711" s="14" t="s">
        <v>217</v>
      </c>
      <c r="B711" s="27">
        <v>4</v>
      </c>
      <c r="K711" s="1"/>
      <c r="L711" s="1"/>
      <c r="M711" s="1"/>
      <c r="N711" s="1"/>
      <c r="O711" s="1"/>
      <c r="P711" s="1"/>
    </row>
    <row r="712" spans="1:16" ht="14.25" customHeight="1">
      <c r="A712" s="14" t="s">
        <v>217</v>
      </c>
      <c r="B712" s="27">
        <v>5</v>
      </c>
      <c r="K712" s="1"/>
      <c r="L712" s="1"/>
      <c r="M712" s="1"/>
      <c r="N712" s="1"/>
      <c r="O712" s="1"/>
      <c r="P712" s="1"/>
    </row>
    <row r="713" spans="1:16" ht="14.25" customHeight="1">
      <c r="A713" s="14" t="s">
        <v>602</v>
      </c>
      <c r="B713" s="27">
        <v>1</v>
      </c>
      <c r="C713" s="27">
        <v>141.30000000000001</v>
      </c>
      <c r="D713" s="27">
        <v>13.5</v>
      </c>
      <c r="E713" s="27">
        <v>1.02</v>
      </c>
      <c r="F713" s="27">
        <v>8.6999999999999993</v>
      </c>
      <c r="G713" s="27">
        <v>4.9400000000000004</v>
      </c>
      <c r="H713" s="27">
        <v>137.44999999999999</v>
      </c>
      <c r="I713" s="27">
        <v>12.21</v>
      </c>
      <c r="J713" s="7">
        <f t="shared" ref="J713:J727" si="525">(I713/H713)*100</f>
        <v>8.8832302655511111</v>
      </c>
      <c r="K713" s="1"/>
      <c r="L713" s="1"/>
      <c r="M713" s="2" t="s">
        <v>1628</v>
      </c>
      <c r="N713" s="2" t="s">
        <v>52</v>
      </c>
      <c r="O713" s="2" t="s">
        <v>1628</v>
      </c>
      <c r="P713" s="2" t="s">
        <v>52</v>
      </c>
    </row>
    <row r="714" spans="1:16" ht="14.25" customHeight="1">
      <c r="A714" s="14" t="s">
        <v>602</v>
      </c>
      <c r="B714" s="27">
        <v>2</v>
      </c>
      <c r="C714" s="27">
        <v>169.2</v>
      </c>
      <c r="D714" s="27">
        <v>14.5</v>
      </c>
      <c r="E714" s="27">
        <v>1.25</v>
      </c>
      <c r="F714" s="27">
        <v>6.5</v>
      </c>
      <c r="G714" s="27">
        <v>4.54</v>
      </c>
      <c r="H714" s="27">
        <v>138.28</v>
      </c>
      <c r="I714" s="27">
        <v>11.27</v>
      </c>
      <c r="J714" s="7">
        <f t="shared" si="525"/>
        <v>8.1501301706682092</v>
      </c>
      <c r="K714" s="1"/>
      <c r="L714" s="1"/>
      <c r="M714" s="2" t="s">
        <v>1628</v>
      </c>
      <c r="N714" s="2" t="s">
        <v>52</v>
      </c>
      <c r="O714" s="2" t="s">
        <v>1628</v>
      </c>
      <c r="P714" s="2" t="s">
        <v>52</v>
      </c>
    </row>
    <row r="715" spans="1:16" ht="14.25" customHeight="1">
      <c r="A715" s="14" t="s">
        <v>602</v>
      </c>
      <c r="B715" s="27">
        <v>3</v>
      </c>
      <c r="C715" s="27">
        <v>171.9</v>
      </c>
      <c r="D715" s="27">
        <v>14.8</v>
      </c>
      <c r="E715" s="27">
        <v>0.81</v>
      </c>
      <c r="F715" s="27">
        <v>23.4</v>
      </c>
      <c r="G715" s="27">
        <v>5.59</v>
      </c>
      <c r="H715" s="27">
        <v>160.11000000000001</v>
      </c>
      <c r="I715" s="27">
        <v>13.04</v>
      </c>
      <c r="J715" s="7">
        <f t="shared" si="525"/>
        <v>8.144400724501903</v>
      </c>
      <c r="K715" s="1"/>
      <c r="L715" s="1"/>
      <c r="M715" s="2" t="s">
        <v>1628</v>
      </c>
      <c r="N715" s="2" t="s">
        <v>52</v>
      </c>
      <c r="O715" s="2" t="s">
        <v>1628</v>
      </c>
      <c r="P715" s="2" t="s">
        <v>52</v>
      </c>
    </row>
    <row r="716" spans="1:16" ht="14.25" customHeight="1">
      <c r="A716" s="14" t="s">
        <v>602</v>
      </c>
      <c r="B716" s="27">
        <v>4</v>
      </c>
      <c r="C716" s="27">
        <v>164.2</v>
      </c>
      <c r="D716" s="27">
        <v>17.5</v>
      </c>
      <c r="E716" s="27">
        <v>0.81</v>
      </c>
      <c r="F716" s="27">
        <v>13.8</v>
      </c>
      <c r="G716" s="27">
        <v>5.88</v>
      </c>
      <c r="H716" s="27">
        <v>170.31</v>
      </c>
      <c r="I716" s="27">
        <v>15.95</v>
      </c>
      <c r="J716" s="7">
        <f t="shared" si="525"/>
        <v>9.3652750866067755</v>
      </c>
      <c r="K716" s="1"/>
      <c r="L716" s="1"/>
      <c r="M716" s="2" t="s">
        <v>1628</v>
      </c>
      <c r="N716" s="2" t="s">
        <v>52</v>
      </c>
      <c r="O716" s="2" t="s">
        <v>52</v>
      </c>
      <c r="P716" s="2" t="s">
        <v>52</v>
      </c>
    </row>
    <row r="717" spans="1:16" ht="14.25" customHeight="1">
      <c r="A717" s="14" t="s">
        <v>602</v>
      </c>
      <c r="B717" s="27">
        <v>5</v>
      </c>
      <c r="C717" s="27">
        <v>179.4</v>
      </c>
      <c r="D717" s="27">
        <v>21.7</v>
      </c>
      <c r="E717" s="27">
        <v>1.21</v>
      </c>
      <c r="F717" s="27">
        <v>14.7</v>
      </c>
      <c r="G717" s="27">
        <v>5.1100000000000003</v>
      </c>
      <c r="H717" s="27">
        <v>179.33</v>
      </c>
      <c r="I717" s="27">
        <v>16.86</v>
      </c>
      <c r="J717" s="7">
        <f t="shared" si="525"/>
        <v>9.4016617409245509</v>
      </c>
      <c r="K717" s="1"/>
      <c r="L717" s="1"/>
      <c r="M717" s="2" t="s">
        <v>1628</v>
      </c>
      <c r="N717" s="2" t="s">
        <v>52</v>
      </c>
      <c r="O717" s="2" t="s">
        <v>52</v>
      </c>
      <c r="P717" s="2" t="s">
        <v>52</v>
      </c>
    </row>
    <row r="718" spans="1:16" ht="14.25" customHeight="1">
      <c r="A718" s="14" t="s">
        <v>604</v>
      </c>
      <c r="B718" s="27">
        <v>1</v>
      </c>
      <c r="C718" s="27">
        <v>203</v>
      </c>
      <c r="D718" s="27">
        <v>20.6</v>
      </c>
      <c r="E718" s="27">
        <v>1.07</v>
      </c>
      <c r="F718" s="27">
        <v>42.4</v>
      </c>
      <c r="G718" s="27">
        <v>7.95</v>
      </c>
      <c r="H718" s="27">
        <v>238.88</v>
      </c>
      <c r="I718" s="27">
        <v>24.88</v>
      </c>
      <c r="J718" s="7">
        <f t="shared" si="525"/>
        <v>10.415271265907569</v>
      </c>
      <c r="K718" s="1"/>
      <c r="L718" s="1"/>
      <c r="M718" s="2" t="s">
        <v>1628</v>
      </c>
      <c r="N718" s="2" t="s">
        <v>52</v>
      </c>
      <c r="O718" s="2" t="s">
        <v>52</v>
      </c>
      <c r="P718" s="2" t="s">
        <v>52</v>
      </c>
    </row>
    <row r="719" spans="1:16" ht="14.25" customHeight="1">
      <c r="A719" s="14" t="s">
        <v>604</v>
      </c>
      <c r="B719" s="27">
        <v>2</v>
      </c>
      <c r="C719" s="27">
        <v>165.4</v>
      </c>
      <c r="D719" s="27">
        <v>23.3</v>
      </c>
      <c r="E719" s="27">
        <v>1.06</v>
      </c>
      <c r="F719" s="27">
        <v>60.1</v>
      </c>
      <c r="G719" s="27">
        <v>7.97</v>
      </c>
      <c r="H719" s="27">
        <v>217.19</v>
      </c>
      <c r="I719" s="27">
        <v>23.02</v>
      </c>
      <c r="J719" s="7">
        <f t="shared" si="525"/>
        <v>10.599014687600718</v>
      </c>
      <c r="K719" s="1"/>
      <c r="L719" s="1"/>
      <c r="M719" s="2" t="s">
        <v>1628</v>
      </c>
      <c r="N719" s="2" t="s">
        <v>52</v>
      </c>
      <c r="O719" s="2" t="s">
        <v>52</v>
      </c>
      <c r="P719" s="2" t="s">
        <v>52</v>
      </c>
    </row>
    <row r="720" spans="1:16" ht="14.25" customHeight="1">
      <c r="A720" s="14" t="s">
        <v>604</v>
      </c>
      <c r="B720" s="27">
        <v>3</v>
      </c>
      <c r="C720" s="27">
        <v>137.9</v>
      </c>
      <c r="D720" s="27">
        <v>21.3</v>
      </c>
      <c r="E720" s="27">
        <v>0.91</v>
      </c>
      <c r="F720" s="27">
        <v>21.1</v>
      </c>
      <c r="G720" s="27">
        <v>5.48</v>
      </c>
      <c r="H720" s="27">
        <v>122.81</v>
      </c>
      <c r="I720" s="27">
        <v>11.66</v>
      </c>
      <c r="J720" s="7">
        <f t="shared" si="525"/>
        <v>9.494340851722173</v>
      </c>
      <c r="K720" s="1"/>
      <c r="L720" s="1"/>
      <c r="M720" s="2" t="s">
        <v>1628</v>
      </c>
      <c r="N720" s="2" t="s">
        <v>52</v>
      </c>
      <c r="O720" s="2" t="s">
        <v>52</v>
      </c>
      <c r="P720" s="2" t="s">
        <v>52</v>
      </c>
    </row>
    <row r="721" spans="1:17" ht="14.25" customHeight="1">
      <c r="A721" s="14" t="s">
        <v>604</v>
      </c>
      <c r="B721" s="27">
        <v>4</v>
      </c>
      <c r="C721" s="27">
        <v>130.4</v>
      </c>
      <c r="D721" s="27">
        <v>17.3</v>
      </c>
      <c r="E721" s="27">
        <v>0.85</v>
      </c>
      <c r="F721" s="27">
        <v>27.2</v>
      </c>
      <c r="G721" s="27">
        <v>6.03</v>
      </c>
      <c r="H721" s="27">
        <v>107.77</v>
      </c>
      <c r="I721" s="27">
        <v>9.51</v>
      </c>
      <c r="J721" s="7">
        <f t="shared" si="525"/>
        <v>8.8243481488354831</v>
      </c>
      <c r="K721" s="1"/>
      <c r="L721" s="1"/>
      <c r="M721" s="2" t="s">
        <v>1628</v>
      </c>
      <c r="N721" s="2" t="s">
        <v>52</v>
      </c>
      <c r="O721" s="2" t="s">
        <v>52</v>
      </c>
      <c r="P721" s="2" t="s">
        <v>52</v>
      </c>
    </row>
    <row r="722" spans="1:17" ht="14.25" customHeight="1">
      <c r="A722" s="14" t="s">
        <v>604</v>
      </c>
      <c r="B722" s="27">
        <v>5</v>
      </c>
      <c r="C722" s="27">
        <v>55.3</v>
      </c>
      <c r="D722" s="27">
        <v>13.7</v>
      </c>
      <c r="E722" s="27">
        <v>0.5</v>
      </c>
      <c r="F722" s="27">
        <v>13.4</v>
      </c>
      <c r="G722" s="27">
        <v>4.0199999999999996</v>
      </c>
      <c r="H722" s="27">
        <v>40.43</v>
      </c>
      <c r="I722" s="27">
        <v>3.28</v>
      </c>
      <c r="J722" s="7">
        <f t="shared" si="525"/>
        <v>8.1127875340093976</v>
      </c>
      <c r="K722" s="1"/>
      <c r="L722" s="1"/>
      <c r="M722" s="2" t="s">
        <v>1628</v>
      </c>
      <c r="N722" s="2" t="s">
        <v>1628</v>
      </c>
      <c r="O722" s="2" t="s">
        <v>1628</v>
      </c>
      <c r="P722" s="2" t="s">
        <v>52</v>
      </c>
      <c r="Q722" s="27" t="s">
        <v>1670</v>
      </c>
    </row>
    <row r="723" spans="1:17" ht="14.25" customHeight="1">
      <c r="A723" s="14" t="s">
        <v>608</v>
      </c>
      <c r="B723" s="27">
        <v>1</v>
      </c>
      <c r="C723" s="27">
        <v>9.4</v>
      </c>
      <c r="D723" s="27">
        <v>4.0999999999999996</v>
      </c>
      <c r="E723" s="27">
        <v>0.18</v>
      </c>
      <c r="F723" s="27">
        <v>0.8</v>
      </c>
      <c r="G723" s="27">
        <v>0.75</v>
      </c>
      <c r="H723" s="27">
        <v>0.54</v>
      </c>
      <c r="I723" s="27">
        <v>0.05</v>
      </c>
      <c r="J723" s="7">
        <f t="shared" si="525"/>
        <v>9.2592592592592595</v>
      </c>
      <c r="K723" s="1"/>
      <c r="L723" s="1"/>
      <c r="M723" s="2" t="s">
        <v>1628</v>
      </c>
      <c r="N723" s="2" t="s">
        <v>1628</v>
      </c>
      <c r="O723" s="2" t="s">
        <v>1628</v>
      </c>
      <c r="P723" s="2" t="s">
        <v>52</v>
      </c>
    </row>
    <row r="724" spans="1:17" ht="14.25" customHeight="1">
      <c r="A724" s="14" t="s">
        <v>608</v>
      </c>
      <c r="B724" s="27">
        <v>2</v>
      </c>
      <c r="C724" s="27">
        <v>8.1</v>
      </c>
      <c r="D724" s="27">
        <v>2.7</v>
      </c>
      <c r="E724" s="27">
        <v>0.42</v>
      </c>
      <c r="F724" s="27">
        <v>2.2999999999999998</v>
      </c>
      <c r="G724" s="27">
        <v>1.53</v>
      </c>
      <c r="H724" s="27">
        <v>0.8</v>
      </c>
      <c r="I724" s="27">
        <v>7.0000000000000007E-2</v>
      </c>
      <c r="J724" s="7">
        <f t="shared" si="525"/>
        <v>8.75</v>
      </c>
      <c r="K724" s="1"/>
      <c r="L724" s="1"/>
      <c r="M724" s="2" t="s">
        <v>1628</v>
      </c>
      <c r="N724" s="2" t="s">
        <v>1628</v>
      </c>
      <c r="O724" s="2" t="s">
        <v>1628</v>
      </c>
      <c r="P724" s="2" t="s">
        <v>52</v>
      </c>
    </row>
    <row r="725" spans="1:17" ht="14.25" customHeight="1">
      <c r="A725" s="14" t="s">
        <v>608</v>
      </c>
      <c r="B725" s="27">
        <v>3</v>
      </c>
      <c r="C725" s="27">
        <v>9.6</v>
      </c>
      <c r="D725" s="27">
        <v>3.6</v>
      </c>
      <c r="E725" s="27">
        <v>0.18</v>
      </c>
      <c r="F725" s="27">
        <v>0.8</v>
      </c>
      <c r="G725" s="27">
        <v>0.96</v>
      </c>
      <c r="H725" s="27">
        <v>0.52</v>
      </c>
      <c r="I725" s="27">
        <v>0.06</v>
      </c>
      <c r="J725" s="7">
        <f t="shared" si="525"/>
        <v>11.538461538461538</v>
      </c>
      <c r="K725" s="1"/>
      <c r="L725" s="1"/>
      <c r="M725" s="2" t="s">
        <v>1628</v>
      </c>
      <c r="N725" s="2" t="s">
        <v>52</v>
      </c>
      <c r="O725" s="2" t="s">
        <v>1628</v>
      </c>
      <c r="P725" s="2" t="s">
        <v>52</v>
      </c>
    </row>
    <row r="726" spans="1:17" ht="14.25" customHeight="1">
      <c r="A726" s="14" t="s">
        <v>608</v>
      </c>
      <c r="B726" s="27">
        <v>4</v>
      </c>
      <c r="C726" s="27">
        <v>43.3</v>
      </c>
      <c r="D726" s="27">
        <v>11.5</v>
      </c>
      <c r="E726" s="27">
        <v>0.47</v>
      </c>
      <c r="F726" s="27">
        <v>3.5</v>
      </c>
      <c r="G726" s="27">
        <v>1.64</v>
      </c>
      <c r="H726" s="27">
        <v>14.34</v>
      </c>
      <c r="I726" s="27">
        <v>1.44</v>
      </c>
      <c r="J726" s="7">
        <f t="shared" si="525"/>
        <v>10.0418410041841</v>
      </c>
      <c r="K726" s="1"/>
      <c r="L726" s="1"/>
      <c r="M726" s="2" t="s">
        <v>1628</v>
      </c>
      <c r="N726" s="2" t="s">
        <v>52</v>
      </c>
      <c r="O726" s="2" t="s">
        <v>1628</v>
      </c>
      <c r="P726" s="2" t="s">
        <v>52</v>
      </c>
    </row>
    <row r="727" spans="1:17" ht="14.25" customHeight="1">
      <c r="A727" s="14" t="s">
        <v>608</v>
      </c>
      <c r="B727" s="27">
        <v>5</v>
      </c>
      <c r="C727" s="27">
        <v>80.400000000000006</v>
      </c>
      <c r="D727" s="27">
        <v>18.8</v>
      </c>
      <c r="E727" s="27">
        <v>0.75</v>
      </c>
      <c r="F727" s="27">
        <v>6.9</v>
      </c>
      <c r="G727" s="27">
        <v>3.98</v>
      </c>
      <c r="H727" s="27">
        <v>71.27</v>
      </c>
      <c r="I727" s="27">
        <v>7.21</v>
      </c>
      <c r="J727" s="7">
        <f t="shared" si="525"/>
        <v>10.116458537954259</v>
      </c>
      <c r="K727" s="1"/>
      <c r="L727" s="1"/>
      <c r="M727" s="2" t="s">
        <v>1628</v>
      </c>
      <c r="N727" s="2" t="s">
        <v>52</v>
      </c>
      <c r="O727" s="2" t="s">
        <v>1628</v>
      </c>
      <c r="P727" s="2" t="s">
        <v>52</v>
      </c>
    </row>
    <row r="728" spans="1:17" ht="14.25" customHeight="1">
      <c r="A728" s="14" t="s">
        <v>613</v>
      </c>
      <c r="B728" s="27">
        <v>1</v>
      </c>
      <c r="K728" s="1"/>
      <c r="L728" s="1"/>
      <c r="M728" s="1"/>
      <c r="N728" s="1"/>
      <c r="O728" s="1"/>
      <c r="P728" s="1"/>
    </row>
    <row r="729" spans="1:17" ht="14.25" customHeight="1">
      <c r="A729" s="14" t="s">
        <v>613</v>
      </c>
      <c r="B729" s="27">
        <v>2</v>
      </c>
      <c r="K729" s="1"/>
      <c r="L729" s="1"/>
      <c r="M729" s="1"/>
      <c r="N729" s="1"/>
      <c r="O729" s="1"/>
      <c r="P729" s="1"/>
    </row>
    <row r="730" spans="1:17" ht="14.25" customHeight="1">
      <c r="A730" s="14" t="s">
        <v>613</v>
      </c>
      <c r="B730" s="27">
        <v>3</v>
      </c>
      <c r="K730" s="1"/>
      <c r="L730" s="1"/>
      <c r="M730" s="1"/>
      <c r="N730" s="1"/>
      <c r="O730" s="1"/>
      <c r="P730" s="1"/>
    </row>
    <row r="731" spans="1:17" ht="14.25" customHeight="1">
      <c r="A731" s="14" t="s">
        <v>613</v>
      </c>
      <c r="B731" s="27">
        <v>4</v>
      </c>
      <c r="K731" s="1"/>
      <c r="L731" s="1"/>
      <c r="M731" s="1"/>
      <c r="N731" s="1"/>
      <c r="O731" s="1"/>
      <c r="P731" s="1"/>
    </row>
    <row r="732" spans="1:17" ht="14.25" customHeight="1">
      <c r="A732" s="14" t="s">
        <v>613</v>
      </c>
      <c r="B732" s="27">
        <v>5</v>
      </c>
      <c r="K732" s="1"/>
      <c r="L732" s="1"/>
      <c r="M732" s="1"/>
      <c r="N732" s="1"/>
      <c r="O732" s="1"/>
      <c r="P732" s="1"/>
    </row>
    <row r="733" spans="1:17" ht="14.25" customHeight="1">
      <c r="A733" s="14" t="s">
        <v>616</v>
      </c>
      <c r="B733" s="27">
        <v>1</v>
      </c>
      <c r="K733" s="1"/>
      <c r="L733" s="1"/>
      <c r="M733" s="1"/>
      <c r="N733" s="1"/>
      <c r="O733" s="1"/>
      <c r="P733" s="1"/>
    </row>
    <row r="734" spans="1:17" ht="14.25" customHeight="1">
      <c r="A734" s="14" t="s">
        <v>616</v>
      </c>
      <c r="B734" s="27">
        <v>2</v>
      </c>
      <c r="K734" s="1"/>
      <c r="L734" s="1"/>
      <c r="M734" s="1"/>
      <c r="N734" s="1"/>
      <c r="O734" s="1"/>
      <c r="P734" s="1"/>
    </row>
    <row r="735" spans="1:17" ht="14.25" customHeight="1">
      <c r="A735" s="14" t="s">
        <v>616</v>
      </c>
      <c r="B735" s="27">
        <v>3</v>
      </c>
      <c r="K735" s="1"/>
      <c r="L735" s="1"/>
      <c r="M735" s="1"/>
      <c r="N735" s="1"/>
      <c r="O735" s="1"/>
      <c r="P735" s="1"/>
    </row>
    <row r="736" spans="1:17" ht="14.25" customHeight="1">
      <c r="A736" s="14" t="s">
        <v>616</v>
      </c>
      <c r="B736" s="27">
        <v>4</v>
      </c>
      <c r="K736" s="1"/>
      <c r="L736" s="1"/>
      <c r="M736" s="1"/>
      <c r="N736" s="1"/>
      <c r="O736" s="1"/>
      <c r="P736" s="1"/>
    </row>
    <row r="737" spans="1:16" ht="14.25" customHeight="1">
      <c r="A737" s="14" t="s">
        <v>616</v>
      </c>
      <c r="B737" s="27">
        <v>5</v>
      </c>
      <c r="K737" s="1"/>
      <c r="L737" s="1"/>
      <c r="M737" s="1"/>
      <c r="N737" s="1"/>
      <c r="O737" s="1"/>
      <c r="P737" s="1"/>
    </row>
    <row r="738" spans="1:16" ht="14.25" customHeight="1">
      <c r="A738" s="14" t="s">
        <v>619</v>
      </c>
      <c r="B738" s="27">
        <v>1</v>
      </c>
      <c r="K738" s="1"/>
      <c r="L738" s="1"/>
      <c r="M738" s="1"/>
      <c r="N738" s="1"/>
      <c r="O738" s="1"/>
      <c r="P738" s="1"/>
    </row>
    <row r="739" spans="1:16" ht="14.25" customHeight="1">
      <c r="A739" s="14" t="s">
        <v>619</v>
      </c>
      <c r="B739" s="27">
        <v>2</v>
      </c>
      <c r="K739" s="1"/>
      <c r="L739" s="1"/>
      <c r="M739" s="1"/>
      <c r="N739" s="1"/>
      <c r="O739" s="1"/>
      <c r="P739" s="1"/>
    </row>
    <row r="740" spans="1:16" ht="14.25" customHeight="1">
      <c r="A740" s="14" t="s">
        <v>619</v>
      </c>
      <c r="B740" s="27">
        <v>3</v>
      </c>
      <c r="K740" s="1"/>
      <c r="L740" s="1"/>
      <c r="M740" s="1"/>
      <c r="N740" s="1"/>
      <c r="O740" s="1"/>
      <c r="P740" s="1"/>
    </row>
    <row r="741" spans="1:16" ht="14.25" customHeight="1">
      <c r="A741" s="14" t="s">
        <v>619</v>
      </c>
      <c r="B741" s="27">
        <v>4</v>
      </c>
      <c r="K741" s="1"/>
      <c r="L741" s="1"/>
      <c r="M741" s="1"/>
      <c r="N741" s="1"/>
      <c r="O741" s="1"/>
      <c r="P741" s="1"/>
    </row>
    <row r="742" spans="1:16" ht="14.25" customHeight="1">
      <c r="A742" s="14" t="s">
        <v>619</v>
      </c>
      <c r="B742" s="27">
        <v>5</v>
      </c>
      <c r="K742" s="1"/>
      <c r="L742" s="1"/>
      <c r="M742" s="1"/>
      <c r="N742" s="1"/>
      <c r="O742" s="1"/>
      <c r="P742" s="1"/>
    </row>
    <row r="743" spans="1:16" ht="14.25" customHeight="1">
      <c r="A743" s="14" t="s">
        <v>622</v>
      </c>
      <c r="B743" s="27">
        <v>1</v>
      </c>
      <c r="C743" s="27">
        <v>306.7</v>
      </c>
      <c r="D743" s="27">
        <v>32.200000000000003</v>
      </c>
      <c r="E743" s="27">
        <v>0.67</v>
      </c>
      <c r="F743" s="27">
        <v>15.4</v>
      </c>
      <c r="G743" s="27">
        <v>6.8</v>
      </c>
      <c r="H743" s="27">
        <v>496.28</v>
      </c>
      <c r="I743" s="27">
        <v>56.44</v>
      </c>
      <c r="J743" s="7">
        <f t="shared" ref="J743:J767" si="526">(I743/H743)*100</f>
        <v>11.372612235028614</v>
      </c>
      <c r="K743" s="1"/>
      <c r="L743" s="1"/>
      <c r="M743" s="2" t="s">
        <v>1628</v>
      </c>
      <c r="N743" s="2" t="s">
        <v>52</v>
      </c>
      <c r="O743" s="2" t="s">
        <v>52</v>
      </c>
      <c r="P743" s="2" t="s">
        <v>52</v>
      </c>
    </row>
    <row r="744" spans="1:16" ht="14.25" customHeight="1">
      <c r="A744" s="14" t="s">
        <v>622</v>
      </c>
      <c r="B744" s="27">
        <v>2</v>
      </c>
      <c r="C744" s="27">
        <v>167.3</v>
      </c>
      <c r="D744" s="27">
        <v>27.7</v>
      </c>
      <c r="E744" s="27">
        <v>0.54</v>
      </c>
      <c r="F744" s="27">
        <v>25.7</v>
      </c>
      <c r="G744" s="27">
        <v>6.1</v>
      </c>
      <c r="H744" s="27">
        <v>160.04</v>
      </c>
      <c r="I744" s="27">
        <v>17.100000000000001</v>
      </c>
      <c r="J744" s="7">
        <f t="shared" si="526"/>
        <v>10.684828792801801</v>
      </c>
      <c r="K744" s="1"/>
      <c r="L744" s="1"/>
      <c r="M744" s="2" t="s">
        <v>1628</v>
      </c>
      <c r="N744" s="2" t="s">
        <v>52</v>
      </c>
      <c r="O744" s="2" t="s">
        <v>1628</v>
      </c>
      <c r="P744" s="2" t="s">
        <v>52</v>
      </c>
    </row>
    <row r="745" spans="1:16" ht="14.25" customHeight="1">
      <c r="A745" s="14" t="s">
        <v>622</v>
      </c>
      <c r="B745" s="27">
        <v>3</v>
      </c>
      <c r="C745" s="27">
        <v>90.6</v>
      </c>
      <c r="D745" s="27">
        <v>18.399999999999999</v>
      </c>
      <c r="E745" s="27">
        <v>0.48</v>
      </c>
      <c r="F745" s="27">
        <v>1.6</v>
      </c>
      <c r="G745" s="27">
        <v>2.62</v>
      </c>
      <c r="H745" s="27">
        <v>53.95</v>
      </c>
      <c r="I745" s="27">
        <v>5.32</v>
      </c>
      <c r="J745" s="7">
        <f t="shared" si="526"/>
        <v>9.8609823911028727</v>
      </c>
      <c r="K745" s="1"/>
      <c r="L745" s="1"/>
      <c r="M745" s="2" t="s">
        <v>1628</v>
      </c>
      <c r="N745" s="2" t="s">
        <v>52</v>
      </c>
      <c r="O745" s="2" t="s">
        <v>1628</v>
      </c>
      <c r="P745" s="2" t="s">
        <v>52</v>
      </c>
    </row>
    <row r="746" spans="1:16" ht="14.25" customHeight="1">
      <c r="A746" s="14" t="s">
        <v>622</v>
      </c>
      <c r="B746" s="27">
        <v>4</v>
      </c>
      <c r="C746" s="27">
        <v>256</v>
      </c>
      <c r="D746" s="27">
        <v>20</v>
      </c>
      <c r="E746" s="27">
        <v>0.68</v>
      </c>
      <c r="F746" s="27">
        <v>13.3</v>
      </c>
      <c r="G746" s="27">
        <v>5.18</v>
      </c>
      <c r="H746" s="27">
        <v>205.46</v>
      </c>
      <c r="I746" s="27">
        <v>22.79</v>
      </c>
      <c r="J746" s="7">
        <f t="shared" si="526"/>
        <v>11.092183393361237</v>
      </c>
      <c r="K746" s="1"/>
      <c r="L746" s="1"/>
      <c r="M746" s="2" t="s">
        <v>1628</v>
      </c>
      <c r="N746" s="2" t="s">
        <v>52</v>
      </c>
      <c r="O746" s="2" t="s">
        <v>52</v>
      </c>
      <c r="P746" s="2" t="s">
        <v>52</v>
      </c>
    </row>
    <row r="747" spans="1:16" ht="14.25" customHeight="1">
      <c r="A747" s="14" t="s">
        <v>622</v>
      </c>
      <c r="B747" s="27">
        <v>5</v>
      </c>
      <c r="C747" s="27">
        <v>235.2</v>
      </c>
      <c r="D747" s="27">
        <v>21.4</v>
      </c>
      <c r="E747" s="27">
        <v>0.56999999999999995</v>
      </c>
      <c r="F747" s="27">
        <v>14.9</v>
      </c>
      <c r="G747" s="27">
        <v>6.03</v>
      </c>
      <c r="H747" s="27">
        <v>235.87</v>
      </c>
      <c r="I747" s="27">
        <v>24.18</v>
      </c>
      <c r="J747" s="7">
        <f t="shared" si="526"/>
        <v>10.251409674820875</v>
      </c>
      <c r="K747" s="1"/>
      <c r="L747" s="1"/>
      <c r="M747" s="2" t="s">
        <v>1628</v>
      </c>
      <c r="N747" s="2" t="s">
        <v>52</v>
      </c>
      <c r="O747" s="2" t="s">
        <v>52</v>
      </c>
      <c r="P747" s="2" t="s">
        <v>52</v>
      </c>
    </row>
    <row r="748" spans="1:16" ht="14.25" customHeight="1">
      <c r="A748" s="14" t="s">
        <v>625</v>
      </c>
      <c r="B748" s="27">
        <v>1</v>
      </c>
      <c r="C748" s="27">
        <v>201.5</v>
      </c>
      <c r="D748" s="27">
        <v>22.8</v>
      </c>
      <c r="E748" s="27">
        <v>0.73</v>
      </c>
      <c r="F748" s="27">
        <v>6.7</v>
      </c>
      <c r="G748" s="27">
        <v>4.47</v>
      </c>
      <c r="H748" s="27">
        <v>289.86</v>
      </c>
      <c r="I748" s="27">
        <v>30.72</v>
      </c>
      <c r="J748" s="7">
        <f t="shared" si="526"/>
        <v>10.598219830262884</v>
      </c>
      <c r="K748" s="1"/>
      <c r="L748" s="1"/>
      <c r="M748" s="2" t="s">
        <v>52</v>
      </c>
      <c r="N748" s="2" t="s">
        <v>52</v>
      </c>
      <c r="O748" s="2" t="s">
        <v>52</v>
      </c>
      <c r="P748" s="2" t="s">
        <v>1628</v>
      </c>
    </row>
    <row r="749" spans="1:16" ht="14.25" customHeight="1">
      <c r="A749" s="14" t="s">
        <v>625</v>
      </c>
      <c r="B749" s="27">
        <v>2</v>
      </c>
      <c r="C749" s="27">
        <v>174.4</v>
      </c>
      <c r="D749" s="27">
        <v>16.7</v>
      </c>
      <c r="E749" s="27">
        <v>0.6</v>
      </c>
      <c r="F749" s="27">
        <v>8.3000000000000007</v>
      </c>
      <c r="G749" s="27">
        <v>4.8600000000000003</v>
      </c>
      <c r="H749" s="27">
        <v>199.83</v>
      </c>
      <c r="I749" s="27">
        <v>20.79</v>
      </c>
      <c r="J749" s="7">
        <f t="shared" si="526"/>
        <v>10.403843266776759</v>
      </c>
      <c r="K749" s="1"/>
      <c r="L749" s="1"/>
      <c r="M749" s="2" t="s">
        <v>1628</v>
      </c>
      <c r="N749" s="2" t="s">
        <v>52</v>
      </c>
      <c r="O749" s="2" t="s">
        <v>52</v>
      </c>
      <c r="P749" s="2" t="s">
        <v>1628</v>
      </c>
    </row>
    <row r="750" spans="1:16" ht="14.25" customHeight="1">
      <c r="A750" s="14" t="s">
        <v>625</v>
      </c>
      <c r="B750" s="27">
        <v>3</v>
      </c>
      <c r="C750" s="27">
        <v>122.7</v>
      </c>
      <c r="D750" s="27">
        <v>10.4</v>
      </c>
      <c r="E750" s="27">
        <v>0.4</v>
      </c>
      <c r="F750" s="27">
        <v>4.5</v>
      </c>
      <c r="G750" s="27">
        <v>3.26</v>
      </c>
      <c r="H750" s="27">
        <v>73.12</v>
      </c>
      <c r="I750" s="27">
        <v>6.24</v>
      </c>
      <c r="J750" s="7">
        <f t="shared" si="526"/>
        <v>8.5339168490153181</v>
      </c>
      <c r="K750" s="1"/>
      <c r="L750" s="1"/>
      <c r="M750" s="2" t="s">
        <v>52</v>
      </c>
      <c r="N750" s="2" t="s">
        <v>52</v>
      </c>
      <c r="O750" s="2" t="s">
        <v>1628</v>
      </c>
      <c r="P750" s="2" t="s">
        <v>1628</v>
      </c>
    </row>
    <row r="751" spans="1:16" ht="14.25" customHeight="1">
      <c r="A751" s="14" t="s">
        <v>625</v>
      </c>
      <c r="B751" s="27">
        <v>4</v>
      </c>
      <c r="C751" s="27">
        <v>165.8</v>
      </c>
      <c r="D751" s="27">
        <v>16.2</v>
      </c>
      <c r="E751" s="27">
        <v>0.71</v>
      </c>
      <c r="F751" s="27">
        <v>13.2</v>
      </c>
      <c r="G751" s="27">
        <v>5.34</v>
      </c>
      <c r="H751" s="27">
        <v>216.68</v>
      </c>
      <c r="I751" s="27">
        <v>19.97</v>
      </c>
      <c r="J751" s="7">
        <f t="shared" si="526"/>
        <v>9.2163559165589799</v>
      </c>
      <c r="K751" s="1"/>
      <c r="L751" s="1"/>
      <c r="M751" s="2" t="s">
        <v>1628</v>
      </c>
      <c r="N751" s="2" t="s">
        <v>52</v>
      </c>
      <c r="O751" s="2" t="s">
        <v>1628</v>
      </c>
      <c r="P751" s="2" t="s">
        <v>1628</v>
      </c>
    </row>
    <row r="752" spans="1:16" ht="14.25" customHeight="1">
      <c r="A752" s="14" t="s">
        <v>625</v>
      </c>
      <c r="B752" s="27">
        <v>5</v>
      </c>
      <c r="C752" s="27">
        <v>124.3</v>
      </c>
      <c r="D752" s="27">
        <v>14.2</v>
      </c>
      <c r="E752" s="27">
        <v>0.47</v>
      </c>
      <c r="F752" s="27">
        <v>6.9</v>
      </c>
      <c r="G752" s="27">
        <v>3.92</v>
      </c>
      <c r="H752" s="27">
        <v>98.41</v>
      </c>
      <c r="I752" s="27">
        <v>9.51</v>
      </c>
      <c r="J752" s="7">
        <f t="shared" si="526"/>
        <v>9.6636520678792799</v>
      </c>
      <c r="K752" s="1"/>
      <c r="L752" s="1"/>
      <c r="M752" s="2" t="s">
        <v>52</v>
      </c>
      <c r="N752" s="2" t="s">
        <v>52</v>
      </c>
      <c r="O752" s="2" t="s">
        <v>1628</v>
      </c>
      <c r="P752" s="2" t="s">
        <v>1628</v>
      </c>
    </row>
    <row r="753" spans="1:17" ht="14.25" customHeight="1">
      <c r="A753" s="14" t="s">
        <v>628</v>
      </c>
      <c r="B753" s="27">
        <v>1</v>
      </c>
      <c r="C753" s="27">
        <v>117</v>
      </c>
      <c r="D753" s="27">
        <v>23</v>
      </c>
      <c r="E753" s="27">
        <v>0.86</v>
      </c>
      <c r="F753" s="27">
        <v>28</v>
      </c>
      <c r="G753" s="27">
        <v>6.5</v>
      </c>
      <c r="H753" s="27">
        <v>146.5</v>
      </c>
      <c r="I753" s="27">
        <v>13.81</v>
      </c>
      <c r="J753" s="7">
        <f t="shared" si="526"/>
        <v>9.4266211604095567</v>
      </c>
      <c r="K753" s="1"/>
      <c r="L753" s="1"/>
      <c r="M753" s="2" t="s">
        <v>1628</v>
      </c>
      <c r="N753" s="2" t="s">
        <v>52</v>
      </c>
      <c r="O753" s="2" t="s">
        <v>1628</v>
      </c>
      <c r="P753" s="2" t="s">
        <v>52</v>
      </c>
    </row>
    <row r="754" spans="1:17" ht="14.25" customHeight="1">
      <c r="A754" s="14" t="s">
        <v>628</v>
      </c>
      <c r="B754" s="27">
        <v>2</v>
      </c>
      <c r="C754" s="27">
        <v>170</v>
      </c>
      <c r="D754" s="27">
        <v>25</v>
      </c>
      <c r="E754" s="27">
        <v>1.1200000000000001</v>
      </c>
      <c r="F754" s="27">
        <v>46</v>
      </c>
      <c r="G754" s="27">
        <v>8.8000000000000007</v>
      </c>
      <c r="H754" s="27">
        <v>282.2</v>
      </c>
      <c r="I754" s="27">
        <v>26.66</v>
      </c>
      <c r="J754" s="7">
        <f t="shared" si="526"/>
        <v>9.4472005669737769</v>
      </c>
      <c r="K754" s="1"/>
      <c r="L754" s="1"/>
      <c r="M754" s="2" t="s">
        <v>1628</v>
      </c>
      <c r="N754" s="2" t="s">
        <v>52</v>
      </c>
      <c r="O754" s="2" t="s">
        <v>1628</v>
      </c>
      <c r="P754" s="2" t="s">
        <v>52</v>
      </c>
    </row>
    <row r="755" spans="1:17" ht="14.25" customHeight="1">
      <c r="A755" s="14" t="s">
        <v>628</v>
      </c>
      <c r="B755" s="27">
        <v>3</v>
      </c>
      <c r="C755" s="27">
        <v>121.5</v>
      </c>
      <c r="D755" s="27">
        <v>27</v>
      </c>
      <c r="E755" s="27">
        <v>0.85</v>
      </c>
      <c r="F755" s="27">
        <v>62</v>
      </c>
      <c r="G755" s="27">
        <v>8.5</v>
      </c>
      <c r="H755" s="27">
        <v>173.6</v>
      </c>
      <c r="I755" s="27">
        <v>16.59</v>
      </c>
      <c r="J755" s="7">
        <f t="shared" si="526"/>
        <v>9.556451612903226</v>
      </c>
      <c r="K755" s="1"/>
      <c r="L755" s="1"/>
      <c r="M755" s="2" t="s">
        <v>1628</v>
      </c>
      <c r="N755" s="2" t="s">
        <v>52</v>
      </c>
      <c r="O755" s="2" t="s">
        <v>1628</v>
      </c>
      <c r="P755" s="2" t="s">
        <v>52</v>
      </c>
      <c r="Q755" s="27" t="s">
        <v>1672</v>
      </c>
    </row>
    <row r="756" spans="1:17" ht="14.25" customHeight="1">
      <c r="A756" s="14" t="s">
        <v>628</v>
      </c>
      <c r="B756" s="27">
        <v>4</v>
      </c>
      <c r="C756" s="27">
        <v>111</v>
      </c>
      <c r="D756" s="27">
        <v>26</v>
      </c>
      <c r="E756" s="27">
        <v>2.1</v>
      </c>
      <c r="F756" s="27">
        <v>95</v>
      </c>
      <c r="G756" s="27">
        <v>8.3000000000000007</v>
      </c>
      <c r="H756" s="27">
        <v>177.9</v>
      </c>
      <c r="I756" s="27">
        <v>18.64</v>
      </c>
      <c r="J756" s="7">
        <f t="shared" si="526"/>
        <v>10.47779651489601</v>
      </c>
      <c r="K756" s="1"/>
      <c r="L756" s="1"/>
      <c r="M756" s="2" t="s">
        <v>1628</v>
      </c>
      <c r="N756" s="2" t="s">
        <v>52</v>
      </c>
      <c r="O756" s="2" t="s">
        <v>1628</v>
      </c>
      <c r="P756" s="2" t="s">
        <v>1628</v>
      </c>
      <c r="Q756" s="27" t="s">
        <v>1670</v>
      </c>
    </row>
    <row r="757" spans="1:17" ht="14.25" customHeight="1">
      <c r="A757" s="14" t="s">
        <v>628</v>
      </c>
      <c r="B757" s="27">
        <v>5</v>
      </c>
      <c r="C757" s="27">
        <v>187</v>
      </c>
      <c r="D757" s="27">
        <v>31.5</v>
      </c>
      <c r="E757" s="27">
        <v>0.97</v>
      </c>
      <c r="F757" s="27">
        <v>69.5</v>
      </c>
      <c r="G757" s="27">
        <v>8.6</v>
      </c>
      <c r="H757" s="27">
        <v>350.1</v>
      </c>
      <c r="I757" s="27">
        <v>34.71</v>
      </c>
      <c r="J757" s="7">
        <f t="shared" si="526"/>
        <v>9.9143101970865466</v>
      </c>
      <c r="K757" s="1"/>
      <c r="L757" s="1"/>
      <c r="M757" s="2" t="s">
        <v>1628</v>
      </c>
      <c r="N757" s="2" t="s">
        <v>52</v>
      </c>
      <c r="O757" s="2" t="s">
        <v>1628</v>
      </c>
      <c r="P757" s="2" t="s">
        <v>52</v>
      </c>
    </row>
    <row r="758" spans="1:17" ht="14.25" customHeight="1">
      <c r="A758" s="14" t="s">
        <v>633</v>
      </c>
      <c r="B758" s="27">
        <v>1</v>
      </c>
      <c r="C758" s="27">
        <v>150</v>
      </c>
      <c r="D758" s="27">
        <v>20</v>
      </c>
      <c r="E758" s="27">
        <v>1.03</v>
      </c>
      <c r="F758" s="27">
        <v>29</v>
      </c>
      <c r="G758" s="27">
        <v>7.38</v>
      </c>
      <c r="H758" s="27">
        <v>182.6</v>
      </c>
      <c r="I758" s="27">
        <v>18.190000000000001</v>
      </c>
      <c r="J758" s="7">
        <f t="shared" si="526"/>
        <v>9.9616648411829143</v>
      </c>
      <c r="K758" s="1"/>
      <c r="L758" s="1"/>
      <c r="M758" s="2" t="s">
        <v>1628</v>
      </c>
      <c r="N758" s="2" t="s">
        <v>52</v>
      </c>
      <c r="O758" s="2" t="s">
        <v>1628</v>
      </c>
      <c r="P758" s="2" t="s">
        <v>52</v>
      </c>
    </row>
    <row r="759" spans="1:17" ht="14.25" customHeight="1">
      <c r="A759" s="14" t="s">
        <v>633</v>
      </c>
      <c r="B759" s="27">
        <v>2</v>
      </c>
      <c r="C759" s="27">
        <v>198</v>
      </c>
      <c r="D759" s="27">
        <v>16</v>
      </c>
      <c r="E759" s="27">
        <v>1</v>
      </c>
      <c r="F759" s="27">
        <v>43.5</v>
      </c>
      <c r="G759" s="27">
        <v>6.86</v>
      </c>
      <c r="H759" s="27">
        <v>169.5</v>
      </c>
      <c r="I759" s="27">
        <v>15.27</v>
      </c>
      <c r="J759" s="7">
        <f t="shared" si="526"/>
        <v>9.0088495575221241</v>
      </c>
      <c r="K759" s="1"/>
      <c r="L759" s="1"/>
      <c r="M759" s="2" t="s">
        <v>1628</v>
      </c>
      <c r="N759" s="2" t="s">
        <v>52</v>
      </c>
      <c r="O759" s="2" t="s">
        <v>1628</v>
      </c>
      <c r="P759" s="2" t="s">
        <v>1628</v>
      </c>
    </row>
    <row r="760" spans="1:17" ht="14.25" customHeight="1">
      <c r="A760" s="14" t="s">
        <v>633</v>
      </c>
      <c r="B760" s="27">
        <v>3</v>
      </c>
      <c r="C760" s="27">
        <v>165</v>
      </c>
      <c r="D760" s="27">
        <v>15</v>
      </c>
      <c r="E760" s="27">
        <v>0.89</v>
      </c>
      <c r="F760" s="27">
        <v>30</v>
      </c>
      <c r="G760" s="27">
        <v>6.99</v>
      </c>
      <c r="H760" s="27">
        <v>121.4</v>
      </c>
      <c r="I760" s="27">
        <v>12.06</v>
      </c>
      <c r="J760" s="7">
        <f t="shared" si="526"/>
        <v>9.9341021416803947</v>
      </c>
      <c r="K760" s="1"/>
      <c r="L760" s="1"/>
      <c r="M760" s="2" t="s">
        <v>1628</v>
      </c>
      <c r="N760" s="2" t="s">
        <v>52</v>
      </c>
      <c r="O760" s="2" t="s">
        <v>1628</v>
      </c>
      <c r="P760" s="2" t="s">
        <v>1628</v>
      </c>
    </row>
    <row r="761" spans="1:17" ht="14.25" customHeight="1">
      <c r="A761" s="14" t="s">
        <v>633</v>
      </c>
      <c r="B761" s="27">
        <v>4</v>
      </c>
      <c r="C761" s="27">
        <v>108</v>
      </c>
      <c r="D761" s="27">
        <v>19</v>
      </c>
      <c r="E761" s="27">
        <v>0.82</v>
      </c>
      <c r="F761" s="27">
        <v>28</v>
      </c>
      <c r="G761" s="27">
        <v>6.04</v>
      </c>
      <c r="H761" s="27">
        <v>98.4</v>
      </c>
      <c r="I761" s="27">
        <v>9.69</v>
      </c>
      <c r="J761" s="7">
        <f t="shared" si="526"/>
        <v>9.8475609756097544</v>
      </c>
      <c r="K761" s="1"/>
      <c r="L761" s="1"/>
      <c r="M761" s="2" t="s">
        <v>1628</v>
      </c>
      <c r="N761" s="2" t="s">
        <v>52</v>
      </c>
      <c r="O761" s="2" t="s">
        <v>1628</v>
      </c>
      <c r="P761" s="2" t="s">
        <v>1628</v>
      </c>
    </row>
    <row r="762" spans="1:17" ht="14.25" customHeight="1">
      <c r="A762" s="14" t="s">
        <v>633</v>
      </c>
      <c r="B762" s="27">
        <v>5</v>
      </c>
      <c r="C762" s="27">
        <v>156.5</v>
      </c>
      <c r="D762" s="27">
        <v>18.5</v>
      </c>
      <c r="E762" s="27">
        <v>0.88</v>
      </c>
      <c r="F762" s="27">
        <v>19</v>
      </c>
      <c r="G762" s="27">
        <v>5.7</v>
      </c>
      <c r="H762" s="27">
        <v>117.2</v>
      </c>
      <c r="I762" s="27">
        <v>12.53</v>
      </c>
      <c r="J762" s="7">
        <f t="shared" si="526"/>
        <v>10.691126279863481</v>
      </c>
      <c r="K762" s="1"/>
      <c r="L762" s="1"/>
      <c r="M762" s="2" t="s">
        <v>1628</v>
      </c>
      <c r="N762" s="2" t="s">
        <v>52</v>
      </c>
      <c r="O762" s="2" t="s">
        <v>1628</v>
      </c>
      <c r="P762" s="2" t="s">
        <v>52</v>
      </c>
    </row>
    <row r="763" spans="1:17" ht="14.25" customHeight="1">
      <c r="A763" s="14" t="s">
        <v>635</v>
      </c>
      <c r="B763" s="27">
        <v>1</v>
      </c>
      <c r="C763" s="27">
        <v>227.7</v>
      </c>
      <c r="D763" s="27">
        <v>20.5</v>
      </c>
      <c r="E763" s="27">
        <v>0.87</v>
      </c>
      <c r="F763" s="27">
        <v>102.6</v>
      </c>
      <c r="G763" s="27">
        <v>10.97</v>
      </c>
      <c r="H763" s="27">
        <v>328.05</v>
      </c>
      <c r="I763" s="27">
        <v>38.96</v>
      </c>
      <c r="J763" s="7">
        <f t="shared" si="526"/>
        <v>11.876238378295993</v>
      </c>
      <c r="K763" s="1"/>
      <c r="L763" s="1"/>
      <c r="M763" s="2" t="s">
        <v>1628</v>
      </c>
      <c r="N763" s="2" t="s">
        <v>52</v>
      </c>
      <c r="O763" s="2" t="s">
        <v>52</v>
      </c>
      <c r="P763" s="2" t="s">
        <v>52</v>
      </c>
    </row>
    <row r="764" spans="1:17" ht="14.25" customHeight="1">
      <c r="A764" s="14" t="s">
        <v>635</v>
      </c>
      <c r="B764" s="27">
        <v>2</v>
      </c>
      <c r="C764" s="27">
        <v>186.8</v>
      </c>
      <c r="D764" s="27">
        <v>23.8</v>
      </c>
      <c r="E764" s="27">
        <v>0.75</v>
      </c>
      <c r="F764" s="27">
        <v>100.4</v>
      </c>
      <c r="G764" s="27">
        <v>10.63</v>
      </c>
      <c r="H764" s="27">
        <v>234.6</v>
      </c>
      <c r="I764" s="27">
        <v>23.78</v>
      </c>
      <c r="J764" s="7">
        <f t="shared" si="526"/>
        <v>10.136402387041773</v>
      </c>
      <c r="K764" s="1"/>
      <c r="L764" s="1"/>
      <c r="M764" s="2" t="s">
        <v>1628</v>
      </c>
      <c r="N764" s="2" t="s">
        <v>52</v>
      </c>
      <c r="O764" s="2" t="s">
        <v>1628</v>
      </c>
      <c r="P764" s="2" t="s">
        <v>52</v>
      </c>
      <c r="Q764" s="27" t="s">
        <v>1670</v>
      </c>
    </row>
    <row r="765" spans="1:17" ht="14.25" customHeight="1">
      <c r="A765" s="14" t="s">
        <v>635</v>
      </c>
      <c r="B765" s="27">
        <v>3</v>
      </c>
      <c r="C765" s="27">
        <v>187</v>
      </c>
      <c r="D765" s="27">
        <v>25.3</v>
      </c>
      <c r="E765" s="27">
        <v>0.48</v>
      </c>
      <c r="F765" s="27">
        <v>89.9</v>
      </c>
      <c r="G765" s="27">
        <v>12.45</v>
      </c>
      <c r="H765" s="27">
        <v>311.2</v>
      </c>
      <c r="I765" s="27">
        <v>36.67</v>
      </c>
      <c r="J765" s="7">
        <f t="shared" si="526"/>
        <v>11.783419023136247</v>
      </c>
      <c r="K765" s="1"/>
      <c r="L765" s="1"/>
      <c r="M765" s="2" t="s">
        <v>1628</v>
      </c>
      <c r="N765" s="2" t="s">
        <v>52</v>
      </c>
      <c r="O765" s="2" t="s">
        <v>1628</v>
      </c>
      <c r="P765" s="2" t="s">
        <v>52</v>
      </c>
    </row>
    <row r="766" spans="1:17" ht="14.25" customHeight="1">
      <c r="A766" s="14" t="s">
        <v>635</v>
      </c>
      <c r="B766" s="27">
        <v>4</v>
      </c>
      <c r="C766" s="27">
        <v>280.3</v>
      </c>
      <c r="D766" s="27">
        <v>24.3</v>
      </c>
      <c r="E766" s="27">
        <v>0.74</v>
      </c>
      <c r="F766" s="27">
        <v>115.6</v>
      </c>
      <c r="G766" s="27">
        <v>11.32</v>
      </c>
      <c r="H766" s="27">
        <v>417.6</v>
      </c>
      <c r="I766" s="27">
        <v>50.32</v>
      </c>
      <c r="J766" s="7">
        <f t="shared" si="526"/>
        <v>12.049808429118773</v>
      </c>
      <c r="K766" s="1"/>
      <c r="L766" s="1"/>
      <c r="M766" s="2" t="s">
        <v>1628</v>
      </c>
      <c r="N766" s="2" t="s">
        <v>52</v>
      </c>
      <c r="O766" s="2" t="s">
        <v>52</v>
      </c>
      <c r="P766" s="2" t="s">
        <v>52</v>
      </c>
      <c r="Q766" s="27" t="s">
        <v>1672</v>
      </c>
    </row>
    <row r="767" spans="1:17" ht="14.25" customHeight="1">
      <c r="A767" s="14" t="s">
        <v>635</v>
      </c>
      <c r="B767" s="27">
        <v>5</v>
      </c>
      <c r="C767" s="27">
        <v>203.5</v>
      </c>
      <c r="D767" s="27">
        <v>22</v>
      </c>
      <c r="E767" s="27">
        <v>0.7</v>
      </c>
      <c r="F767" s="27">
        <v>110.5</v>
      </c>
      <c r="G767" s="27">
        <v>11.76</v>
      </c>
      <c r="H767" s="27">
        <v>332.84</v>
      </c>
      <c r="I767" s="27">
        <v>37.090000000000003</v>
      </c>
      <c r="J767" s="7">
        <f t="shared" si="526"/>
        <v>11.143492368705687</v>
      </c>
      <c r="K767" s="1"/>
      <c r="L767" s="1"/>
      <c r="M767" s="2" t="s">
        <v>1628</v>
      </c>
      <c r="N767" s="2" t="s">
        <v>52</v>
      </c>
      <c r="O767" s="2" t="s">
        <v>1628</v>
      </c>
      <c r="P767" s="2" t="s">
        <v>52</v>
      </c>
    </row>
    <row r="768" spans="1:17" ht="14.25" customHeight="1">
      <c r="A768" s="14" t="s">
        <v>639</v>
      </c>
      <c r="B768" s="27">
        <v>1</v>
      </c>
      <c r="K768" s="1"/>
      <c r="L768" s="1"/>
      <c r="M768" s="1"/>
      <c r="N768" s="1"/>
      <c r="O768" s="1"/>
      <c r="P768" s="1"/>
    </row>
    <row r="769" spans="1:16" ht="14.25" customHeight="1">
      <c r="A769" s="14" t="s">
        <v>639</v>
      </c>
      <c r="B769" s="27">
        <v>2</v>
      </c>
      <c r="K769" s="1"/>
      <c r="L769" s="1"/>
      <c r="M769" s="1"/>
      <c r="N769" s="1"/>
      <c r="O769" s="1"/>
      <c r="P769" s="1"/>
    </row>
    <row r="770" spans="1:16" ht="14.25" customHeight="1">
      <c r="A770" s="14" t="s">
        <v>639</v>
      </c>
      <c r="B770" s="27">
        <v>3</v>
      </c>
      <c r="K770" s="1"/>
      <c r="L770" s="1"/>
      <c r="M770" s="1"/>
      <c r="N770" s="1"/>
      <c r="O770" s="1"/>
      <c r="P770" s="1"/>
    </row>
    <row r="771" spans="1:16" ht="14.25" customHeight="1">
      <c r="A771" s="14" t="s">
        <v>639</v>
      </c>
      <c r="B771" s="27">
        <v>4</v>
      </c>
      <c r="K771" s="1"/>
      <c r="L771" s="1"/>
      <c r="M771" s="1"/>
      <c r="N771" s="1"/>
      <c r="O771" s="1"/>
      <c r="P771" s="1"/>
    </row>
    <row r="772" spans="1:16" ht="14.25" customHeight="1">
      <c r="A772" s="14" t="s">
        <v>639</v>
      </c>
      <c r="B772" s="27">
        <v>5</v>
      </c>
      <c r="K772" s="1"/>
      <c r="L772" s="1"/>
      <c r="M772" s="1"/>
      <c r="N772" s="1"/>
      <c r="O772" s="1"/>
      <c r="P772" s="1"/>
    </row>
    <row r="773" spans="1:16" ht="14.25" customHeight="1">
      <c r="A773" s="14" t="s">
        <v>641</v>
      </c>
      <c r="B773" s="27">
        <v>1</v>
      </c>
      <c r="K773" s="1"/>
      <c r="L773" s="1"/>
      <c r="M773" s="1"/>
      <c r="N773" s="1"/>
      <c r="O773" s="1"/>
      <c r="P773" s="1"/>
    </row>
    <row r="774" spans="1:16" ht="14.25" customHeight="1">
      <c r="A774" s="14" t="s">
        <v>641</v>
      </c>
      <c r="B774" s="27">
        <v>2</v>
      </c>
      <c r="K774" s="1"/>
      <c r="L774" s="1"/>
      <c r="M774" s="1"/>
      <c r="N774" s="1"/>
      <c r="O774" s="1"/>
      <c r="P774" s="1"/>
    </row>
    <row r="775" spans="1:16" ht="14.25" customHeight="1">
      <c r="A775" s="14" t="s">
        <v>641</v>
      </c>
      <c r="B775" s="27">
        <v>3</v>
      </c>
      <c r="K775" s="1"/>
      <c r="L775" s="1"/>
      <c r="M775" s="1"/>
      <c r="N775" s="1"/>
      <c r="O775" s="1"/>
      <c r="P775" s="1"/>
    </row>
    <row r="776" spans="1:16" ht="14.25" customHeight="1">
      <c r="A776" s="14" t="s">
        <v>641</v>
      </c>
      <c r="B776" s="27">
        <v>4</v>
      </c>
      <c r="K776" s="1"/>
      <c r="L776" s="1"/>
      <c r="M776" s="1"/>
      <c r="N776" s="1"/>
      <c r="O776" s="1"/>
      <c r="P776" s="1"/>
    </row>
    <row r="777" spans="1:16" ht="14.25" customHeight="1">
      <c r="A777" s="14" t="s">
        <v>641</v>
      </c>
      <c r="B777" s="27">
        <v>5</v>
      </c>
      <c r="K777" s="1"/>
      <c r="L777" s="1"/>
      <c r="M777" s="1"/>
      <c r="N777" s="1"/>
      <c r="O777" s="1"/>
      <c r="P777" s="1"/>
    </row>
    <row r="778" spans="1:16" ht="14.25" customHeight="1">
      <c r="A778" s="14" t="s">
        <v>643</v>
      </c>
      <c r="B778" s="27">
        <v>1</v>
      </c>
      <c r="K778" s="1"/>
      <c r="L778" s="1"/>
      <c r="M778" s="1"/>
      <c r="N778" s="1"/>
      <c r="O778" s="1"/>
      <c r="P778" s="1"/>
    </row>
    <row r="779" spans="1:16" ht="14.25" customHeight="1">
      <c r="A779" s="14" t="s">
        <v>643</v>
      </c>
      <c r="B779" s="27">
        <v>2</v>
      </c>
      <c r="K779" s="1"/>
      <c r="L779" s="1"/>
      <c r="M779" s="1"/>
      <c r="N779" s="1"/>
      <c r="O779" s="1"/>
      <c r="P779" s="1"/>
    </row>
    <row r="780" spans="1:16" ht="14.25" customHeight="1">
      <c r="A780" s="14" t="s">
        <v>643</v>
      </c>
      <c r="B780" s="27">
        <v>3</v>
      </c>
      <c r="K780" s="1"/>
      <c r="L780" s="1"/>
      <c r="M780" s="1"/>
      <c r="N780" s="1"/>
      <c r="O780" s="1"/>
      <c r="P780" s="1"/>
    </row>
    <row r="781" spans="1:16" ht="14.25" customHeight="1">
      <c r="A781" s="14" t="s">
        <v>643</v>
      </c>
      <c r="B781" s="27">
        <v>4</v>
      </c>
      <c r="K781" s="1"/>
      <c r="L781" s="1"/>
      <c r="M781" s="1"/>
      <c r="N781" s="1"/>
      <c r="O781" s="1"/>
      <c r="P781" s="1"/>
    </row>
    <row r="782" spans="1:16" ht="14.25" customHeight="1">
      <c r="A782" s="14" t="s">
        <v>643</v>
      </c>
      <c r="B782" s="27">
        <v>5</v>
      </c>
      <c r="K782" s="1"/>
      <c r="L782" s="1"/>
      <c r="M782" s="1"/>
      <c r="N782" s="1"/>
      <c r="O782" s="1"/>
      <c r="P782" s="1"/>
    </row>
    <row r="783" spans="1:16" ht="14.25" customHeight="1">
      <c r="A783" s="14" t="s">
        <v>646</v>
      </c>
      <c r="B783" s="27">
        <v>1</v>
      </c>
      <c r="K783" s="1"/>
      <c r="L783" s="1"/>
      <c r="M783" s="1"/>
      <c r="N783" s="1"/>
      <c r="O783" s="1"/>
      <c r="P783" s="1"/>
    </row>
    <row r="784" spans="1:16" ht="14.25" customHeight="1">
      <c r="A784" s="14" t="s">
        <v>646</v>
      </c>
      <c r="B784" s="27">
        <v>2</v>
      </c>
      <c r="K784" s="1"/>
      <c r="L784" s="1"/>
      <c r="M784" s="1"/>
      <c r="N784" s="1"/>
      <c r="O784" s="1"/>
      <c r="P784" s="1"/>
    </row>
    <row r="785" spans="1:16" ht="14.25" customHeight="1">
      <c r="A785" s="14" t="s">
        <v>646</v>
      </c>
      <c r="B785" s="27">
        <v>3</v>
      </c>
      <c r="K785" s="1"/>
      <c r="L785" s="1"/>
      <c r="M785" s="1"/>
      <c r="N785" s="1"/>
      <c r="O785" s="1"/>
      <c r="P785" s="1"/>
    </row>
    <row r="786" spans="1:16" ht="14.25" customHeight="1">
      <c r="A786" s="14" t="s">
        <v>646</v>
      </c>
      <c r="B786" s="27">
        <v>4</v>
      </c>
      <c r="K786" s="1"/>
      <c r="L786" s="1"/>
      <c r="M786" s="1"/>
      <c r="N786" s="1"/>
      <c r="O786" s="1"/>
      <c r="P786" s="1"/>
    </row>
    <row r="787" spans="1:16" ht="14.25" customHeight="1">
      <c r="A787" s="14" t="s">
        <v>646</v>
      </c>
      <c r="B787" s="27">
        <v>5</v>
      </c>
      <c r="K787" s="1"/>
      <c r="L787" s="1"/>
      <c r="M787" s="1"/>
      <c r="N787" s="1"/>
      <c r="O787" s="1"/>
      <c r="P787" s="1"/>
    </row>
    <row r="788" spans="1:16" ht="14.25" customHeight="1">
      <c r="A788" s="14" t="s">
        <v>217</v>
      </c>
      <c r="B788" s="27">
        <v>1</v>
      </c>
      <c r="K788" s="1"/>
      <c r="L788" s="1"/>
      <c r="M788" s="1"/>
      <c r="N788" s="1"/>
      <c r="O788" s="1"/>
      <c r="P788" s="1"/>
    </row>
    <row r="789" spans="1:16" ht="14.25" customHeight="1">
      <c r="A789" s="14" t="s">
        <v>217</v>
      </c>
      <c r="B789" s="27">
        <v>2</v>
      </c>
      <c r="K789" s="1"/>
      <c r="L789" s="1"/>
      <c r="M789" s="1"/>
      <c r="N789" s="1"/>
      <c r="O789" s="1"/>
      <c r="P789" s="1"/>
    </row>
    <row r="790" spans="1:16" ht="14.25" customHeight="1">
      <c r="A790" s="14" t="s">
        <v>217</v>
      </c>
      <c r="B790" s="27">
        <v>3</v>
      </c>
      <c r="K790" s="1"/>
      <c r="L790" s="1"/>
      <c r="M790" s="1"/>
      <c r="N790" s="1"/>
      <c r="O790" s="1"/>
      <c r="P790" s="1"/>
    </row>
    <row r="791" spans="1:16" ht="14.25" customHeight="1">
      <c r="A791" s="14" t="s">
        <v>217</v>
      </c>
      <c r="B791" s="27">
        <v>4</v>
      </c>
      <c r="K791" s="1"/>
      <c r="L791" s="1"/>
      <c r="M791" s="1"/>
      <c r="N791" s="1"/>
      <c r="O791" s="1"/>
      <c r="P791" s="1"/>
    </row>
    <row r="792" spans="1:16" ht="14.25" customHeight="1">
      <c r="A792" s="14" t="s">
        <v>217</v>
      </c>
      <c r="B792" s="27">
        <v>5</v>
      </c>
      <c r="K792" s="1"/>
      <c r="L792" s="1"/>
      <c r="M792" s="1"/>
      <c r="N792" s="1"/>
      <c r="O792" s="1"/>
      <c r="P792" s="1"/>
    </row>
    <row r="793" spans="1:16" ht="14.25" customHeight="1">
      <c r="A793" s="14" t="s">
        <v>651</v>
      </c>
      <c r="B793" s="27">
        <v>1</v>
      </c>
      <c r="K793" s="1"/>
      <c r="L793" s="1"/>
      <c r="M793" s="1"/>
      <c r="N793" s="1"/>
      <c r="O793" s="1"/>
      <c r="P793" s="1"/>
    </row>
    <row r="794" spans="1:16" ht="14.25" customHeight="1">
      <c r="A794" s="14" t="s">
        <v>651</v>
      </c>
      <c r="B794" s="27">
        <v>2</v>
      </c>
      <c r="K794" s="1"/>
      <c r="L794" s="1"/>
      <c r="M794" s="1"/>
      <c r="N794" s="1"/>
      <c r="O794" s="1"/>
      <c r="P794" s="1"/>
    </row>
    <row r="795" spans="1:16" ht="14.25" customHeight="1">
      <c r="A795" s="14" t="s">
        <v>651</v>
      </c>
      <c r="B795" s="27">
        <v>3</v>
      </c>
      <c r="K795" s="1"/>
      <c r="L795" s="1"/>
      <c r="M795" s="1"/>
      <c r="N795" s="1"/>
      <c r="O795" s="1"/>
      <c r="P795" s="1"/>
    </row>
    <row r="796" spans="1:16" ht="14.25" customHeight="1">
      <c r="A796" s="14" t="s">
        <v>651</v>
      </c>
      <c r="B796" s="27">
        <v>4</v>
      </c>
      <c r="K796" s="1"/>
      <c r="L796" s="1"/>
      <c r="M796" s="1"/>
      <c r="N796" s="1"/>
      <c r="O796" s="1"/>
      <c r="P796" s="1"/>
    </row>
    <row r="797" spans="1:16" ht="14.25" customHeight="1">
      <c r="A797" s="14" t="s">
        <v>651</v>
      </c>
      <c r="B797" s="27">
        <v>5</v>
      </c>
      <c r="K797" s="1"/>
      <c r="L797" s="1"/>
      <c r="M797" s="1"/>
      <c r="N797" s="1"/>
      <c r="O797" s="1"/>
      <c r="P797" s="1"/>
    </row>
    <row r="798" spans="1:16" ht="14.25" customHeight="1">
      <c r="A798" s="14" t="s">
        <v>653</v>
      </c>
      <c r="B798" s="27">
        <v>1</v>
      </c>
      <c r="K798" s="1"/>
      <c r="L798" s="1"/>
      <c r="M798" s="1"/>
      <c r="N798" s="1"/>
      <c r="O798" s="1"/>
      <c r="P798" s="1"/>
    </row>
    <row r="799" spans="1:16" ht="14.25" customHeight="1">
      <c r="A799" s="14" t="s">
        <v>653</v>
      </c>
      <c r="B799" s="27">
        <v>2</v>
      </c>
      <c r="K799" s="1"/>
      <c r="L799" s="1"/>
      <c r="M799" s="1"/>
      <c r="N799" s="1"/>
      <c r="O799" s="1"/>
      <c r="P799" s="1"/>
    </row>
    <row r="800" spans="1:16" ht="14.25" customHeight="1">
      <c r="A800" s="14" t="s">
        <v>653</v>
      </c>
      <c r="B800" s="27">
        <v>3</v>
      </c>
      <c r="K800" s="1"/>
      <c r="L800" s="1"/>
      <c r="M800" s="1"/>
      <c r="N800" s="1"/>
      <c r="O800" s="1"/>
      <c r="P800" s="1"/>
    </row>
    <row r="801" spans="1:17" ht="14.25" customHeight="1">
      <c r="A801" s="14" t="s">
        <v>653</v>
      </c>
      <c r="B801" s="27">
        <v>4</v>
      </c>
      <c r="K801" s="1"/>
      <c r="L801" s="1"/>
      <c r="M801" s="1"/>
      <c r="N801" s="1"/>
      <c r="O801" s="1"/>
      <c r="P801" s="1"/>
    </row>
    <row r="802" spans="1:17" ht="14.25" customHeight="1">
      <c r="A802" s="14" t="s">
        <v>653</v>
      </c>
      <c r="B802" s="27">
        <v>5</v>
      </c>
      <c r="K802" s="1"/>
      <c r="L802" s="1"/>
      <c r="M802" s="1"/>
      <c r="N802" s="1"/>
      <c r="O802" s="1"/>
      <c r="P802" s="1"/>
    </row>
    <row r="803" spans="1:17" ht="14.25" customHeight="1">
      <c r="A803" s="14" t="s">
        <v>657</v>
      </c>
      <c r="B803" s="27">
        <v>1</v>
      </c>
      <c r="K803" s="1"/>
      <c r="L803" s="1"/>
      <c r="M803" s="1"/>
      <c r="N803" s="1"/>
      <c r="O803" s="1"/>
      <c r="P803" s="1"/>
    </row>
    <row r="804" spans="1:17" ht="14.25" customHeight="1">
      <c r="A804" s="14" t="s">
        <v>657</v>
      </c>
      <c r="B804" s="27">
        <v>2</v>
      </c>
      <c r="K804" s="1"/>
      <c r="L804" s="1"/>
      <c r="M804" s="1"/>
      <c r="N804" s="1"/>
      <c r="O804" s="1"/>
      <c r="P804" s="1"/>
    </row>
    <row r="805" spans="1:17" ht="14.25" customHeight="1">
      <c r="A805" s="14" t="s">
        <v>657</v>
      </c>
      <c r="B805" s="27">
        <v>3</v>
      </c>
      <c r="K805" s="1"/>
      <c r="L805" s="1"/>
      <c r="M805" s="1"/>
      <c r="N805" s="1"/>
      <c r="O805" s="1"/>
      <c r="P805" s="1"/>
    </row>
    <row r="806" spans="1:17" ht="14.25" customHeight="1">
      <c r="A806" s="14" t="s">
        <v>657</v>
      </c>
      <c r="B806" s="27">
        <v>4</v>
      </c>
      <c r="K806" s="1"/>
      <c r="L806" s="1"/>
      <c r="M806" s="1"/>
      <c r="N806" s="1"/>
      <c r="O806" s="1"/>
      <c r="P806" s="1"/>
    </row>
    <row r="807" spans="1:17" ht="14.25" customHeight="1">
      <c r="A807" s="14" t="s">
        <v>657</v>
      </c>
      <c r="B807" s="27">
        <v>5</v>
      </c>
      <c r="K807" s="1"/>
      <c r="L807" s="1"/>
      <c r="M807" s="1"/>
      <c r="N807" s="1"/>
      <c r="O807" s="1"/>
      <c r="P807" s="1"/>
    </row>
    <row r="808" spans="1:17" ht="14.25" customHeight="1">
      <c r="A808" s="14" t="s">
        <v>660</v>
      </c>
      <c r="B808" s="27">
        <v>1</v>
      </c>
      <c r="K808" s="1"/>
      <c r="L808" s="1"/>
      <c r="M808" s="1"/>
      <c r="N808" s="1"/>
      <c r="O808" s="1"/>
      <c r="P808" s="1"/>
    </row>
    <row r="809" spans="1:17" ht="14.25" customHeight="1">
      <c r="A809" s="14" t="s">
        <v>660</v>
      </c>
      <c r="B809" s="27">
        <v>2</v>
      </c>
      <c r="K809" s="1"/>
      <c r="L809" s="1"/>
      <c r="M809" s="1"/>
      <c r="N809" s="1"/>
      <c r="O809" s="1"/>
      <c r="P809" s="1"/>
    </row>
    <row r="810" spans="1:17" ht="14.25" customHeight="1">
      <c r="A810" s="14" t="s">
        <v>660</v>
      </c>
      <c r="B810" s="27">
        <v>3</v>
      </c>
      <c r="K810" s="1"/>
      <c r="L810" s="1"/>
      <c r="M810" s="1"/>
      <c r="N810" s="1"/>
      <c r="O810" s="1"/>
      <c r="P810" s="1"/>
    </row>
    <row r="811" spans="1:17" ht="14.25" customHeight="1">
      <c r="A811" s="14" t="s">
        <v>660</v>
      </c>
      <c r="B811" s="27">
        <v>4</v>
      </c>
      <c r="K811" s="1"/>
      <c r="L811" s="1"/>
      <c r="M811" s="1"/>
      <c r="N811" s="1"/>
      <c r="O811" s="1"/>
      <c r="P811" s="1"/>
    </row>
    <row r="812" spans="1:17" ht="14.25" customHeight="1">
      <c r="A812" s="14" t="s">
        <v>660</v>
      </c>
      <c r="B812" s="27">
        <v>5</v>
      </c>
      <c r="K812" s="1"/>
      <c r="L812" s="1"/>
      <c r="M812" s="1"/>
      <c r="N812" s="1"/>
      <c r="O812" s="1"/>
      <c r="P812" s="1"/>
    </row>
    <row r="813" spans="1:17" ht="14.25" customHeight="1">
      <c r="A813" s="14" t="s">
        <v>665</v>
      </c>
      <c r="B813" s="27">
        <v>1</v>
      </c>
      <c r="C813" s="27">
        <v>114.9</v>
      </c>
      <c r="D813" s="27">
        <v>19.100000000000001</v>
      </c>
      <c r="E813" s="27">
        <v>0.61</v>
      </c>
      <c r="F813" s="27">
        <v>10.4</v>
      </c>
      <c r="G813" s="27">
        <v>3.8</v>
      </c>
      <c r="H813" s="27">
        <v>84.93</v>
      </c>
      <c r="I813" s="27">
        <v>9.9</v>
      </c>
      <c r="J813" s="7">
        <f t="shared" ref="J813:J817" si="527">(I813/H813)*100</f>
        <v>11.656658424584952</v>
      </c>
      <c r="K813" s="1"/>
      <c r="L813" s="1"/>
      <c r="M813" s="2" t="s">
        <v>1628</v>
      </c>
      <c r="N813" s="2" t="s">
        <v>52</v>
      </c>
      <c r="O813" s="2" t="s">
        <v>1628</v>
      </c>
      <c r="P813" s="2" t="s">
        <v>1628</v>
      </c>
    </row>
    <row r="814" spans="1:17" ht="14.25" customHeight="1">
      <c r="A814" s="14" t="s">
        <v>665</v>
      </c>
      <c r="B814" s="27">
        <v>2</v>
      </c>
      <c r="C814" s="27">
        <v>147</v>
      </c>
      <c r="D814" s="27">
        <v>21.9</v>
      </c>
      <c r="E814" s="27">
        <v>0.55000000000000004</v>
      </c>
      <c r="F814" s="27">
        <v>7.1</v>
      </c>
      <c r="G814" s="27">
        <v>2.85</v>
      </c>
      <c r="H814" s="27">
        <v>143.03</v>
      </c>
      <c r="I814" s="27">
        <v>18.55</v>
      </c>
      <c r="J814" s="7">
        <f t="shared" si="527"/>
        <v>12.969307138362582</v>
      </c>
      <c r="K814" s="1"/>
      <c r="L814" s="1"/>
      <c r="M814" s="2" t="s">
        <v>1628</v>
      </c>
      <c r="N814" s="2" t="s">
        <v>52</v>
      </c>
      <c r="O814" s="2" t="s">
        <v>52</v>
      </c>
      <c r="P814" s="2" t="s">
        <v>52</v>
      </c>
    </row>
    <row r="815" spans="1:17" ht="14.25" customHeight="1">
      <c r="A815" s="14" t="s">
        <v>665</v>
      </c>
      <c r="B815" s="27">
        <v>3</v>
      </c>
      <c r="C815" s="27">
        <v>136.1</v>
      </c>
      <c r="D815" s="27">
        <v>21.2</v>
      </c>
      <c r="E815" s="27">
        <v>0.64</v>
      </c>
      <c r="F815" s="27">
        <v>7.2</v>
      </c>
      <c r="G815" s="27">
        <v>3.95</v>
      </c>
      <c r="H815" s="27">
        <v>127.6</v>
      </c>
      <c r="I815" s="27">
        <v>14.45</v>
      </c>
      <c r="J815" s="7">
        <f t="shared" si="527"/>
        <v>11.324451410658307</v>
      </c>
      <c r="K815" s="1"/>
      <c r="L815" s="1"/>
      <c r="M815" s="2" t="s">
        <v>1628</v>
      </c>
      <c r="N815" s="2" t="s">
        <v>52</v>
      </c>
      <c r="O815" s="2" t="s">
        <v>52</v>
      </c>
      <c r="P815" s="2" t="s">
        <v>52</v>
      </c>
      <c r="Q815" s="27" t="s">
        <v>1672</v>
      </c>
    </row>
    <row r="816" spans="1:17" ht="14.25" customHeight="1">
      <c r="A816" s="14" t="s">
        <v>665</v>
      </c>
      <c r="B816" s="27">
        <v>4</v>
      </c>
      <c r="C816" s="27">
        <v>88.2</v>
      </c>
      <c r="D816" s="27">
        <v>19.7</v>
      </c>
      <c r="E816" s="27">
        <v>0.4</v>
      </c>
      <c r="F816" s="27">
        <v>4.2</v>
      </c>
      <c r="G816" s="27">
        <v>1.77</v>
      </c>
      <c r="H816" s="27">
        <v>60.39</v>
      </c>
      <c r="I816" s="27">
        <v>7.11</v>
      </c>
      <c r="J816" s="7">
        <f t="shared" si="527"/>
        <v>11.773472429210134</v>
      </c>
      <c r="K816" s="1"/>
      <c r="L816" s="1"/>
      <c r="M816" s="2" t="s">
        <v>1628</v>
      </c>
      <c r="N816" s="2" t="s">
        <v>52</v>
      </c>
      <c r="O816" s="2" t="s">
        <v>1628</v>
      </c>
      <c r="P816" s="2" t="s">
        <v>52</v>
      </c>
    </row>
    <row r="817" spans="1:17" ht="14.25" customHeight="1">
      <c r="A817" s="14" t="s">
        <v>665</v>
      </c>
      <c r="B817" s="27">
        <v>5</v>
      </c>
      <c r="C817" s="27">
        <v>70.7</v>
      </c>
      <c r="D817" s="27">
        <v>12.9</v>
      </c>
      <c r="E817" s="27">
        <v>0.36</v>
      </c>
      <c r="F817" s="27">
        <v>2.8</v>
      </c>
      <c r="G817" s="27">
        <v>2.15</v>
      </c>
      <c r="H817" s="27">
        <v>26.3</v>
      </c>
      <c r="I817" s="27">
        <v>2.95</v>
      </c>
      <c r="J817" s="7">
        <f t="shared" si="527"/>
        <v>11.216730038022813</v>
      </c>
      <c r="K817" s="1"/>
      <c r="L817" s="1"/>
      <c r="M817" s="2" t="s">
        <v>1628</v>
      </c>
      <c r="N817" s="2" t="s">
        <v>1628</v>
      </c>
      <c r="O817" s="2" t="s">
        <v>1628</v>
      </c>
      <c r="P817" s="2" t="s">
        <v>1628</v>
      </c>
      <c r="Q817" s="27" t="s">
        <v>1672</v>
      </c>
    </row>
    <row r="818" spans="1:17" ht="14.25" customHeight="1">
      <c r="A818" s="14" t="s">
        <v>667</v>
      </c>
      <c r="B818" s="27">
        <v>1</v>
      </c>
      <c r="K818" s="1"/>
      <c r="L818" s="1"/>
      <c r="M818" s="1"/>
      <c r="N818" s="1"/>
      <c r="O818" s="1"/>
      <c r="P818" s="1"/>
    </row>
    <row r="819" spans="1:17" ht="14.25" customHeight="1">
      <c r="A819" s="14" t="s">
        <v>667</v>
      </c>
      <c r="B819" s="27">
        <v>2</v>
      </c>
      <c r="K819" s="1"/>
      <c r="L819" s="1"/>
      <c r="M819" s="1"/>
      <c r="N819" s="1"/>
      <c r="O819" s="1"/>
      <c r="P819" s="1"/>
    </row>
    <row r="820" spans="1:17" ht="14.25" customHeight="1">
      <c r="A820" s="14" t="s">
        <v>667</v>
      </c>
      <c r="B820" s="27">
        <v>3</v>
      </c>
      <c r="K820" s="1"/>
      <c r="L820" s="1"/>
      <c r="M820" s="1"/>
      <c r="N820" s="1"/>
      <c r="O820" s="1"/>
      <c r="P820" s="1"/>
    </row>
    <row r="821" spans="1:17" ht="14.25" customHeight="1">
      <c r="A821" s="14" t="s">
        <v>667</v>
      </c>
      <c r="B821" s="27">
        <v>4</v>
      </c>
      <c r="K821" s="1"/>
      <c r="L821" s="1"/>
      <c r="M821" s="1"/>
      <c r="N821" s="1"/>
      <c r="O821" s="1"/>
      <c r="P821" s="1"/>
    </row>
    <row r="822" spans="1:17" ht="14.25" customHeight="1">
      <c r="A822" s="14" t="s">
        <v>667</v>
      </c>
      <c r="B822" s="27">
        <v>5</v>
      </c>
      <c r="K822" s="1"/>
      <c r="L822" s="1"/>
      <c r="M822" s="1"/>
      <c r="N822" s="1"/>
      <c r="O822" s="1"/>
      <c r="P822" s="1"/>
    </row>
    <row r="823" spans="1:17" ht="14.25" customHeight="1">
      <c r="A823" s="14" t="s">
        <v>669</v>
      </c>
      <c r="B823" s="27">
        <v>1</v>
      </c>
      <c r="K823" s="1"/>
      <c r="L823" s="1"/>
      <c r="M823" s="1"/>
      <c r="N823" s="1"/>
      <c r="O823" s="1"/>
      <c r="P823" s="1"/>
    </row>
    <row r="824" spans="1:17" ht="14.25" customHeight="1">
      <c r="A824" s="14" t="s">
        <v>669</v>
      </c>
      <c r="B824" s="27">
        <v>2</v>
      </c>
      <c r="K824" s="1"/>
      <c r="L824" s="1"/>
      <c r="M824" s="1"/>
      <c r="N824" s="1"/>
      <c r="O824" s="1"/>
      <c r="P824" s="1"/>
    </row>
    <row r="825" spans="1:17" ht="14.25" customHeight="1">
      <c r="A825" s="14" t="s">
        <v>669</v>
      </c>
      <c r="B825" s="27">
        <v>3</v>
      </c>
      <c r="K825" s="1"/>
      <c r="L825" s="1"/>
      <c r="M825" s="1"/>
      <c r="N825" s="1"/>
      <c r="O825" s="1"/>
      <c r="P825" s="1"/>
    </row>
    <row r="826" spans="1:17" ht="14.25" customHeight="1">
      <c r="A826" s="14" t="s">
        <v>669</v>
      </c>
      <c r="B826" s="27">
        <v>4</v>
      </c>
      <c r="K826" s="1"/>
      <c r="L826" s="1"/>
      <c r="M826" s="1"/>
      <c r="N826" s="1"/>
      <c r="O826" s="1"/>
      <c r="P826" s="1"/>
    </row>
    <row r="827" spans="1:17" ht="14.25" customHeight="1">
      <c r="A827" s="14" t="s">
        <v>669</v>
      </c>
      <c r="B827" s="27">
        <v>5</v>
      </c>
      <c r="K827" s="1"/>
      <c r="L827" s="1"/>
      <c r="M827" s="1"/>
      <c r="N827" s="1"/>
      <c r="O827" s="1"/>
      <c r="P827" s="1"/>
    </row>
    <row r="828" spans="1:17" ht="14.25" customHeight="1">
      <c r="A828" s="14" t="s">
        <v>672</v>
      </c>
      <c r="B828" s="27">
        <v>1</v>
      </c>
      <c r="C828" s="27">
        <v>149.4</v>
      </c>
      <c r="D828" s="27">
        <v>17.100000000000001</v>
      </c>
      <c r="E828" s="27">
        <v>1.35</v>
      </c>
      <c r="F828" s="27">
        <v>10.9</v>
      </c>
      <c r="G828" s="27">
        <v>6.08</v>
      </c>
      <c r="H828" s="27">
        <v>210.26</v>
      </c>
      <c r="I828" s="27">
        <v>20.37</v>
      </c>
      <c r="J828" s="7">
        <f t="shared" ref="J828:J832" si="528">(I828/H828)*100</f>
        <v>9.6880053267383239</v>
      </c>
      <c r="K828" s="1"/>
      <c r="L828" s="1"/>
      <c r="M828" s="2" t="s">
        <v>1628</v>
      </c>
      <c r="N828" s="2" t="s">
        <v>52</v>
      </c>
      <c r="O828" s="2" t="s">
        <v>52</v>
      </c>
      <c r="P828" s="2" t="s">
        <v>52</v>
      </c>
    </row>
    <row r="829" spans="1:17" ht="14.25" customHeight="1">
      <c r="A829" s="14" t="s">
        <v>672</v>
      </c>
      <c r="B829" s="27">
        <v>2</v>
      </c>
      <c r="C829" s="27">
        <v>146.69999999999999</v>
      </c>
      <c r="D829" s="27">
        <v>12.9</v>
      </c>
      <c r="E829" s="27">
        <v>1.42</v>
      </c>
      <c r="F829" s="27">
        <v>20.2</v>
      </c>
      <c r="G829" s="27">
        <v>7.3</v>
      </c>
      <c r="H829" s="27">
        <v>156.25</v>
      </c>
      <c r="I829" s="27">
        <v>14.02</v>
      </c>
      <c r="J829" s="7">
        <f t="shared" si="528"/>
        <v>8.9727999999999994</v>
      </c>
      <c r="K829" s="1"/>
      <c r="L829" s="1"/>
      <c r="M829" s="2" t="s">
        <v>1628</v>
      </c>
      <c r="N829" s="2" t="s">
        <v>52</v>
      </c>
      <c r="O829" s="2" t="s">
        <v>52</v>
      </c>
      <c r="P829" s="2" t="s">
        <v>52</v>
      </c>
    </row>
    <row r="830" spans="1:17" ht="14.25" customHeight="1">
      <c r="A830" s="14" t="s">
        <v>672</v>
      </c>
      <c r="B830" s="27">
        <v>3</v>
      </c>
      <c r="C830" s="27">
        <v>145.69999999999999</v>
      </c>
      <c r="D830" s="27">
        <v>12.4</v>
      </c>
      <c r="E830" s="27">
        <v>1.1000000000000001</v>
      </c>
      <c r="F830" s="27">
        <v>5.9</v>
      </c>
      <c r="G830" s="27">
        <v>4.8099999999999996</v>
      </c>
      <c r="H830" s="27">
        <v>184.42</v>
      </c>
      <c r="I830" s="27">
        <v>17.920000000000002</v>
      </c>
      <c r="J830" s="7">
        <f t="shared" si="528"/>
        <v>9.7169504392148376</v>
      </c>
      <c r="K830" s="1"/>
      <c r="L830" s="1"/>
      <c r="M830" s="2" t="s">
        <v>1628</v>
      </c>
      <c r="N830" s="2" t="s">
        <v>52</v>
      </c>
      <c r="O830" s="2" t="s">
        <v>52</v>
      </c>
      <c r="P830" s="2" t="s">
        <v>52</v>
      </c>
    </row>
    <row r="831" spans="1:17" ht="14.25" customHeight="1">
      <c r="A831" s="14" t="s">
        <v>672</v>
      </c>
      <c r="B831" s="27">
        <v>4</v>
      </c>
      <c r="C831" s="27">
        <v>193.8</v>
      </c>
      <c r="D831" s="27">
        <v>16.899999999999999</v>
      </c>
      <c r="E831" s="27">
        <v>1.5</v>
      </c>
      <c r="F831" s="27">
        <v>12.4</v>
      </c>
      <c r="G831" s="27">
        <v>6.49</v>
      </c>
      <c r="H831" s="27">
        <v>270.61</v>
      </c>
      <c r="I831" s="27">
        <v>25.93</v>
      </c>
      <c r="J831" s="7">
        <f t="shared" si="528"/>
        <v>9.5820553564169835</v>
      </c>
      <c r="K831" s="1"/>
      <c r="L831" s="1"/>
      <c r="M831" s="2" t="s">
        <v>1628</v>
      </c>
      <c r="N831" s="2" t="s">
        <v>52</v>
      </c>
      <c r="O831" s="2" t="s">
        <v>52</v>
      </c>
      <c r="P831" s="2" t="s">
        <v>52</v>
      </c>
    </row>
    <row r="832" spans="1:17" ht="14.25" customHeight="1">
      <c r="A832" s="14" t="s">
        <v>672</v>
      </c>
      <c r="B832" s="27">
        <v>5</v>
      </c>
      <c r="C832" s="27">
        <v>169.1</v>
      </c>
      <c r="D832" s="27">
        <v>10.9</v>
      </c>
      <c r="E832" s="27">
        <v>2.11</v>
      </c>
      <c r="F832" s="27">
        <v>10.6</v>
      </c>
      <c r="G832" s="27">
        <v>4.13</v>
      </c>
      <c r="H832" s="27">
        <v>148.91</v>
      </c>
      <c r="I832" s="27">
        <v>16.09</v>
      </c>
      <c r="J832" s="7">
        <f t="shared" si="528"/>
        <v>10.805184339533946</v>
      </c>
      <c r="K832" s="1"/>
      <c r="L832" s="1"/>
      <c r="M832" s="2" t="s">
        <v>1628</v>
      </c>
      <c r="N832" s="2" t="s">
        <v>52</v>
      </c>
      <c r="O832" s="2" t="s">
        <v>52</v>
      </c>
      <c r="P832" s="2" t="s">
        <v>52</v>
      </c>
    </row>
    <row r="833" spans="1:16" ht="14.25" customHeight="1">
      <c r="A833" s="14" t="s">
        <v>676</v>
      </c>
      <c r="B833" s="27">
        <v>1</v>
      </c>
      <c r="K833" s="1"/>
      <c r="L833" s="1"/>
      <c r="M833" s="1"/>
      <c r="N833" s="1"/>
      <c r="O833" s="1"/>
      <c r="P833" s="1"/>
    </row>
    <row r="834" spans="1:16" ht="14.25" customHeight="1">
      <c r="A834" s="14" t="s">
        <v>676</v>
      </c>
      <c r="B834" s="27">
        <v>2</v>
      </c>
      <c r="K834" s="1"/>
      <c r="L834" s="1"/>
      <c r="M834" s="1"/>
      <c r="N834" s="1"/>
      <c r="O834" s="1"/>
      <c r="P834" s="1"/>
    </row>
    <row r="835" spans="1:16" ht="14.25" customHeight="1">
      <c r="A835" s="14" t="s">
        <v>676</v>
      </c>
      <c r="B835" s="27">
        <v>3</v>
      </c>
      <c r="K835" s="1"/>
      <c r="L835" s="1"/>
      <c r="M835" s="1"/>
      <c r="N835" s="1"/>
      <c r="O835" s="1"/>
      <c r="P835" s="1"/>
    </row>
    <row r="836" spans="1:16" ht="14.25" customHeight="1">
      <c r="A836" s="14" t="s">
        <v>676</v>
      </c>
      <c r="B836" s="27">
        <v>4</v>
      </c>
      <c r="K836" s="1"/>
      <c r="L836" s="1"/>
      <c r="M836" s="1"/>
      <c r="N836" s="1"/>
      <c r="O836" s="1"/>
      <c r="P836" s="1"/>
    </row>
    <row r="837" spans="1:16" ht="14.25" customHeight="1">
      <c r="A837" s="14" t="s">
        <v>676</v>
      </c>
      <c r="B837" s="27">
        <v>5</v>
      </c>
      <c r="K837" s="1"/>
      <c r="L837" s="1"/>
      <c r="M837" s="1"/>
      <c r="N837" s="1"/>
      <c r="O837" s="1"/>
      <c r="P837" s="1"/>
    </row>
    <row r="838" spans="1:16" ht="14.25" customHeight="1">
      <c r="A838" s="14" t="s">
        <v>680</v>
      </c>
      <c r="B838" s="27">
        <v>1</v>
      </c>
      <c r="C838" s="27">
        <v>143.4</v>
      </c>
      <c r="D838" s="27">
        <v>15.8</v>
      </c>
      <c r="E838" s="27">
        <v>0.76</v>
      </c>
      <c r="F838" s="27">
        <v>8.6</v>
      </c>
      <c r="G838" s="27">
        <v>4.1399999999999997</v>
      </c>
      <c r="H838" s="27">
        <v>137.97</v>
      </c>
      <c r="I838" s="27">
        <v>15.88</v>
      </c>
      <c r="J838" s="7">
        <f t="shared" ref="J838:J842" si="529">(I838/H838)*100</f>
        <v>11.509748496049866</v>
      </c>
      <c r="K838" s="1"/>
      <c r="L838" s="1"/>
      <c r="M838" s="2" t="s">
        <v>52</v>
      </c>
      <c r="N838" s="2" t="s">
        <v>52</v>
      </c>
      <c r="O838" s="2" t="s">
        <v>52</v>
      </c>
      <c r="P838" s="2" t="s">
        <v>52</v>
      </c>
    </row>
    <row r="839" spans="1:16" ht="14.25" customHeight="1">
      <c r="A839" s="14" t="s">
        <v>680</v>
      </c>
      <c r="B839" s="27">
        <v>2</v>
      </c>
      <c r="C839" s="27">
        <v>103.8</v>
      </c>
      <c r="D839" s="27">
        <v>29.3</v>
      </c>
      <c r="E839" s="27">
        <v>0.77</v>
      </c>
      <c r="F839" s="27">
        <v>5.9</v>
      </c>
      <c r="G839" s="27">
        <v>3.18</v>
      </c>
      <c r="H839" s="27">
        <v>167.45</v>
      </c>
      <c r="I839" s="27">
        <v>20.84</v>
      </c>
      <c r="J839" s="7">
        <f t="shared" si="529"/>
        <v>12.445506121230219</v>
      </c>
      <c r="K839" s="1"/>
      <c r="L839" s="1"/>
      <c r="M839" s="2" t="s">
        <v>1628</v>
      </c>
      <c r="N839" s="2" t="s">
        <v>52</v>
      </c>
      <c r="O839" s="2" t="s">
        <v>1628</v>
      </c>
      <c r="P839" s="2" t="s">
        <v>1628</v>
      </c>
    </row>
    <row r="840" spans="1:16" ht="14.25" customHeight="1">
      <c r="A840" s="14" t="s">
        <v>680</v>
      </c>
      <c r="B840" s="27">
        <v>3</v>
      </c>
      <c r="C840" s="27">
        <v>80.400000000000006</v>
      </c>
      <c r="D840" s="27">
        <v>23.9</v>
      </c>
      <c r="E840" s="27">
        <v>0.51</v>
      </c>
      <c r="F840" s="27">
        <v>3.9</v>
      </c>
      <c r="G840" s="27">
        <v>3.64</v>
      </c>
      <c r="H840" s="27">
        <v>96.84</v>
      </c>
      <c r="I840" s="27">
        <v>11.25</v>
      </c>
      <c r="J840" s="7">
        <f t="shared" si="529"/>
        <v>11.617100371747211</v>
      </c>
      <c r="K840" s="1"/>
      <c r="L840" s="1"/>
      <c r="M840" s="2" t="s">
        <v>1628</v>
      </c>
      <c r="N840" s="2" t="s">
        <v>52</v>
      </c>
      <c r="O840" s="2" t="s">
        <v>1628</v>
      </c>
      <c r="P840" s="2" t="s">
        <v>1628</v>
      </c>
    </row>
    <row r="841" spans="1:16" ht="14.25" customHeight="1">
      <c r="A841" s="14" t="s">
        <v>680</v>
      </c>
      <c r="B841" s="27">
        <v>4</v>
      </c>
      <c r="C841" s="27">
        <v>70.7</v>
      </c>
      <c r="D841" s="27">
        <v>20.7</v>
      </c>
      <c r="E841" s="27">
        <v>0.52</v>
      </c>
      <c r="F841" s="27">
        <v>4.4000000000000004</v>
      </c>
      <c r="G841" s="27">
        <v>3.75</v>
      </c>
      <c r="H841" s="27">
        <v>74.31</v>
      </c>
      <c r="I841" s="27">
        <v>8.08</v>
      </c>
      <c r="J841" s="7">
        <f t="shared" si="529"/>
        <v>10.873368321894764</v>
      </c>
      <c r="K841" s="1"/>
      <c r="L841" s="1"/>
      <c r="M841" s="2" t="s">
        <v>1628</v>
      </c>
      <c r="N841" s="2" t="s">
        <v>52</v>
      </c>
      <c r="O841" s="2" t="s">
        <v>1628</v>
      </c>
      <c r="P841" s="2" t="s">
        <v>52</v>
      </c>
    </row>
    <row r="842" spans="1:16" ht="14.25" customHeight="1">
      <c r="A842" s="14" t="s">
        <v>680</v>
      </c>
      <c r="B842" s="27">
        <v>5</v>
      </c>
      <c r="C842" s="27">
        <v>107.3</v>
      </c>
      <c r="D842" s="27">
        <v>12.1</v>
      </c>
      <c r="E842" s="27">
        <v>0.8</v>
      </c>
      <c r="F842" s="27">
        <v>8.1999999999999993</v>
      </c>
      <c r="G842" s="27">
        <v>4.12</v>
      </c>
      <c r="H842" s="27">
        <v>65.56</v>
      </c>
      <c r="I842" s="27">
        <v>6.07</v>
      </c>
      <c r="J842" s="7">
        <f t="shared" si="529"/>
        <v>9.2586943258084204</v>
      </c>
      <c r="K842" s="1"/>
      <c r="L842" s="1"/>
      <c r="M842" s="2" t="s">
        <v>52</v>
      </c>
      <c r="N842" s="2" t="s">
        <v>52</v>
      </c>
      <c r="O842" s="2" t="s">
        <v>1628</v>
      </c>
      <c r="P842" s="2" t="s">
        <v>52</v>
      </c>
    </row>
    <row r="843" spans="1:16" ht="14.25" customHeight="1">
      <c r="A843" s="14" t="s">
        <v>683</v>
      </c>
      <c r="B843" s="27">
        <v>1</v>
      </c>
      <c r="K843" s="1"/>
      <c r="L843" s="1"/>
      <c r="M843" s="1"/>
      <c r="N843" s="1"/>
      <c r="O843" s="2"/>
      <c r="P843" s="1"/>
    </row>
    <row r="844" spans="1:16" ht="14.25" customHeight="1">
      <c r="A844" s="14" t="s">
        <v>683</v>
      </c>
      <c r="B844" s="27">
        <v>2</v>
      </c>
      <c r="K844" s="1"/>
      <c r="L844" s="1"/>
      <c r="M844" s="1"/>
      <c r="N844" s="1"/>
      <c r="O844" s="1"/>
      <c r="P844" s="1"/>
    </row>
    <row r="845" spans="1:16" ht="14.25" customHeight="1">
      <c r="A845" s="14" t="s">
        <v>683</v>
      </c>
      <c r="B845" s="27">
        <v>3</v>
      </c>
      <c r="K845" s="1"/>
      <c r="L845" s="1"/>
      <c r="M845" s="1"/>
      <c r="N845" s="1"/>
      <c r="O845" s="1"/>
      <c r="P845" s="1"/>
    </row>
    <row r="846" spans="1:16" ht="14.25" customHeight="1">
      <c r="A846" s="14" t="s">
        <v>683</v>
      </c>
      <c r="B846" s="27">
        <v>4</v>
      </c>
      <c r="K846" s="1"/>
      <c r="L846" s="1"/>
      <c r="M846" s="1"/>
      <c r="N846" s="1"/>
      <c r="O846" s="1"/>
      <c r="P846" s="1"/>
    </row>
    <row r="847" spans="1:16" ht="14.25" customHeight="1">
      <c r="A847" s="14" t="s">
        <v>683</v>
      </c>
      <c r="B847" s="27">
        <v>5</v>
      </c>
      <c r="K847" s="1"/>
      <c r="L847" s="1"/>
      <c r="M847" s="1"/>
      <c r="N847" s="1"/>
      <c r="O847" s="1"/>
      <c r="P847" s="1"/>
    </row>
    <row r="848" spans="1:16" ht="14.25" customHeight="1">
      <c r="A848" s="14" t="s">
        <v>686</v>
      </c>
      <c r="B848" s="27">
        <v>1</v>
      </c>
      <c r="C848" s="27">
        <v>188.5</v>
      </c>
      <c r="D848" s="27">
        <v>11.3</v>
      </c>
      <c r="E848" s="27">
        <v>0.71</v>
      </c>
      <c r="F848" s="27">
        <v>21.2</v>
      </c>
      <c r="G848" s="27">
        <v>5.31</v>
      </c>
      <c r="H848" s="27">
        <v>124.4</v>
      </c>
      <c r="I848" s="27">
        <v>12.44</v>
      </c>
      <c r="J848" s="7">
        <f t="shared" ref="J848:J852" si="530">(I848/H848)*100</f>
        <v>10</v>
      </c>
      <c r="K848" s="1"/>
      <c r="L848" s="1"/>
      <c r="M848" s="2" t="s">
        <v>1628</v>
      </c>
      <c r="N848" s="2" t="s">
        <v>52</v>
      </c>
      <c r="O848" s="2" t="s">
        <v>1628</v>
      </c>
      <c r="P848" s="2" t="s">
        <v>52</v>
      </c>
    </row>
    <row r="849" spans="1:16" ht="14.25" customHeight="1">
      <c r="A849" s="14" t="s">
        <v>686</v>
      </c>
      <c r="B849" s="27">
        <v>2</v>
      </c>
      <c r="C849" s="27">
        <v>184.2</v>
      </c>
      <c r="D849" s="27">
        <v>14</v>
      </c>
      <c r="E849" s="27">
        <v>0.76</v>
      </c>
      <c r="F849" s="27">
        <v>10.1</v>
      </c>
      <c r="G849" s="27">
        <v>4.0599999999999996</v>
      </c>
      <c r="H849" s="27">
        <v>153.96</v>
      </c>
      <c r="I849" s="27">
        <v>17.61</v>
      </c>
      <c r="J849" s="7">
        <f t="shared" si="530"/>
        <v>11.438035853468433</v>
      </c>
      <c r="K849" s="1"/>
      <c r="L849" s="1"/>
      <c r="M849" s="2" t="s">
        <v>1628</v>
      </c>
      <c r="N849" s="2" t="s">
        <v>52</v>
      </c>
      <c r="O849" s="2" t="s">
        <v>52</v>
      </c>
      <c r="P849" s="2" t="s">
        <v>52</v>
      </c>
    </row>
    <row r="850" spans="1:16" ht="14.25" customHeight="1">
      <c r="A850" s="14" t="s">
        <v>686</v>
      </c>
      <c r="B850" s="27">
        <v>3</v>
      </c>
      <c r="C850" s="27">
        <v>209.5</v>
      </c>
      <c r="D850" s="27">
        <v>10.4</v>
      </c>
      <c r="E850" s="27">
        <v>0.89</v>
      </c>
      <c r="F850" s="27">
        <v>12.9</v>
      </c>
      <c r="G850" s="27">
        <v>4.13</v>
      </c>
      <c r="H850" s="27">
        <v>159.5</v>
      </c>
      <c r="I850" s="27">
        <v>15.04</v>
      </c>
      <c r="J850" s="7">
        <f t="shared" si="530"/>
        <v>9.4294670846394979</v>
      </c>
      <c r="K850" s="1"/>
      <c r="L850" s="1"/>
      <c r="M850" s="2" t="s">
        <v>1628</v>
      </c>
      <c r="N850" s="2" t="s">
        <v>52</v>
      </c>
      <c r="O850" s="2" t="s">
        <v>1628</v>
      </c>
      <c r="P850" s="2" t="s">
        <v>52</v>
      </c>
    </row>
    <row r="851" spans="1:16" ht="14.25" customHeight="1">
      <c r="A851" s="14" t="s">
        <v>686</v>
      </c>
      <c r="B851" s="27">
        <v>4</v>
      </c>
      <c r="C851" s="27">
        <v>177.8</v>
      </c>
      <c r="D851" s="27">
        <v>13.3</v>
      </c>
      <c r="E851" s="27">
        <v>0.73</v>
      </c>
      <c r="F851" s="27">
        <v>8.9</v>
      </c>
      <c r="G851" s="27">
        <v>3.67</v>
      </c>
      <c r="H851" s="27">
        <v>112.38</v>
      </c>
      <c r="I851" s="27">
        <v>12.3</v>
      </c>
      <c r="J851" s="7">
        <f t="shared" si="530"/>
        <v>10.945008008542446</v>
      </c>
      <c r="K851" s="1"/>
      <c r="L851" s="1"/>
      <c r="M851" s="2" t="s">
        <v>1628</v>
      </c>
      <c r="N851" s="2" t="s">
        <v>52</v>
      </c>
      <c r="O851" s="2" t="s">
        <v>1628</v>
      </c>
      <c r="P851" s="2" t="s">
        <v>52</v>
      </c>
    </row>
    <row r="852" spans="1:16" ht="14.25" customHeight="1">
      <c r="A852" s="14" t="s">
        <v>686</v>
      </c>
      <c r="B852" s="27">
        <v>5</v>
      </c>
      <c r="C852" s="27">
        <v>174.2</v>
      </c>
      <c r="D852" s="27">
        <v>13.5</v>
      </c>
      <c r="E852" s="27">
        <v>0.45</v>
      </c>
      <c r="F852" s="27">
        <v>14.1</v>
      </c>
      <c r="G852" s="27">
        <v>4.84</v>
      </c>
      <c r="H852" s="27">
        <v>114.65</v>
      </c>
      <c r="I852" s="27">
        <v>14.34</v>
      </c>
      <c r="J852" s="7">
        <f t="shared" si="530"/>
        <v>12.507631923244658</v>
      </c>
      <c r="K852" s="1"/>
      <c r="L852" s="1"/>
      <c r="M852" s="2" t="s">
        <v>1628</v>
      </c>
      <c r="N852" s="2" t="s">
        <v>52</v>
      </c>
      <c r="O852" s="2" t="s">
        <v>1628</v>
      </c>
      <c r="P852" s="2" t="s">
        <v>52</v>
      </c>
    </row>
    <row r="853" spans="1:16" ht="14.25" customHeight="1">
      <c r="A853" s="14" t="s">
        <v>689</v>
      </c>
      <c r="B853" s="27">
        <v>1</v>
      </c>
      <c r="K853" s="1"/>
      <c r="L853" s="1"/>
      <c r="M853" s="1"/>
      <c r="N853" s="1"/>
      <c r="O853" s="1"/>
      <c r="P853" s="1"/>
    </row>
    <row r="854" spans="1:16" ht="14.25" customHeight="1">
      <c r="A854" s="14" t="s">
        <v>689</v>
      </c>
      <c r="B854" s="27">
        <v>2</v>
      </c>
      <c r="K854" s="1"/>
      <c r="L854" s="1"/>
      <c r="M854" s="1"/>
      <c r="N854" s="1"/>
      <c r="O854" s="1"/>
      <c r="P854" s="1"/>
    </row>
    <row r="855" spans="1:16" ht="14.25" customHeight="1">
      <c r="A855" s="14" t="s">
        <v>689</v>
      </c>
      <c r="B855" s="27">
        <v>3</v>
      </c>
      <c r="K855" s="1"/>
      <c r="L855" s="1"/>
      <c r="M855" s="1"/>
      <c r="N855" s="1"/>
      <c r="O855" s="1"/>
      <c r="P855" s="1"/>
    </row>
    <row r="856" spans="1:16" ht="14.25" customHeight="1">
      <c r="A856" s="14" t="s">
        <v>689</v>
      </c>
      <c r="B856" s="27">
        <v>4</v>
      </c>
      <c r="K856" s="1"/>
      <c r="L856" s="1"/>
      <c r="M856" s="1"/>
      <c r="N856" s="1"/>
      <c r="O856" s="1"/>
      <c r="P856" s="1"/>
    </row>
    <row r="857" spans="1:16" ht="14.25" customHeight="1">
      <c r="A857" s="14" t="s">
        <v>689</v>
      </c>
      <c r="B857" s="27">
        <v>5</v>
      </c>
      <c r="K857" s="1"/>
      <c r="L857" s="1"/>
      <c r="M857" s="1"/>
      <c r="N857" s="1"/>
      <c r="O857" s="1"/>
      <c r="P857" s="1"/>
    </row>
    <row r="858" spans="1:16" ht="14.25" customHeight="1">
      <c r="A858" s="14" t="s">
        <v>693</v>
      </c>
      <c r="B858" s="27">
        <v>1</v>
      </c>
      <c r="K858" s="1"/>
      <c r="L858" s="1"/>
      <c r="M858" s="1"/>
      <c r="N858" s="1"/>
      <c r="O858" s="1"/>
      <c r="P858" s="1"/>
    </row>
    <row r="859" spans="1:16" ht="14.25" customHeight="1">
      <c r="A859" s="14" t="s">
        <v>693</v>
      </c>
      <c r="B859" s="27">
        <v>2</v>
      </c>
      <c r="K859" s="1"/>
      <c r="L859" s="1"/>
      <c r="M859" s="1"/>
      <c r="N859" s="1"/>
      <c r="O859" s="1"/>
      <c r="P859" s="1"/>
    </row>
    <row r="860" spans="1:16" ht="14.25" customHeight="1">
      <c r="A860" s="14" t="s">
        <v>693</v>
      </c>
      <c r="B860" s="27">
        <v>3</v>
      </c>
      <c r="K860" s="1"/>
      <c r="L860" s="1"/>
      <c r="M860" s="1"/>
      <c r="N860" s="1"/>
      <c r="O860" s="1"/>
      <c r="P860" s="1"/>
    </row>
    <row r="861" spans="1:16" ht="14.25" customHeight="1">
      <c r="A861" s="14" t="s">
        <v>693</v>
      </c>
      <c r="B861" s="27">
        <v>4</v>
      </c>
      <c r="K861" s="1"/>
      <c r="L861" s="1"/>
      <c r="M861" s="1"/>
      <c r="N861" s="1"/>
      <c r="O861" s="1"/>
      <c r="P861" s="1"/>
    </row>
    <row r="862" spans="1:16" ht="14.25" customHeight="1">
      <c r="A862" s="14" t="s">
        <v>693</v>
      </c>
      <c r="B862" s="27">
        <v>5</v>
      </c>
      <c r="K862" s="1"/>
      <c r="L862" s="1"/>
      <c r="M862" s="1"/>
      <c r="N862" s="1"/>
      <c r="O862" s="1"/>
      <c r="P862" s="1"/>
    </row>
    <row r="863" spans="1:16" ht="14.25" customHeight="1">
      <c r="A863" s="14" t="s">
        <v>696</v>
      </c>
      <c r="B863" s="27">
        <v>1</v>
      </c>
      <c r="C863" s="27">
        <v>114.4</v>
      </c>
      <c r="D863" s="27">
        <v>15.1</v>
      </c>
      <c r="E863" s="27">
        <v>0.92</v>
      </c>
      <c r="F863" s="27">
        <v>13.2</v>
      </c>
      <c r="G863" s="27">
        <v>3.89</v>
      </c>
      <c r="H863" s="27">
        <v>82.9</v>
      </c>
      <c r="I863" s="27">
        <v>10.23</v>
      </c>
      <c r="J863" s="7">
        <f t="shared" ref="J863:J867" si="531">(I863/H863)*100</f>
        <v>12.340168878166466</v>
      </c>
      <c r="K863" s="1"/>
      <c r="L863" s="1"/>
      <c r="M863" s="2" t="s">
        <v>1628</v>
      </c>
      <c r="N863" s="2" t="s">
        <v>52</v>
      </c>
      <c r="O863" s="2" t="s">
        <v>1628</v>
      </c>
      <c r="P863" s="2" t="s">
        <v>1628</v>
      </c>
    </row>
    <row r="864" spans="1:16" ht="14.25" customHeight="1">
      <c r="A864" s="14" t="s">
        <v>696</v>
      </c>
      <c r="B864" s="27">
        <v>2</v>
      </c>
      <c r="C864" s="27">
        <v>128.30000000000001</v>
      </c>
      <c r="D864" s="27">
        <v>15.1</v>
      </c>
      <c r="E864" s="27">
        <v>0.99</v>
      </c>
      <c r="F864" s="27">
        <v>8.6</v>
      </c>
      <c r="G864" s="27">
        <v>4.21</v>
      </c>
      <c r="H864" s="27">
        <v>94.87</v>
      </c>
      <c r="I864" s="27">
        <v>10.6</v>
      </c>
      <c r="J864" s="7">
        <f t="shared" si="531"/>
        <v>11.173184357541899</v>
      </c>
      <c r="K864" s="1"/>
      <c r="L864" s="1"/>
      <c r="M864" s="2" t="s">
        <v>1628</v>
      </c>
      <c r="N864" s="2" t="s">
        <v>52</v>
      </c>
      <c r="O864" s="2" t="s">
        <v>52</v>
      </c>
      <c r="P864" s="2" t="s">
        <v>1628</v>
      </c>
    </row>
    <row r="865" spans="1:17" ht="14.25" customHeight="1">
      <c r="A865" s="14" t="s">
        <v>696</v>
      </c>
      <c r="B865" s="27">
        <v>3</v>
      </c>
      <c r="C865" s="27">
        <v>55</v>
      </c>
      <c r="D865" s="27">
        <v>7.8</v>
      </c>
      <c r="E865" s="27">
        <v>0.61</v>
      </c>
      <c r="F865" s="27">
        <v>4</v>
      </c>
      <c r="G865" s="27">
        <v>2.54</v>
      </c>
      <c r="H865" s="27">
        <v>14.32</v>
      </c>
      <c r="I865" s="27">
        <v>1.44</v>
      </c>
      <c r="J865" s="7">
        <f t="shared" si="531"/>
        <v>10.055865921787708</v>
      </c>
      <c r="K865" s="1"/>
      <c r="L865" s="1"/>
      <c r="M865" s="2" t="s">
        <v>1628</v>
      </c>
      <c r="N865" s="2" t="s">
        <v>1628</v>
      </c>
      <c r="O865" s="2" t="s">
        <v>1628</v>
      </c>
      <c r="P865" s="2" t="s">
        <v>1628</v>
      </c>
    </row>
    <row r="866" spans="1:17" ht="14.25" customHeight="1">
      <c r="A866" s="14" t="s">
        <v>696</v>
      </c>
      <c r="B866" s="27">
        <v>4</v>
      </c>
      <c r="C866" s="27">
        <v>60.4</v>
      </c>
      <c r="D866" s="27">
        <v>9.9</v>
      </c>
      <c r="E866" s="27">
        <v>0.55000000000000004</v>
      </c>
      <c r="F866" s="27">
        <v>3.5</v>
      </c>
      <c r="G866" s="27">
        <v>2.27</v>
      </c>
      <c r="H866" s="27">
        <v>25.26</v>
      </c>
      <c r="I866" s="27">
        <v>2.64</v>
      </c>
      <c r="J866" s="7">
        <f t="shared" si="531"/>
        <v>10.451306413301662</v>
      </c>
      <c r="K866" s="1"/>
      <c r="L866" s="1"/>
      <c r="M866" s="2" t="s">
        <v>1628</v>
      </c>
      <c r="N866" s="2" t="s">
        <v>52</v>
      </c>
      <c r="O866" s="2" t="s">
        <v>1628</v>
      </c>
      <c r="P866" s="2" t="s">
        <v>1628</v>
      </c>
      <c r="Q866" s="27" t="s">
        <v>1678</v>
      </c>
    </row>
    <row r="867" spans="1:17" ht="14.25" customHeight="1">
      <c r="A867" s="14" t="s">
        <v>696</v>
      </c>
      <c r="B867" s="27">
        <v>5</v>
      </c>
      <c r="C867" s="27">
        <v>60</v>
      </c>
      <c r="D867" s="27">
        <v>9.6999999999999993</v>
      </c>
      <c r="E867" s="27">
        <v>0.6</v>
      </c>
      <c r="F867" s="27">
        <v>6.1</v>
      </c>
      <c r="G867" s="27">
        <v>2.94</v>
      </c>
      <c r="H867" s="27">
        <v>20.3</v>
      </c>
      <c r="I867" s="27">
        <v>1.9</v>
      </c>
      <c r="J867" s="7">
        <f t="shared" si="531"/>
        <v>9.3596059113300498</v>
      </c>
      <c r="K867" s="1"/>
      <c r="L867" s="1"/>
      <c r="M867" s="2" t="s">
        <v>1628</v>
      </c>
      <c r="N867" s="2" t="s">
        <v>52</v>
      </c>
      <c r="O867" s="2" t="s">
        <v>1628</v>
      </c>
      <c r="P867" s="2" t="s">
        <v>1628</v>
      </c>
    </row>
    <row r="868" spans="1:17" ht="14.25" customHeight="1">
      <c r="A868" s="14" t="s">
        <v>700</v>
      </c>
      <c r="B868" s="27">
        <v>1</v>
      </c>
      <c r="K868" s="1"/>
      <c r="L868" s="1"/>
      <c r="M868" s="1"/>
      <c r="N868" s="1"/>
      <c r="O868" s="1"/>
      <c r="P868" s="1"/>
    </row>
    <row r="869" spans="1:17" ht="14.25" customHeight="1">
      <c r="A869" s="14" t="s">
        <v>700</v>
      </c>
      <c r="B869" s="27">
        <v>2</v>
      </c>
      <c r="K869" s="1"/>
      <c r="L869" s="1"/>
      <c r="M869" s="1"/>
      <c r="N869" s="1"/>
      <c r="O869" s="1"/>
      <c r="P869" s="1"/>
    </row>
    <row r="870" spans="1:17" ht="14.25" customHeight="1">
      <c r="A870" s="14" t="s">
        <v>700</v>
      </c>
      <c r="B870" s="27">
        <v>3</v>
      </c>
      <c r="K870" s="1"/>
      <c r="L870" s="1"/>
      <c r="M870" s="1"/>
      <c r="N870" s="1"/>
      <c r="O870" s="1"/>
      <c r="P870" s="1"/>
    </row>
    <row r="871" spans="1:17" ht="14.25" customHeight="1">
      <c r="A871" s="14" t="s">
        <v>700</v>
      </c>
      <c r="B871" s="27">
        <v>4</v>
      </c>
      <c r="K871" s="1"/>
      <c r="L871" s="1"/>
      <c r="M871" s="1"/>
      <c r="N871" s="1"/>
      <c r="O871" s="1"/>
      <c r="P871" s="1"/>
    </row>
    <row r="872" spans="1:17" ht="14.25" customHeight="1">
      <c r="A872" s="14" t="s">
        <v>700</v>
      </c>
      <c r="B872" s="27">
        <v>5</v>
      </c>
      <c r="K872" s="1"/>
      <c r="L872" s="1"/>
      <c r="M872" s="1"/>
      <c r="N872" s="1"/>
      <c r="O872" s="1"/>
      <c r="P872" s="1"/>
    </row>
    <row r="873" spans="1:17" ht="14.25" customHeight="1">
      <c r="A873" s="14" t="s">
        <v>703</v>
      </c>
      <c r="B873" s="27">
        <v>1</v>
      </c>
      <c r="C873" s="27">
        <v>146.6</v>
      </c>
      <c r="D873" s="27">
        <v>18.100000000000001</v>
      </c>
      <c r="E873" s="27">
        <v>0.83</v>
      </c>
      <c r="F873" s="27">
        <v>35.4</v>
      </c>
      <c r="G873" s="27">
        <v>6.85</v>
      </c>
      <c r="H873" s="27">
        <v>135.72999999999999</v>
      </c>
      <c r="I873" s="27">
        <v>13.39</v>
      </c>
      <c r="J873" s="7">
        <f t="shared" ref="J873:J877" si="532">(I873/H873)*100</f>
        <v>9.8651735062255952</v>
      </c>
      <c r="K873" s="1"/>
      <c r="L873" s="1"/>
      <c r="M873" s="2" t="s">
        <v>1628</v>
      </c>
      <c r="N873" s="2" t="s">
        <v>52</v>
      </c>
      <c r="O873" s="2" t="s">
        <v>1628</v>
      </c>
      <c r="P873" s="2" t="s">
        <v>1628</v>
      </c>
    </row>
    <row r="874" spans="1:17" ht="14.25" customHeight="1">
      <c r="A874" s="14" t="s">
        <v>703</v>
      </c>
      <c r="B874" s="27">
        <v>2</v>
      </c>
      <c r="C874" s="27">
        <v>143.5</v>
      </c>
      <c r="D874" s="27">
        <v>26.6</v>
      </c>
      <c r="E874" s="27">
        <v>0.81</v>
      </c>
      <c r="F874" s="27">
        <v>25.2</v>
      </c>
      <c r="G874" s="27">
        <v>8.0500000000000007</v>
      </c>
      <c r="H874" s="27">
        <v>220.81</v>
      </c>
      <c r="I874" s="27">
        <v>23.73</v>
      </c>
      <c r="J874" s="7">
        <f t="shared" si="532"/>
        <v>10.746795887867396</v>
      </c>
      <c r="K874" s="1"/>
      <c r="L874" s="1"/>
      <c r="M874" s="2" t="s">
        <v>1628</v>
      </c>
      <c r="N874" s="2" t="s">
        <v>52</v>
      </c>
      <c r="O874" s="2" t="s">
        <v>52</v>
      </c>
      <c r="P874" s="2" t="s">
        <v>1628</v>
      </c>
    </row>
    <row r="875" spans="1:17" ht="14.25" customHeight="1">
      <c r="A875" s="14" t="s">
        <v>703</v>
      </c>
      <c r="B875" s="27">
        <v>3</v>
      </c>
      <c r="C875" s="27">
        <v>154.6</v>
      </c>
      <c r="D875" s="27">
        <v>20.399999999999999</v>
      </c>
      <c r="E875" s="27">
        <v>0.9</v>
      </c>
      <c r="F875" s="27">
        <v>36.200000000000003</v>
      </c>
      <c r="G875" s="27">
        <v>7.54</v>
      </c>
      <c r="H875" s="27">
        <v>235.82</v>
      </c>
      <c r="I875" s="27">
        <v>22.79</v>
      </c>
      <c r="J875" s="7">
        <f t="shared" si="532"/>
        <v>9.6641506233567966</v>
      </c>
      <c r="K875" s="1"/>
      <c r="L875" s="1"/>
      <c r="M875" s="2" t="s">
        <v>1628</v>
      </c>
      <c r="N875" s="2" t="s">
        <v>52</v>
      </c>
      <c r="O875" s="2" t="s">
        <v>1628</v>
      </c>
      <c r="P875" s="2" t="s">
        <v>1628</v>
      </c>
    </row>
    <row r="876" spans="1:17" ht="14.25" customHeight="1">
      <c r="A876" s="14" t="s">
        <v>703</v>
      </c>
      <c r="B876" s="27">
        <v>4</v>
      </c>
      <c r="C876" s="27">
        <v>108.8</v>
      </c>
      <c r="D876" s="27">
        <v>20</v>
      </c>
      <c r="E876" s="27">
        <v>0.71</v>
      </c>
      <c r="F876" s="27">
        <v>27.4</v>
      </c>
      <c r="G876" s="27">
        <v>5.92</v>
      </c>
      <c r="H876" s="27">
        <v>121.81</v>
      </c>
      <c r="I876" s="27">
        <v>11.73</v>
      </c>
      <c r="J876" s="7">
        <f t="shared" si="532"/>
        <v>9.6297512519497594</v>
      </c>
      <c r="K876" s="1"/>
      <c r="L876" s="1"/>
      <c r="M876" s="2" t="s">
        <v>1628</v>
      </c>
      <c r="N876" s="2" t="s">
        <v>52</v>
      </c>
      <c r="O876" s="2" t="s">
        <v>1628</v>
      </c>
      <c r="P876" s="2" t="s">
        <v>1628</v>
      </c>
    </row>
    <row r="877" spans="1:17" ht="14.25" customHeight="1">
      <c r="A877" s="14" t="s">
        <v>703</v>
      </c>
      <c r="B877" s="27">
        <v>5</v>
      </c>
      <c r="C877" s="27">
        <v>22.6</v>
      </c>
      <c r="D877" s="27">
        <v>15.1</v>
      </c>
      <c r="E877" s="27">
        <v>0.5</v>
      </c>
      <c r="F877" s="27">
        <v>15.2</v>
      </c>
      <c r="G877" s="27">
        <v>6.3</v>
      </c>
      <c r="H877" s="27">
        <v>23.82</v>
      </c>
      <c r="I877" s="27">
        <v>2.52</v>
      </c>
      <c r="J877" s="7">
        <f t="shared" si="532"/>
        <v>10.579345088161208</v>
      </c>
      <c r="K877" s="1"/>
      <c r="L877" s="1"/>
      <c r="M877" s="2" t="s">
        <v>1628</v>
      </c>
      <c r="N877" s="2" t="s">
        <v>52</v>
      </c>
      <c r="O877" s="2" t="s">
        <v>1628</v>
      </c>
      <c r="P877" s="2" t="s">
        <v>1628</v>
      </c>
    </row>
    <row r="878" spans="1:17" ht="14.25" customHeight="1">
      <c r="A878" s="14" t="s">
        <v>706</v>
      </c>
      <c r="B878" s="27">
        <v>1</v>
      </c>
      <c r="K878" s="1"/>
      <c r="L878" s="1"/>
      <c r="M878" s="1"/>
      <c r="N878" s="1"/>
      <c r="O878" s="1"/>
      <c r="P878" s="1"/>
    </row>
    <row r="879" spans="1:17" ht="14.25" customHeight="1">
      <c r="A879" s="14" t="s">
        <v>706</v>
      </c>
      <c r="B879" s="27">
        <v>2</v>
      </c>
      <c r="K879" s="1"/>
      <c r="L879" s="1"/>
      <c r="M879" s="1"/>
      <c r="N879" s="1"/>
      <c r="O879" s="1"/>
      <c r="P879" s="1"/>
    </row>
    <row r="880" spans="1:17" ht="14.25" customHeight="1">
      <c r="A880" s="14" t="s">
        <v>706</v>
      </c>
      <c r="B880" s="27">
        <v>3</v>
      </c>
      <c r="K880" s="1"/>
      <c r="L880" s="1"/>
      <c r="M880" s="1"/>
      <c r="N880" s="1"/>
      <c r="O880" s="1"/>
      <c r="P880" s="1"/>
    </row>
    <row r="881" spans="1:16" ht="14.25" customHeight="1">
      <c r="A881" s="14" t="s">
        <v>706</v>
      </c>
      <c r="B881" s="27">
        <v>4</v>
      </c>
      <c r="K881" s="1"/>
      <c r="L881" s="1"/>
      <c r="M881" s="1"/>
      <c r="N881" s="1"/>
      <c r="O881" s="1"/>
      <c r="P881" s="1"/>
    </row>
    <row r="882" spans="1:16" ht="14.25" customHeight="1">
      <c r="A882" s="14" t="s">
        <v>706</v>
      </c>
      <c r="B882" s="27">
        <v>5</v>
      </c>
      <c r="K882" s="1"/>
      <c r="L882" s="1"/>
      <c r="M882" s="1"/>
      <c r="N882" s="1"/>
      <c r="O882" s="1"/>
      <c r="P882" s="1"/>
    </row>
    <row r="883" spans="1:16" ht="14.25" customHeight="1">
      <c r="A883" s="14" t="s">
        <v>709</v>
      </c>
      <c r="B883" s="27">
        <v>1</v>
      </c>
      <c r="K883" s="1"/>
      <c r="L883" s="1"/>
      <c r="M883" s="1"/>
      <c r="N883" s="1"/>
      <c r="O883" s="1"/>
      <c r="P883" s="1"/>
    </row>
    <row r="884" spans="1:16" ht="14.25" customHeight="1">
      <c r="A884" s="14" t="s">
        <v>709</v>
      </c>
      <c r="B884" s="27">
        <v>2</v>
      </c>
      <c r="K884" s="1"/>
      <c r="L884" s="1"/>
      <c r="M884" s="1"/>
      <c r="N884" s="1"/>
      <c r="O884" s="1"/>
      <c r="P884" s="1"/>
    </row>
    <row r="885" spans="1:16" ht="14.25" customHeight="1">
      <c r="A885" s="14" t="s">
        <v>709</v>
      </c>
      <c r="B885" s="27">
        <v>3</v>
      </c>
      <c r="K885" s="1"/>
      <c r="L885" s="1"/>
      <c r="M885" s="1"/>
      <c r="N885" s="1"/>
      <c r="O885" s="1"/>
      <c r="P885" s="1"/>
    </row>
    <row r="886" spans="1:16" ht="14.25" customHeight="1">
      <c r="A886" s="14" t="s">
        <v>709</v>
      </c>
      <c r="B886" s="27">
        <v>4</v>
      </c>
      <c r="K886" s="1"/>
      <c r="L886" s="1"/>
      <c r="M886" s="1"/>
      <c r="N886" s="1"/>
      <c r="O886" s="1"/>
      <c r="P886" s="1"/>
    </row>
    <row r="887" spans="1:16" ht="14.25" customHeight="1">
      <c r="A887" s="14" t="s">
        <v>709</v>
      </c>
      <c r="B887" s="27">
        <v>5</v>
      </c>
      <c r="K887" s="1"/>
      <c r="L887" s="1"/>
      <c r="M887" s="1"/>
      <c r="N887" s="1"/>
      <c r="O887" s="1"/>
      <c r="P887" s="1"/>
    </row>
    <row r="888" spans="1:16" ht="14.25" customHeight="1">
      <c r="A888" s="14" t="s">
        <v>712</v>
      </c>
      <c r="B888" s="27">
        <v>1</v>
      </c>
      <c r="K888" s="1"/>
      <c r="L888" s="1"/>
      <c r="M888" s="1"/>
      <c r="N888" s="1"/>
      <c r="O888" s="1"/>
      <c r="P888" s="1"/>
    </row>
    <row r="889" spans="1:16" ht="14.25" customHeight="1">
      <c r="A889" s="14" t="s">
        <v>712</v>
      </c>
      <c r="B889" s="27">
        <v>2</v>
      </c>
      <c r="K889" s="1"/>
      <c r="L889" s="1"/>
      <c r="M889" s="1"/>
      <c r="N889" s="1"/>
      <c r="O889" s="1"/>
      <c r="P889" s="1"/>
    </row>
    <row r="890" spans="1:16" ht="14.25" customHeight="1">
      <c r="A890" s="14" t="s">
        <v>712</v>
      </c>
      <c r="B890" s="27">
        <v>3</v>
      </c>
      <c r="K890" s="1"/>
      <c r="L890" s="1"/>
      <c r="M890" s="1"/>
      <c r="N890" s="1"/>
      <c r="O890" s="1"/>
      <c r="P890" s="1"/>
    </row>
    <row r="891" spans="1:16" ht="14.25" customHeight="1">
      <c r="A891" s="14" t="s">
        <v>712</v>
      </c>
      <c r="B891" s="27">
        <v>4</v>
      </c>
      <c r="K891" s="1"/>
      <c r="L891" s="1"/>
      <c r="M891" s="1"/>
      <c r="N891" s="1"/>
      <c r="O891" s="1"/>
      <c r="P891" s="1"/>
    </row>
    <row r="892" spans="1:16" ht="14.25" customHeight="1">
      <c r="A892" s="14" t="s">
        <v>712</v>
      </c>
      <c r="B892" s="27">
        <v>5</v>
      </c>
      <c r="K892" s="1"/>
      <c r="L892" s="1"/>
      <c r="M892" s="1"/>
      <c r="N892" s="1"/>
      <c r="O892" s="1"/>
      <c r="P892" s="1"/>
    </row>
    <row r="893" spans="1:16" ht="14.25" customHeight="1">
      <c r="A893" s="14" t="s">
        <v>714</v>
      </c>
      <c r="B893" s="27">
        <v>1</v>
      </c>
      <c r="K893" s="1"/>
      <c r="L893" s="1"/>
      <c r="M893" s="1"/>
      <c r="N893" s="1"/>
      <c r="O893" s="1"/>
      <c r="P893" s="1"/>
    </row>
    <row r="894" spans="1:16" ht="14.25" customHeight="1">
      <c r="A894" s="14" t="s">
        <v>714</v>
      </c>
      <c r="B894" s="27">
        <v>2</v>
      </c>
      <c r="K894" s="1"/>
      <c r="L894" s="1"/>
      <c r="M894" s="1"/>
      <c r="N894" s="1"/>
      <c r="O894" s="1"/>
      <c r="P894" s="1"/>
    </row>
    <row r="895" spans="1:16" ht="14.25" customHeight="1">
      <c r="A895" s="14" t="s">
        <v>714</v>
      </c>
      <c r="B895" s="27">
        <v>3</v>
      </c>
      <c r="K895" s="1"/>
      <c r="L895" s="1"/>
      <c r="M895" s="1"/>
      <c r="N895" s="1"/>
      <c r="O895" s="1"/>
      <c r="P895" s="1"/>
    </row>
    <row r="896" spans="1:16" ht="14.25" customHeight="1">
      <c r="A896" s="14" t="s">
        <v>714</v>
      </c>
      <c r="B896" s="27">
        <v>4</v>
      </c>
      <c r="K896" s="1"/>
      <c r="L896" s="1"/>
      <c r="M896" s="1"/>
      <c r="N896" s="1"/>
      <c r="O896" s="1"/>
      <c r="P896" s="1"/>
    </row>
    <row r="897" spans="1:16" ht="14.25" customHeight="1">
      <c r="A897" s="14" t="s">
        <v>714</v>
      </c>
      <c r="B897" s="27">
        <v>5</v>
      </c>
      <c r="K897" s="1"/>
      <c r="L897" s="1"/>
      <c r="M897" s="1"/>
      <c r="N897" s="1"/>
      <c r="O897" s="1"/>
      <c r="P897" s="1"/>
    </row>
    <row r="898" spans="1:16" ht="14.25" customHeight="1">
      <c r="A898" s="14" t="s">
        <v>719</v>
      </c>
      <c r="B898" s="27">
        <v>1</v>
      </c>
      <c r="K898" s="1"/>
      <c r="L898" s="1"/>
      <c r="M898" s="1"/>
      <c r="N898" s="1"/>
      <c r="O898" s="1"/>
      <c r="P898" s="1"/>
    </row>
    <row r="899" spans="1:16" ht="14.25" customHeight="1">
      <c r="A899" s="14" t="s">
        <v>719</v>
      </c>
      <c r="B899" s="27">
        <v>2</v>
      </c>
      <c r="K899" s="1"/>
      <c r="L899" s="1"/>
      <c r="M899" s="1"/>
      <c r="N899" s="1"/>
      <c r="O899" s="1"/>
      <c r="P899" s="1"/>
    </row>
    <row r="900" spans="1:16" ht="14.25" customHeight="1">
      <c r="A900" s="14" t="s">
        <v>719</v>
      </c>
      <c r="B900" s="27">
        <v>3</v>
      </c>
      <c r="K900" s="1"/>
      <c r="L900" s="1"/>
      <c r="M900" s="1"/>
      <c r="N900" s="1"/>
      <c r="O900" s="1"/>
      <c r="P900" s="1"/>
    </row>
    <row r="901" spans="1:16" ht="14.25" customHeight="1">
      <c r="A901" s="14" t="s">
        <v>719</v>
      </c>
      <c r="B901" s="27">
        <v>4</v>
      </c>
      <c r="K901" s="1"/>
      <c r="L901" s="1"/>
      <c r="M901" s="1"/>
      <c r="N901" s="1"/>
      <c r="O901" s="1"/>
      <c r="P901" s="1"/>
    </row>
    <row r="902" spans="1:16" ht="14.25" customHeight="1">
      <c r="A902" s="14" t="s">
        <v>719</v>
      </c>
      <c r="B902" s="27">
        <v>5</v>
      </c>
      <c r="K902" s="1"/>
      <c r="L902" s="1"/>
      <c r="M902" s="1"/>
      <c r="N902" s="1"/>
      <c r="O902" s="1"/>
      <c r="P902" s="1"/>
    </row>
    <row r="903" spans="1:16" ht="14.25" customHeight="1">
      <c r="A903" s="14" t="s">
        <v>217</v>
      </c>
      <c r="B903" s="27">
        <v>1</v>
      </c>
      <c r="K903" s="1"/>
      <c r="L903" s="1"/>
      <c r="M903" s="1"/>
      <c r="N903" s="1"/>
      <c r="O903" s="1"/>
      <c r="P903" s="1"/>
    </row>
    <row r="904" spans="1:16" ht="14.25" customHeight="1">
      <c r="A904" s="14" t="s">
        <v>217</v>
      </c>
      <c r="B904" s="27">
        <v>2</v>
      </c>
      <c r="K904" s="1"/>
      <c r="L904" s="1"/>
      <c r="M904" s="1"/>
      <c r="N904" s="1"/>
      <c r="O904" s="1"/>
      <c r="P904" s="1"/>
    </row>
    <row r="905" spans="1:16" ht="14.25" customHeight="1">
      <c r="A905" s="14" t="s">
        <v>217</v>
      </c>
      <c r="B905" s="27">
        <v>3</v>
      </c>
      <c r="K905" s="1"/>
      <c r="L905" s="1"/>
      <c r="M905" s="1"/>
      <c r="N905" s="1"/>
      <c r="O905" s="1"/>
      <c r="P905" s="1"/>
    </row>
    <row r="906" spans="1:16" ht="14.25" customHeight="1">
      <c r="A906" s="14" t="s">
        <v>217</v>
      </c>
      <c r="B906" s="27">
        <v>4</v>
      </c>
      <c r="K906" s="1"/>
      <c r="L906" s="1"/>
      <c r="M906" s="1"/>
      <c r="N906" s="1"/>
      <c r="O906" s="1"/>
      <c r="P906" s="1"/>
    </row>
    <row r="907" spans="1:16" ht="14.25" customHeight="1">
      <c r="A907" s="14" t="s">
        <v>217</v>
      </c>
      <c r="B907" s="27">
        <v>5</v>
      </c>
      <c r="K907" s="1"/>
      <c r="L907" s="1"/>
      <c r="M907" s="1"/>
      <c r="N907" s="1"/>
      <c r="O907" s="1"/>
      <c r="P907" s="1"/>
    </row>
    <row r="908" spans="1:16" ht="14.25" customHeight="1">
      <c r="A908" s="14" t="s">
        <v>724</v>
      </c>
      <c r="B908" s="27">
        <v>1</v>
      </c>
      <c r="K908" s="1"/>
      <c r="L908" s="1"/>
      <c r="M908" s="1"/>
      <c r="N908" s="1"/>
      <c r="O908" s="1"/>
      <c r="P908" s="1"/>
    </row>
    <row r="909" spans="1:16" ht="14.25" customHeight="1">
      <c r="A909" s="14" t="s">
        <v>724</v>
      </c>
      <c r="B909" s="27">
        <v>2</v>
      </c>
      <c r="K909" s="1"/>
      <c r="L909" s="1"/>
      <c r="M909" s="1"/>
      <c r="N909" s="1"/>
      <c r="O909" s="1"/>
      <c r="P909" s="1"/>
    </row>
    <row r="910" spans="1:16" ht="14.25" customHeight="1">
      <c r="A910" s="14" t="s">
        <v>724</v>
      </c>
      <c r="B910" s="27">
        <v>3</v>
      </c>
      <c r="K910" s="1"/>
      <c r="L910" s="1"/>
      <c r="M910" s="1"/>
      <c r="N910" s="1"/>
      <c r="O910" s="1"/>
      <c r="P910" s="1"/>
    </row>
    <row r="911" spans="1:16" ht="14.25" customHeight="1">
      <c r="A911" s="14" t="s">
        <v>724</v>
      </c>
      <c r="B911" s="27">
        <v>4</v>
      </c>
      <c r="K911" s="1"/>
      <c r="L911" s="1"/>
      <c r="M911" s="1"/>
      <c r="N911" s="1"/>
      <c r="O911" s="1"/>
      <c r="P911" s="1"/>
    </row>
    <row r="912" spans="1:16" ht="14.25" customHeight="1">
      <c r="A912" s="14" t="s">
        <v>724</v>
      </c>
      <c r="B912" s="27">
        <v>5</v>
      </c>
      <c r="K912" s="1"/>
      <c r="L912" s="1"/>
      <c r="M912" s="1"/>
      <c r="N912" s="1"/>
      <c r="O912" s="1"/>
      <c r="P912" s="1"/>
    </row>
    <row r="913" spans="1:16" ht="14.25" customHeight="1">
      <c r="A913" s="14" t="s">
        <v>727</v>
      </c>
      <c r="B913" s="27">
        <v>1</v>
      </c>
      <c r="K913" s="1"/>
      <c r="L913" s="1"/>
      <c r="M913" s="1"/>
      <c r="N913" s="1"/>
      <c r="O913" s="1"/>
      <c r="P913" s="1"/>
    </row>
    <row r="914" spans="1:16" ht="14.25" customHeight="1">
      <c r="A914" s="14" t="s">
        <v>727</v>
      </c>
      <c r="B914" s="27">
        <v>2</v>
      </c>
      <c r="K914" s="1"/>
      <c r="L914" s="1"/>
      <c r="M914" s="1"/>
      <c r="N914" s="1"/>
      <c r="O914" s="1"/>
      <c r="P914" s="1"/>
    </row>
    <row r="915" spans="1:16" ht="14.25" customHeight="1">
      <c r="A915" s="14" t="s">
        <v>727</v>
      </c>
      <c r="B915" s="27">
        <v>3</v>
      </c>
      <c r="K915" s="1"/>
      <c r="L915" s="1"/>
      <c r="M915" s="1"/>
      <c r="N915" s="1"/>
      <c r="O915" s="1"/>
      <c r="P915" s="1"/>
    </row>
    <row r="916" spans="1:16" ht="14.25" customHeight="1">
      <c r="A916" s="14" t="s">
        <v>727</v>
      </c>
      <c r="B916" s="27">
        <v>4</v>
      </c>
      <c r="K916" s="1"/>
      <c r="L916" s="1"/>
      <c r="M916" s="1"/>
      <c r="N916" s="1"/>
      <c r="O916" s="1"/>
      <c r="P916" s="1"/>
    </row>
    <row r="917" spans="1:16" ht="14.25" customHeight="1">
      <c r="A917" s="14" t="s">
        <v>727</v>
      </c>
      <c r="B917" s="27">
        <v>5</v>
      </c>
      <c r="K917" s="1"/>
      <c r="L917" s="1"/>
      <c r="M917" s="1"/>
      <c r="N917" s="1"/>
      <c r="O917" s="1"/>
      <c r="P917" s="1"/>
    </row>
    <row r="918" spans="1:16" ht="14.25" customHeight="1">
      <c r="A918" s="14" t="s">
        <v>731</v>
      </c>
      <c r="B918" s="27">
        <v>1</v>
      </c>
      <c r="K918" s="1"/>
      <c r="L918" s="1"/>
      <c r="M918" s="1"/>
      <c r="N918" s="1"/>
      <c r="O918" s="1"/>
      <c r="P918" s="1"/>
    </row>
    <row r="919" spans="1:16" ht="14.25" customHeight="1">
      <c r="A919" s="14" t="s">
        <v>731</v>
      </c>
      <c r="B919" s="27">
        <v>2</v>
      </c>
      <c r="K919" s="1"/>
      <c r="L919" s="1"/>
      <c r="M919" s="1"/>
      <c r="N919" s="1"/>
      <c r="O919" s="1"/>
      <c r="P919" s="1"/>
    </row>
    <row r="920" spans="1:16" ht="14.25" customHeight="1">
      <c r="A920" s="14" t="s">
        <v>731</v>
      </c>
      <c r="B920" s="27">
        <v>3</v>
      </c>
      <c r="K920" s="1"/>
      <c r="L920" s="1"/>
      <c r="M920" s="1"/>
      <c r="N920" s="1"/>
      <c r="O920" s="1"/>
      <c r="P920" s="1"/>
    </row>
    <row r="921" spans="1:16" ht="14.25" customHeight="1">
      <c r="A921" s="14" t="s">
        <v>731</v>
      </c>
      <c r="B921" s="27">
        <v>4</v>
      </c>
      <c r="K921" s="1"/>
      <c r="L921" s="1"/>
      <c r="M921" s="1"/>
      <c r="N921" s="1"/>
      <c r="O921" s="1"/>
      <c r="P921" s="1"/>
    </row>
    <row r="922" spans="1:16" ht="14.25" customHeight="1">
      <c r="A922" s="14" t="s">
        <v>731</v>
      </c>
      <c r="B922" s="27">
        <v>5</v>
      </c>
      <c r="K922" s="1"/>
      <c r="L922" s="1"/>
      <c r="M922" s="1"/>
      <c r="N922" s="1"/>
      <c r="O922" s="1"/>
      <c r="P922" s="1"/>
    </row>
    <row r="923" spans="1:16" ht="14.25" customHeight="1">
      <c r="A923" s="14" t="s">
        <v>734</v>
      </c>
      <c r="B923" s="27">
        <v>1</v>
      </c>
      <c r="K923" s="1"/>
      <c r="L923" s="1"/>
      <c r="M923" s="1"/>
      <c r="N923" s="1"/>
      <c r="O923" s="1"/>
      <c r="P923" s="1"/>
    </row>
    <row r="924" spans="1:16" ht="14.25" customHeight="1">
      <c r="A924" s="14" t="s">
        <v>734</v>
      </c>
      <c r="B924" s="27">
        <v>2</v>
      </c>
      <c r="K924" s="1"/>
      <c r="L924" s="1"/>
      <c r="M924" s="1"/>
      <c r="N924" s="1"/>
      <c r="O924" s="1"/>
      <c r="P924" s="1"/>
    </row>
    <row r="925" spans="1:16" ht="14.25" customHeight="1">
      <c r="A925" s="14" t="s">
        <v>734</v>
      </c>
      <c r="B925" s="27">
        <v>3</v>
      </c>
      <c r="K925" s="1"/>
      <c r="L925" s="1"/>
      <c r="M925" s="1"/>
      <c r="N925" s="1"/>
      <c r="O925" s="1"/>
      <c r="P925" s="1"/>
    </row>
    <row r="926" spans="1:16" ht="14.25" customHeight="1">
      <c r="A926" s="14" t="s">
        <v>734</v>
      </c>
      <c r="B926" s="27">
        <v>4</v>
      </c>
      <c r="K926" s="1"/>
      <c r="L926" s="1"/>
      <c r="M926" s="1"/>
      <c r="N926" s="1"/>
      <c r="O926" s="1"/>
      <c r="P926" s="1"/>
    </row>
    <row r="927" spans="1:16" ht="14.25" customHeight="1">
      <c r="A927" s="14" t="s">
        <v>734</v>
      </c>
      <c r="B927" s="27">
        <v>5</v>
      </c>
      <c r="K927" s="1"/>
      <c r="L927" s="1"/>
      <c r="M927" s="1"/>
      <c r="N927" s="1"/>
      <c r="O927" s="1"/>
      <c r="P927" s="1"/>
    </row>
    <row r="928" spans="1:16" ht="14.25" customHeight="1">
      <c r="A928" s="14" t="s">
        <v>736</v>
      </c>
      <c r="B928" s="27">
        <v>1</v>
      </c>
      <c r="C928" s="27">
        <v>149.69999999999999</v>
      </c>
      <c r="D928" s="27">
        <v>20.399999999999999</v>
      </c>
      <c r="E928" s="27">
        <v>0.79</v>
      </c>
      <c r="F928" s="27">
        <v>7.8</v>
      </c>
      <c r="G928" s="27">
        <v>3.51</v>
      </c>
      <c r="H928" s="27">
        <v>163.41</v>
      </c>
      <c r="I928" s="27">
        <v>21.36</v>
      </c>
      <c r="J928" s="7">
        <f t="shared" ref="J928:J932" si="533">(I928/H928)*100</f>
        <v>13.071415458050303</v>
      </c>
      <c r="K928" s="1"/>
      <c r="L928" s="1"/>
      <c r="M928" s="2" t="s">
        <v>1628</v>
      </c>
      <c r="N928" s="2" t="s">
        <v>52</v>
      </c>
      <c r="O928" s="2" t="s">
        <v>52</v>
      </c>
      <c r="P928" s="2" t="s">
        <v>1628</v>
      </c>
    </row>
    <row r="929" spans="1:16" ht="14.25" customHeight="1">
      <c r="A929" s="14" t="s">
        <v>736</v>
      </c>
      <c r="B929" s="27">
        <v>2</v>
      </c>
      <c r="C929" s="27">
        <v>131.5</v>
      </c>
      <c r="D929" s="27">
        <v>16.899999999999999</v>
      </c>
      <c r="E929" s="27">
        <v>0.9</v>
      </c>
      <c r="F929" s="27">
        <v>10.3</v>
      </c>
      <c r="G929" s="27">
        <v>4.3499999999999996</v>
      </c>
      <c r="H929" s="27">
        <v>166.4</v>
      </c>
      <c r="I929" s="27">
        <v>18.84</v>
      </c>
      <c r="J929" s="7">
        <f t="shared" si="533"/>
        <v>11.322115384615385</v>
      </c>
      <c r="K929" s="1"/>
      <c r="L929" s="1"/>
      <c r="M929" s="2" t="s">
        <v>1628</v>
      </c>
      <c r="N929" s="2" t="s">
        <v>52</v>
      </c>
      <c r="O929" s="2" t="s">
        <v>52</v>
      </c>
      <c r="P929" s="2" t="s">
        <v>52</v>
      </c>
    </row>
    <row r="930" spans="1:16" ht="14.25" customHeight="1">
      <c r="A930" s="14" t="s">
        <v>736</v>
      </c>
      <c r="B930" s="27">
        <v>3</v>
      </c>
      <c r="C930" s="27">
        <v>11.9</v>
      </c>
      <c r="D930" s="27">
        <v>17.3</v>
      </c>
      <c r="E930" s="27">
        <v>0.78</v>
      </c>
      <c r="F930" s="27">
        <v>5.5</v>
      </c>
      <c r="G930" s="27">
        <v>4.01</v>
      </c>
      <c r="H930" s="27">
        <v>113.9</v>
      </c>
      <c r="I930" s="27">
        <v>14.48</v>
      </c>
      <c r="J930" s="7">
        <f t="shared" si="533"/>
        <v>12.712906057945567</v>
      </c>
      <c r="K930" s="1"/>
      <c r="L930" s="1"/>
      <c r="M930" s="2" t="s">
        <v>1628</v>
      </c>
      <c r="N930" s="2" t="s">
        <v>52</v>
      </c>
      <c r="O930" s="2" t="s">
        <v>52</v>
      </c>
      <c r="P930" s="2" t="s">
        <v>1628</v>
      </c>
    </row>
    <row r="931" spans="1:16" ht="14.25" customHeight="1">
      <c r="A931" s="14" t="s">
        <v>736</v>
      </c>
      <c r="B931" s="27">
        <v>4</v>
      </c>
      <c r="C931" s="27">
        <v>98.5</v>
      </c>
      <c r="D931" s="27">
        <v>12.2</v>
      </c>
      <c r="E931" s="27">
        <v>0.77</v>
      </c>
      <c r="F931" s="27">
        <v>9</v>
      </c>
      <c r="G931" s="27">
        <v>4.42</v>
      </c>
      <c r="H931" s="27">
        <v>80.19</v>
      </c>
      <c r="I931" s="27">
        <v>9.06</v>
      </c>
      <c r="J931" s="7">
        <f t="shared" si="533"/>
        <v>11.29816685372241</v>
      </c>
      <c r="K931" s="1"/>
      <c r="L931" s="1"/>
      <c r="M931" s="2" t="s">
        <v>1628</v>
      </c>
      <c r="N931" s="2" t="s">
        <v>52</v>
      </c>
      <c r="O931" s="2" t="s">
        <v>1628</v>
      </c>
      <c r="P931" s="2" t="s">
        <v>1628</v>
      </c>
    </row>
    <row r="932" spans="1:16" ht="14.25" customHeight="1">
      <c r="A932" s="14" t="s">
        <v>736</v>
      </c>
      <c r="B932" s="27">
        <v>5</v>
      </c>
      <c r="C932" s="27">
        <v>93.5</v>
      </c>
      <c r="D932" s="27">
        <v>14.6</v>
      </c>
      <c r="E932" s="27">
        <v>0.81</v>
      </c>
      <c r="F932" s="27">
        <v>9.6999999999999993</v>
      </c>
      <c r="G932" s="27">
        <v>4.32</v>
      </c>
      <c r="H932" s="27">
        <v>70.67</v>
      </c>
      <c r="I932" s="27">
        <v>7.28</v>
      </c>
      <c r="J932" s="7">
        <f t="shared" si="533"/>
        <v>10.301400877317107</v>
      </c>
      <c r="K932" s="1"/>
      <c r="L932" s="1"/>
      <c r="M932" s="2" t="s">
        <v>1628</v>
      </c>
      <c r="N932" s="2" t="s">
        <v>52</v>
      </c>
      <c r="O932" s="2" t="s">
        <v>1628</v>
      </c>
      <c r="P932" s="2" t="s">
        <v>1628</v>
      </c>
    </row>
    <row r="933" spans="1:16" ht="14.25" customHeight="1">
      <c r="A933" s="14" t="s">
        <v>152</v>
      </c>
      <c r="B933" s="27">
        <v>1</v>
      </c>
      <c r="K933" s="1"/>
      <c r="L933" s="1"/>
      <c r="M933" s="1"/>
      <c r="N933" s="1"/>
      <c r="O933" s="1"/>
      <c r="P933" s="1"/>
    </row>
    <row r="934" spans="1:16" ht="14.25" customHeight="1">
      <c r="A934" s="14" t="s">
        <v>152</v>
      </c>
      <c r="B934" s="27">
        <v>2</v>
      </c>
      <c r="K934" s="1"/>
      <c r="L934" s="1"/>
      <c r="M934" s="1"/>
      <c r="N934" s="1"/>
      <c r="O934" s="1"/>
      <c r="P934" s="1"/>
    </row>
    <row r="935" spans="1:16" ht="14.25" customHeight="1">
      <c r="A935" s="14" t="s">
        <v>152</v>
      </c>
      <c r="B935" s="27">
        <v>3</v>
      </c>
      <c r="K935" s="1"/>
      <c r="L935" s="1"/>
      <c r="M935" s="1"/>
      <c r="N935" s="1"/>
      <c r="O935" s="1"/>
      <c r="P935" s="1"/>
    </row>
    <row r="936" spans="1:16" ht="14.25" customHeight="1">
      <c r="A936" s="14" t="s">
        <v>152</v>
      </c>
      <c r="B936" s="27">
        <v>4</v>
      </c>
      <c r="K936" s="1"/>
      <c r="L936" s="1"/>
      <c r="M936" s="1"/>
      <c r="N936" s="1"/>
      <c r="O936" s="1"/>
      <c r="P936" s="1"/>
    </row>
    <row r="937" spans="1:16" ht="14.25" customHeight="1">
      <c r="A937" s="14" t="s">
        <v>152</v>
      </c>
      <c r="B937" s="27">
        <v>5</v>
      </c>
      <c r="K937" s="1"/>
      <c r="L937" s="1"/>
      <c r="M937" s="1"/>
      <c r="N937" s="1"/>
      <c r="O937" s="1"/>
      <c r="P937" s="1"/>
    </row>
    <row r="938" spans="1:16" ht="14.25" customHeight="1">
      <c r="A938" s="14" t="s">
        <v>741</v>
      </c>
      <c r="B938" s="27">
        <v>1</v>
      </c>
      <c r="C938" s="27">
        <v>118.6</v>
      </c>
      <c r="D938" s="27">
        <v>22.5</v>
      </c>
      <c r="E938" s="27">
        <v>0.73</v>
      </c>
      <c r="F938" s="27">
        <v>7.3</v>
      </c>
      <c r="G938" s="27">
        <v>3.8</v>
      </c>
      <c r="H938" s="27">
        <v>142.59</v>
      </c>
      <c r="I938" s="27">
        <v>16.420000000000002</v>
      </c>
      <c r="J938" s="7">
        <f t="shared" ref="J938:J942" si="534">(I938/H938)*100</f>
        <v>11.515534048671014</v>
      </c>
      <c r="K938" s="1"/>
      <c r="L938" s="1"/>
      <c r="M938" s="2" t="s">
        <v>1628</v>
      </c>
      <c r="N938" s="2" t="s">
        <v>52</v>
      </c>
      <c r="O938" s="2" t="s">
        <v>52</v>
      </c>
      <c r="P938" s="2" t="s">
        <v>52</v>
      </c>
    </row>
    <row r="939" spans="1:16" ht="14.25" customHeight="1">
      <c r="A939" s="14" t="s">
        <v>741</v>
      </c>
      <c r="B939" s="27">
        <v>2</v>
      </c>
      <c r="C939" s="27">
        <v>45.6</v>
      </c>
      <c r="D939" s="27">
        <v>7.7</v>
      </c>
      <c r="E939" s="27">
        <v>0.55000000000000004</v>
      </c>
      <c r="F939" s="27">
        <v>8.3000000000000007</v>
      </c>
      <c r="G939" s="27">
        <v>3.46</v>
      </c>
      <c r="H939" s="27">
        <v>14.35</v>
      </c>
      <c r="I939" s="27">
        <v>1.41</v>
      </c>
      <c r="J939" s="7">
        <f t="shared" si="534"/>
        <v>9.8257839721254356</v>
      </c>
      <c r="K939" s="1"/>
      <c r="L939" s="1"/>
      <c r="M939" s="2" t="s">
        <v>1628</v>
      </c>
      <c r="N939" s="2" t="s">
        <v>52</v>
      </c>
      <c r="O939" s="2" t="s">
        <v>1628</v>
      </c>
      <c r="P939" s="2" t="s">
        <v>1628</v>
      </c>
    </row>
    <row r="940" spans="1:16" ht="14.25" customHeight="1">
      <c r="A940" s="14" t="s">
        <v>741</v>
      </c>
      <c r="B940" s="27">
        <v>3</v>
      </c>
      <c r="C940" s="27">
        <v>29.7</v>
      </c>
      <c r="D940" s="27">
        <v>7.4</v>
      </c>
      <c r="E940" s="27">
        <v>0.38</v>
      </c>
      <c r="F940" s="27">
        <v>5.7</v>
      </c>
      <c r="G940" s="27">
        <v>3.02</v>
      </c>
      <c r="H940" s="27">
        <v>7.42</v>
      </c>
      <c r="I940" s="27">
        <v>0.65</v>
      </c>
      <c r="J940" s="7">
        <f t="shared" si="534"/>
        <v>8.7601078167115904</v>
      </c>
      <c r="K940" s="1"/>
      <c r="L940" s="1"/>
      <c r="M940" s="2" t="s">
        <v>1628</v>
      </c>
      <c r="N940" s="2" t="s">
        <v>1628</v>
      </c>
      <c r="O940" s="2" t="s">
        <v>1628</v>
      </c>
      <c r="P940" s="2" t="s">
        <v>1628</v>
      </c>
    </row>
    <row r="941" spans="1:16" ht="14.25" customHeight="1">
      <c r="A941" s="14" t="s">
        <v>741</v>
      </c>
      <c r="B941" s="27">
        <v>4</v>
      </c>
      <c r="C941" s="27">
        <v>69.099999999999994</v>
      </c>
      <c r="D941" s="27">
        <v>11</v>
      </c>
      <c r="E941" s="27">
        <v>0.68</v>
      </c>
      <c r="F941" s="27">
        <v>10.199999999999999</v>
      </c>
      <c r="G941" s="27">
        <v>3.94</v>
      </c>
      <c r="H941" s="27">
        <v>38.659999999999997</v>
      </c>
      <c r="I941" s="27">
        <v>4.09</v>
      </c>
      <c r="J941" s="7">
        <f t="shared" si="534"/>
        <v>10.579410243145372</v>
      </c>
      <c r="K941" s="1"/>
      <c r="L941" s="1"/>
      <c r="M941" s="2" t="s">
        <v>1628</v>
      </c>
      <c r="N941" s="2" t="s">
        <v>52</v>
      </c>
      <c r="O941" s="2" t="s">
        <v>1628</v>
      </c>
      <c r="P941" s="2" t="s">
        <v>1628</v>
      </c>
    </row>
    <row r="942" spans="1:16" ht="14.25" customHeight="1">
      <c r="A942" s="14" t="s">
        <v>741</v>
      </c>
      <c r="B942" s="27">
        <v>5</v>
      </c>
      <c r="C942" s="27">
        <v>42.3</v>
      </c>
      <c r="D942" s="27">
        <v>7.9</v>
      </c>
      <c r="E942" s="27">
        <v>0.63</v>
      </c>
      <c r="F942" s="27">
        <v>7.5</v>
      </c>
      <c r="G942" s="27">
        <v>3.18</v>
      </c>
      <c r="H942" s="27">
        <v>14.87</v>
      </c>
      <c r="I942" s="27">
        <v>1.59</v>
      </c>
      <c r="J942" s="7">
        <f t="shared" si="534"/>
        <v>10.692669804976465</v>
      </c>
      <c r="K942" s="1"/>
      <c r="L942" s="1"/>
      <c r="M942" s="2" t="s">
        <v>1628</v>
      </c>
      <c r="N942" s="2" t="s">
        <v>52</v>
      </c>
      <c r="O942" s="2" t="s">
        <v>1628</v>
      </c>
      <c r="P942" s="2" t="s">
        <v>52</v>
      </c>
    </row>
    <row r="943" spans="1:16" ht="14.25" customHeight="1">
      <c r="A943" s="14" t="s">
        <v>746</v>
      </c>
      <c r="B943" s="27">
        <v>1</v>
      </c>
      <c r="K943" s="1"/>
      <c r="L943" s="1"/>
      <c r="M943" s="1"/>
      <c r="N943" s="1"/>
      <c r="O943" s="1"/>
      <c r="P943" s="1"/>
    </row>
    <row r="944" spans="1:16" ht="14.25" customHeight="1">
      <c r="A944" s="14" t="s">
        <v>746</v>
      </c>
      <c r="B944" s="27">
        <v>2</v>
      </c>
      <c r="K944" s="1"/>
      <c r="L944" s="1"/>
      <c r="M944" s="1"/>
      <c r="N944" s="1"/>
      <c r="O944" s="1"/>
      <c r="P944" s="1"/>
    </row>
    <row r="945" spans="1:16" ht="14.25" customHeight="1">
      <c r="A945" s="14" t="s">
        <v>746</v>
      </c>
      <c r="B945" s="27">
        <v>3</v>
      </c>
      <c r="K945" s="1"/>
      <c r="L945" s="1"/>
      <c r="M945" s="1"/>
      <c r="N945" s="1"/>
      <c r="O945" s="1"/>
      <c r="P945" s="1"/>
    </row>
    <row r="946" spans="1:16" ht="14.25" customHeight="1">
      <c r="A946" s="14" t="s">
        <v>746</v>
      </c>
      <c r="B946" s="27">
        <v>4</v>
      </c>
      <c r="K946" s="1"/>
      <c r="L946" s="1"/>
      <c r="M946" s="1"/>
      <c r="N946" s="1"/>
      <c r="O946" s="1"/>
      <c r="P946" s="1"/>
    </row>
    <row r="947" spans="1:16" ht="14.25" customHeight="1">
      <c r="A947" s="14" t="s">
        <v>746</v>
      </c>
      <c r="B947" s="27">
        <v>5</v>
      </c>
      <c r="K947" s="1"/>
      <c r="L947" s="1"/>
      <c r="M947" s="1"/>
      <c r="N947" s="1"/>
      <c r="O947" s="1"/>
      <c r="P947" s="1"/>
    </row>
    <row r="948" spans="1:16" ht="14.25" customHeight="1">
      <c r="A948" s="14" t="s">
        <v>750</v>
      </c>
      <c r="B948" s="27">
        <v>1</v>
      </c>
      <c r="K948" s="1"/>
      <c r="L948" s="1"/>
      <c r="M948" s="1"/>
      <c r="N948" s="1"/>
      <c r="O948" s="1"/>
      <c r="P948" s="1"/>
    </row>
    <row r="949" spans="1:16" ht="14.25" customHeight="1">
      <c r="A949" s="14" t="s">
        <v>750</v>
      </c>
      <c r="B949" s="27">
        <v>2</v>
      </c>
      <c r="K949" s="1"/>
      <c r="L949" s="1"/>
      <c r="M949" s="1"/>
      <c r="N949" s="1"/>
      <c r="O949" s="1"/>
      <c r="P949" s="1"/>
    </row>
    <row r="950" spans="1:16" ht="14.25" customHeight="1">
      <c r="A950" s="14" t="s">
        <v>750</v>
      </c>
      <c r="B950" s="27">
        <v>3</v>
      </c>
      <c r="K950" s="1"/>
      <c r="L950" s="1"/>
      <c r="M950" s="1"/>
      <c r="N950" s="1"/>
      <c r="O950" s="1"/>
      <c r="P950" s="1"/>
    </row>
    <row r="951" spans="1:16" ht="14.25" customHeight="1">
      <c r="A951" s="14" t="s">
        <v>750</v>
      </c>
      <c r="B951" s="27">
        <v>4</v>
      </c>
      <c r="K951" s="1"/>
      <c r="L951" s="1"/>
      <c r="M951" s="1"/>
      <c r="N951" s="1"/>
      <c r="O951" s="1"/>
      <c r="P951" s="1"/>
    </row>
    <row r="952" spans="1:16" ht="14.25" customHeight="1">
      <c r="A952" s="14" t="s">
        <v>750</v>
      </c>
      <c r="B952" s="27">
        <v>5</v>
      </c>
      <c r="K952" s="1"/>
      <c r="L952" s="1"/>
      <c r="M952" s="1"/>
      <c r="N952" s="1"/>
      <c r="O952" s="1"/>
      <c r="P952" s="1"/>
    </row>
    <row r="953" spans="1:16" ht="14.25" customHeight="1">
      <c r="A953" s="14" t="s">
        <v>752</v>
      </c>
      <c r="B953" s="27">
        <v>1</v>
      </c>
      <c r="K953" s="1"/>
      <c r="L953" s="1"/>
      <c r="M953" s="1"/>
      <c r="N953" s="1"/>
      <c r="O953" s="1"/>
      <c r="P953" s="1"/>
    </row>
    <row r="954" spans="1:16" ht="14.25" customHeight="1">
      <c r="A954" s="14" t="s">
        <v>752</v>
      </c>
      <c r="B954" s="27">
        <v>2</v>
      </c>
      <c r="K954" s="1"/>
      <c r="L954" s="1"/>
      <c r="M954" s="1"/>
      <c r="N954" s="1"/>
      <c r="O954" s="1"/>
      <c r="P954" s="1"/>
    </row>
    <row r="955" spans="1:16" ht="14.25" customHeight="1">
      <c r="A955" s="14" t="s">
        <v>752</v>
      </c>
      <c r="B955" s="27">
        <v>3</v>
      </c>
      <c r="K955" s="1"/>
      <c r="L955" s="1"/>
      <c r="M955" s="1"/>
      <c r="N955" s="1"/>
      <c r="O955" s="1"/>
      <c r="P955" s="1"/>
    </row>
    <row r="956" spans="1:16" ht="14.25" customHeight="1">
      <c r="A956" s="14" t="s">
        <v>752</v>
      </c>
      <c r="B956" s="27">
        <v>4</v>
      </c>
      <c r="K956" s="1"/>
      <c r="L956" s="1"/>
      <c r="M956" s="1"/>
      <c r="N956" s="1"/>
      <c r="O956" s="1"/>
      <c r="P956" s="1"/>
    </row>
    <row r="957" spans="1:16" ht="14.25" customHeight="1">
      <c r="A957" s="14" t="s">
        <v>752</v>
      </c>
      <c r="B957" s="27">
        <v>5</v>
      </c>
      <c r="K957" s="1"/>
      <c r="L957" s="1"/>
      <c r="M957" s="1"/>
      <c r="N957" s="1"/>
      <c r="O957" s="1"/>
      <c r="P957" s="1"/>
    </row>
    <row r="958" spans="1:16" ht="14.25" customHeight="1">
      <c r="A958" s="14" t="s">
        <v>755</v>
      </c>
      <c r="B958" s="27">
        <v>1</v>
      </c>
      <c r="K958" s="1"/>
      <c r="L958" s="1"/>
      <c r="M958" s="1"/>
      <c r="N958" s="1"/>
      <c r="O958" s="1"/>
      <c r="P958" s="1"/>
    </row>
    <row r="959" spans="1:16" ht="14.25" customHeight="1">
      <c r="A959" s="14" t="s">
        <v>755</v>
      </c>
      <c r="B959" s="27">
        <v>2</v>
      </c>
      <c r="K959" s="1"/>
      <c r="L959" s="1"/>
      <c r="M959" s="1"/>
      <c r="N959" s="1"/>
      <c r="O959" s="1"/>
      <c r="P959" s="1"/>
    </row>
    <row r="960" spans="1:16" ht="14.25" customHeight="1">
      <c r="A960" s="14" t="s">
        <v>755</v>
      </c>
      <c r="B960" s="27">
        <v>3</v>
      </c>
      <c r="K960" s="1"/>
      <c r="L960" s="1"/>
      <c r="M960" s="1"/>
      <c r="N960" s="1"/>
      <c r="O960" s="1"/>
      <c r="P960" s="1"/>
    </row>
    <row r="961" spans="1:17" ht="14.25" customHeight="1">
      <c r="A961" s="14" t="s">
        <v>755</v>
      </c>
      <c r="B961" s="27">
        <v>4</v>
      </c>
      <c r="K961" s="1"/>
      <c r="L961" s="1"/>
      <c r="M961" s="1"/>
      <c r="N961" s="1"/>
      <c r="O961" s="1"/>
      <c r="P961" s="1"/>
    </row>
    <row r="962" spans="1:17" ht="14.25" customHeight="1">
      <c r="A962" s="14" t="s">
        <v>755</v>
      </c>
      <c r="B962" s="27">
        <v>5</v>
      </c>
      <c r="K962" s="1"/>
      <c r="L962" s="1"/>
      <c r="M962" s="1"/>
      <c r="N962" s="1"/>
      <c r="O962" s="1"/>
      <c r="P962" s="1"/>
    </row>
    <row r="963" spans="1:17" ht="14.25" customHeight="1">
      <c r="A963" s="14" t="s">
        <v>757</v>
      </c>
      <c r="B963" s="27">
        <v>1</v>
      </c>
      <c r="K963" s="1"/>
      <c r="L963" s="1"/>
      <c r="M963" s="1"/>
      <c r="N963" s="1"/>
      <c r="O963" s="1"/>
      <c r="P963" s="1"/>
    </row>
    <row r="964" spans="1:17" ht="14.25" customHeight="1">
      <c r="A964" s="14" t="s">
        <v>757</v>
      </c>
      <c r="B964" s="27">
        <v>2</v>
      </c>
      <c r="K964" s="1"/>
      <c r="L964" s="1"/>
      <c r="M964" s="1"/>
      <c r="N964" s="1"/>
      <c r="O964" s="1"/>
      <c r="P964" s="1"/>
    </row>
    <row r="965" spans="1:17" ht="14.25" customHeight="1">
      <c r="A965" s="14" t="s">
        <v>757</v>
      </c>
      <c r="B965" s="27">
        <v>3</v>
      </c>
      <c r="K965" s="1"/>
      <c r="L965" s="1"/>
      <c r="M965" s="1"/>
      <c r="N965" s="1"/>
      <c r="O965" s="1"/>
      <c r="P965" s="1"/>
    </row>
    <row r="966" spans="1:17" ht="14.25" customHeight="1">
      <c r="A966" s="14" t="s">
        <v>757</v>
      </c>
      <c r="B966" s="27">
        <v>4</v>
      </c>
      <c r="K966" s="1"/>
      <c r="L966" s="1"/>
      <c r="M966" s="1"/>
      <c r="N966" s="1"/>
      <c r="O966" s="1"/>
      <c r="P966" s="1"/>
    </row>
    <row r="967" spans="1:17" ht="14.25" customHeight="1">
      <c r="A967" s="14" t="s">
        <v>757</v>
      </c>
      <c r="B967" s="27">
        <v>5</v>
      </c>
      <c r="K967" s="1"/>
      <c r="L967" s="1"/>
      <c r="M967" s="1"/>
      <c r="N967" s="1"/>
      <c r="O967" s="1"/>
      <c r="P967" s="1"/>
    </row>
    <row r="968" spans="1:17" ht="14.25" customHeight="1">
      <c r="A968" s="14" t="s">
        <v>761</v>
      </c>
      <c r="B968" s="27">
        <v>1</v>
      </c>
      <c r="C968" s="27">
        <v>173.8</v>
      </c>
      <c r="D968" s="27">
        <v>13.9</v>
      </c>
      <c r="E968" s="27">
        <v>1.01</v>
      </c>
      <c r="F968" s="27">
        <v>8.1</v>
      </c>
      <c r="G968" s="27">
        <v>3.47</v>
      </c>
      <c r="H968" s="27">
        <v>161.25</v>
      </c>
      <c r="I968" s="27">
        <v>22.67</v>
      </c>
      <c r="J968" s="7">
        <f t="shared" ref="J968:J982" si="535">(I968/H968)*100</f>
        <v>14.05891472868217</v>
      </c>
      <c r="K968" s="1"/>
      <c r="L968" s="1"/>
      <c r="M968" s="2" t="s">
        <v>1628</v>
      </c>
      <c r="N968" s="2" t="s">
        <v>52</v>
      </c>
      <c r="O968" s="2" t="s">
        <v>1628</v>
      </c>
      <c r="P968" s="2" t="s">
        <v>52</v>
      </c>
    </row>
    <row r="969" spans="1:17" ht="14.25" customHeight="1">
      <c r="A969" s="14" t="s">
        <v>761</v>
      </c>
      <c r="B969" s="27">
        <v>2</v>
      </c>
      <c r="C969" s="27">
        <v>181.7</v>
      </c>
      <c r="D969" s="27">
        <v>11.3</v>
      </c>
      <c r="E969" s="27">
        <v>1.1399999999999999</v>
      </c>
      <c r="F969" s="27">
        <v>6.1</v>
      </c>
      <c r="G969" s="27">
        <v>2.38</v>
      </c>
      <c r="H969" s="27">
        <v>142.84</v>
      </c>
      <c r="I969" s="27">
        <v>15.11</v>
      </c>
      <c r="J969" s="7">
        <f t="shared" si="535"/>
        <v>10.57826939232708</v>
      </c>
      <c r="K969" s="1"/>
      <c r="L969" s="1"/>
      <c r="M969" s="2" t="s">
        <v>1628</v>
      </c>
      <c r="N969" s="2" t="s">
        <v>52</v>
      </c>
      <c r="O969" s="2" t="s">
        <v>1628</v>
      </c>
      <c r="P969" s="2" t="s">
        <v>52</v>
      </c>
    </row>
    <row r="970" spans="1:17" ht="14.25" customHeight="1">
      <c r="A970" s="14" t="s">
        <v>761</v>
      </c>
      <c r="B970" s="27">
        <v>3</v>
      </c>
      <c r="C970" s="27">
        <v>192.4</v>
      </c>
      <c r="D970" s="27">
        <v>14.3</v>
      </c>
      <c r="E970" s="27">
        <v>1.86</v>
      </c>
      <c r="F970" s="27">
        <v>2.7</v>
      </c>
      <c r="G970" s="27">
        <v>3.47</v>
      </c>
      <c r="H970" s="27">
        <v>206.51</v>
      </c>
      <c r="I970" s="27">
        <v>27.21</v>
      </c>
      <c r="J970" s="7">
        <f t="shared" si="535"/>
        <v>13.176117379303667</v>
      </c>
      <c r="K970" s="1"/>
      <c r="L970" s="1"/>
      <c r="M970" s="2" t="s">
        <v>1628</v>
      </c>
      <c r="N970" s="2" t="s">
        <v>52</v>
      </c>
      <c r="O970" s="2" t="s">
        <v>1628</v>
      </c>
      <c r="P970" s="2" t="s">
        <v>52</v>
      </c>
    </row>
    <row r="971" spans="1:17" ht="14.25" customHeight="1">
      <c r="A971" s="14" t="s">
        <v>761</v>
      </c>
      <c r="B971" s="27">
        <v>4</v>
      </c>
      <c r="C971" s="27">
        <v>96.3</v>
      </c>
      <c r="D971" s="27">
        <v>9.1999999999999993</v>
      </c>
      <c r="E971" s="27">
        <v>1.32</v>
      </c>
      <c r="F971" s="27">
        <v>6.3</v>
      </c>
      <c r="G971" s="27">
        <v>3.1</v>
      </c>
      <c r="H971" s="27">
        <v>46.24</v>
      </c>
      <c r="I971" s="27">
        <v>5.01</v>
      </c>
      <c r="J971" s="7">
        <f t="shared" si="535"/>
        <v>10.834775086505189</v>
      </c>
      <c r="K971" s="1"/>
      <c r="L971" s="1"/>
      <c r="M971" s="2" t="s">
        <v>1628</v>
      </c>
      <c r="N971" s="2" t="s">
        <v>52</v>
      </c>
      <c r="O971" s="2" t="s">
        <v>1628</v>
      </c>
      <c r="P971" s="2" t="s">
        <v>52</v>
      </c>
    </row>
    <row r="972" spans="1:17" ht="14.25" customHeight="1">
      <c r="A972" s="14" t="s">
        <v>761</v>
      </c>
      <c r="B972" s="27">
        <v>5</v>
      </c>
      <c r="C972" s="27">
        <v>80.900000000000006</v>
      </c>
      <c r="D972" s="27">
        <v>7.6</v>
      </c>
      <c r="E972" s="27">
        <v>0.86</v>
      </c>
      <c r="F972" s="27">
        <v>6</v>
      </c>
      <c r="G972" s="27">
        <v>3.08</v>
      </c>
      <c r="H972" s="27">
        <v>31.63</v>
      </c>
      <c r="I972" s="27">
        <v>3.63</v>
      </c>
      <c r="J972" s="7">
        <f t="shared" si="535"/>
        <v>11.476446411634523</v>
      </c>
      <c r="K972" s="1"/>
      <c r="L972" s="1"/>
      <c r="M972" s="2" t="s">
        <v>1628</v>
      </c>
      <c r="N972" s="2" t="s">
        <v>52</v>
      </c>
      <c r="O972" s="2" t="s">
        <v>1628</v>
      </c>
      <c r="P972" s="2" t="s">
        <v>52</v>
      </c>
    </row>
    <row r="973" spans="1:17" ht="14.25" customHeight="1">
      <c r="A973" s="14" t="s">
        <v>764</v>
      </c>
      <c r="B973" s="27">
        <v>1</v>
      </c>
      <c r="C973" s="27">
        <v>244.3</v>
      </c>
      <c r="D973" s="27">
        <v>12.9</v>
      </c>
      <c r="E973" s="27">
        <v>1.07</v>
      </c>
      <c r="F973" s="27">
        <v>5.4</v>
      </c>
      <c r="G973" s="27">
        <v>4.1399999999999997</v>
      </c>
      <c r="H973" s="27">
        <v>199.65</v>
      </c>
      <c r="I973" s="27">
        <v>24.95</v>
      </c>
      <c r="J973" s="7">
        <f t="shared" si="535"/>
        <v>12.496869521662909</v>
      </c>
      <c r="K973" s="1"/>
      <c r="L973" s="1"/>
      <c r="M973" s="2" t="s">
        <v>1628</v>
      </c>
      <c r="N973" s="2" t="s">
        <v>52</v>
      </c>
      <c r="O973" s="2" t="s">
        <v>52</v>
      </c>
      <c r="P973" s="2" t="s">
        <v>1628</v>
      </c>
      <c r="Q973" s="27" t="s">
        <v>1672</v>
      </c>
    </row>
    <row r="974" spans="1:17" ht="14.25" customHeight="1">
      <c r="A974" s="14" t="s">
        <v>764</v>
      </c>
      <c r="B974" s="27">
        <v>2</v>
      </c>
      <c r="C974" s="27">
        <v>254.2</v>
      </c>
      <c r="D974" s="27">
        <v>13.2</v>
      </c>
      <c r="E974" s="27">
        <v>0.99</v>
      </c>
      <c r="F974" s="27">
        <v>11.5</v>
      </c>
      <c r="G974" s="27">
        <v>4.51</v>
      </c>
      <c r="H974" s="27">
        <v>165.52</v>
      </c>
      <c r="I974" s="27">
        <v>18.940000000000001</v>
      </c>
      <c r="J974" s="7">
        <f t="shared" si="535"/>
        <v>11.442725954567425</v>
      </c>
      <c r="K974" s="1"/>
      <c r="L974" s="1"/>
      <c r="M974" s="2" t="s">
        <v>1628</v>
      </c>
      <c r="N974" s="2" t="s">
        <v>52</v>
      </c>
      <c r="O974" s="2" t="s">
        <v>52</v>
      </c>
      <c r="P974" s="2" t="s">
        <v>1628</v>
      </c>
    </row>
    <row r="975" spans="1:17" ht="14.25" customHeight="1">
      <c r="A975" s="14" t="s">
        <v>764</v>
      </c>
      <c r="B975" s="27">
        <v>3</v>
      </c>
      <c r="C975" s="27">
        <v>313.60000000000002</v>
      </c>
      <c r="D975" s="27">
        <v>8.6</v>
      </c>
      <c r="E975" s="27">
        <v>1.22</v>
      </c>
      <c r="F975" s="27">
        <v>10.6</v>
      </c>
      <c r="G975" s="27">
        <v>3.74</v>
      </c>
      <c r="H975" s="27">
        <v>193.58</v>
      </c>
      <c r="I975" s="27">
        <v>22.53</v>
      </c>
      <c r="J975" s="7">
        <f t="shared" si="535"/>
        <v>11.638599028825292</v>
      </c>
      <c r="K975" s="1"/>
      <c r="L975" s="1"/>
      <c r="M975" s="2" t="s">
        <v>1628</v>
      </c>
      <c r="N975" s="2" t="s">
        <v>52</v>
      </c>
      <c r="O975" s="2" t="s">
        <v>1628</v>
      </c>
      <c r="P975" s="2" t="s">
        <v>1628</v>
      </c>
    </row>
    <row r="976" spans="1:17" ht="14.25" customHeight="1">
      <c r="A976" s="14" t="s">
        <v>764</v>
      </c>
      <c r="B976" s="27">
        <v>4</v>
      </c>
      <c r="C976" s="27">
        <v>174.7</v>
      </c>
      <c r="D976" s="27">
        <v>6.5</v>
      </c>
      <c r="E976" s="27">
        <v>1.08</v>
      </c>
      <c r="F976" s="27">
        <v>11.6</v>
      </c>
      <c r="G976" s="27">
        <v>4.1399999999999997</v>
      </c>
      <c r="H976" s="27">
        <v>73.3</v>
      </c>
      <c r="I976" s="27">
        <v>7.17</v>
      </c>
      <c r="J976" s="7">
        <f t="shared" si="535"/>
        <v>9.7817189631650763</v>
      </c>
      <c r="K976" s="1"/>
      <c r="L976" s="1"/>
      <c r="M976" s="2" t="s">
        <v>1628</v>
      </c>
      <c r="N976" s="2" t="s">
        <v>52</v>
      </c>
      <c r="O976" s="2" t="s">
        <v>1628</v>
      </c>
      <c r="P976" s="2" t="s">
        <v>1628</v>
      </c>
      <c r="Q976" s="27" t="s">
        <v>1670</v>
      </c>
    </row>
    <row r="977" spans="1:17" ht="14.25" customHeight="1">
      <c r="A977" s="14" t="s">
        <v>764</v>
      </c>
      <c r="B977" s="27">
        <v>5</v>
      </c>
      <c r="C977" s="27">
        <v>113.8</v>
      </c>
      <c r="D977" s="27">
        <v>11</v>
      </c>
      <c r="E977" s="27">
        <v>0.84</v>
      </c>
      <c r="F977" s="27">
        <v>8.6</v>
      </c>
      <c r="G977" s="27">
        <v>4.16</v>
      </c>
      <c r="H977" s="27">
        <v>50.83</v>
      </c>
      <c r="I977" s="27">
        <v>5.59</v>
      </c>
      <c r="J977" s="7">
        <f t="shared" si="535"/>
        <v>10.997442455242968</v>
      </c>
      <c r="K977" s="1"/>
      <c r="L977" s="1"/>
      <c r="M977" s="2" t="s">
        <v>1628</v>
      </c>
      <c r="N977" s="2" t="s">
        <v>52</v>
      </c>
      <c r="O977" s="2" t="s">
        <v>1628</v>
      </c>
      <c r="P977" s="2" t="s">
        <v>1628</v>
      </c>
      <c r="Q977" s="27" t="s">
        <v>1682</v>
      </c>
    </row>
    <row r="978" spans="1:17" ht="14.25" customHeight="1">
      <c r="A978" s="14" t="s">
        <v>767</v>
      </c>
      <c r="B978" s="27">
        <v>1</v>
      </c>
      <c r="C978" s="27">
        <v>120.1</v>
      </c>
      <c r="D978" s="27">
        <v>21</v>
      </c>
      <c r="E978" s="27">
        <v>0.64</v>
      </c>
      <c r="F978" s="27">
        <v>19.600000000000001</v>
      </c>
      <c r="G978" s="27">
        <v>5.01</v>
      </c>
      <c r="H978" s="27">
        <v>105.6</v>
      </c>
      <c r="I978" s="27">
        <v>11.11</v>
      </c>
      <c r="J978" s="7">
        <f t="shared" si="535"/>
        <v>10.520833333333334</v>
      </c>
      <c r="K978" s="1"/>
      <c r="L978" s="1"/>
      <c r="M978" s="2" t="s">
        <v>1628</v>
      </c>
      <c r="N978" s="2" t="s">
        <v>52</v>
      </c>
      <c r="O978" s="2" t="s">
        <v>52</v>
      </c>
      <c r="P978" s="2" t="s">
        <v>52</v>
      </c>
    </row>
    <row r="979" spans="1:17" ht="14.25" customHeight="1">
      <c r="A979" s="14" t="s">
        <v>767</v>
      </c>
      <c r="B979" s="27">
        <v>2</v>
      </c>
      <c r="C979" s="27">
        <v>72.2</v>
      </c>
      <c r="D979" s="27">
        <v>10.5</v>
      </c>
      <c r="E979" s="27">
        <v>0.57999999999999996</v>
      </c>
      <c r="F979" s="27">
        <v>16.3</v>
      </c>
      <c r="G979" s="27">
        <v>5.04</v>
      </c>
      <c r="H979" s="27">
        <v>34</v>
      </c>
      <c r="I979" s="27">
        <v>3.12</v>
      </c>
      <c r="J979" s="7">
        <f t="shared" si="535"/>
        <v>9.1764705882352935</v>
      </c>
      <c r="K979" s="1"/>
      <c r="L979" s="1"/>
      <c r="M979" s="2" t="s">
        <v>1628</v>
      </c>
      <c r="N979" s="2" t="s">
        <v>52</v>
      </c>
      <c r="O979" s="2" t="s">
        <v>1628</v>
      </c>
      <c r="P979" s="2" t="s">
        <v>52</v>
      </c>
    </row>
    <row r="980" spans="1:17" ht="14.25" customHeight="1">
      <c r="A980" s="14" t="s">
        <v>767</v>
      </c>
      <c r="B980" s="27">
        <v>3</v>
      </c>
      <c r="C980" s="27">
        <v>61.5</v>
      </c>
      <c r="D980" s="27">
        <v>12.6</v>
      </c>
      <c r="E980" s="27">
        <v>0.46</v>
      </c>
      <c r="F980" s="27">
        <v>16.100000000000001</v>
      </c>
      <c r="G980" s="27">
        <v>4.46</v>
      </c>
      <c r="H980" s="27">
        <v>27.46</v>
      </c>
      <c r="I980" s="27">
        <v>2.2400000000000002</v>
      </c>
      <c r="J980" s="7">
        <f t="shared" si="535"/>
        <v>8.157319737800437</v>
      </c>
      <c r="K980" s="1"/>
      <c r="L980" s="1"/>
      <c r="M980" s="2" t="s">
        <v>1628</v>
      </c>
      <c r="N980" s="2" t="s">
        <v>52</v>
      </c>
      <c r="O980" s="2" t="s">
        <v>1628</v>
      </c>
      <c r="P980" s="2" t="s">
        <v>52</v>
      </c>
    </row>
    <row r="981" spans="1:17" ht="14.25" customHeight="1">
      <c r="A981" s="14" t="s">
        <v>767</v>
      </c>
      <c r="B981" s="27">
        <v>4</v>
      </c>
      <c r="C981" s="27">
        <v>43.1</v>
      </c>
      <c r="D981" s="27">
        <v>8</v>
      </c>
      <c r="E981" s="27">
        <v>0.47</v>
      </c>
      <c r="F981" s="27">
        <v>14.2</v>
      </c>
      <c r="G981" s="27">
        <v>5.24</v>
      </c>
      <c r="H981" s="27">
        <v>19.850000000000001</v>
      </c>
      <c r="I981" s="27">
        <v>1.24</v>
      </c>
      <c r="J981" s="7">
        <f t="shared" si="535"/>
        <v>6.2468513853904275</v>
      </c>
      <c r="K981" s="1"/>
      <c r="L981" s="1"/>
      <c r="M981" s="2" t="s">
        <v>1628</v>
      </c>
      <c r="N981" s="2" t="s">
        <v>52</v>
      </c>
      <c r="O981" s="2" t="s">
        <v>1628</v>
      </c>
      <c r="P981" s="2" t="s">
        <v>1628</v>
      </c>
    </row>
    <row r="982" spans="1:17" ht="14.25" customHeight="1">
      <c r="A982" s="14" t="s">
        <v>767</v>
      </c>
      <c r="B982" s="27">
        <v>5</v>
      </c>
      <c r="C982" s="27">
        <v>43.6</v>
      </c>
      <c r="D982" s="27">
        <v>9.9</v>
      </c>
      <c r="E982" s="27">
        <v>0.38</v>
      </c>
      <c r="F982" s="27">
        <v>12.7</v>
      </c>
      <c r="G982" s="27">
        <v>4.3600000000000003</v>
      </c>
      <c r="H982" s="27">
        <v>15.3</v>
      </c>
      <c r="I982" s="27">
        <v>1.54</v>
      </c>
      <c r="J982" s="7">
        <f t="shared" si="535"/>
        <v>10.065359477124183</v>
      </c>
      <c r="K982" s="1"/>
      <c r="L982" s="1"/>
      <c r="M982" s="2" t="s">
        <v>1628</v>
      </c>
      <c r="N982" s="2" t="s">
        <v>52</v>
      </c>
      <c r="O982" s="2" t="s">
        <v>1628</v>
      </c>
      <c r="P982" s="2" t="s">
        <v>52</v>
      </c>
    </row>
    <row r="983" spans="1:17" ht="14.25" customHeight="1">
      <c r="A983" s="14" t="s">
        <v>770</v>
      </c>
      <c r="B983" s="27">
        <v>1</v>
      </c>
      <c r="K983" s="1"/>
      <c r="L983" s="1"/>
      <c r="M983" s="1"/>
      <c r="N983" s="1"/>
      <c r="O983" s="1"/>
      <c r="P983" s="1"/>
    </row>
    <row r="984" spans="1:17" ht="14.25" customHeight="1">
      <c r="A984" s="14" t="s">
        <v>770</v>
      </c>
      <c r="B984" s="27">
        <v>2</v>
      </c>
      <c r="K984" s="1"/>
      <c r="L984" s="1"/>
      <c r="M984" s="1"/>
      <c r="N984" s="1"/>
      <c r="O984" s="1"/>
      <c r="P984" s="1"/>
    </row>
    <row r="985" spans="1:17" ht="14.25" customHeight="1">
      <c r="A985" s="14" t="s">
        <v>770</v>
      </c>
      <c r="B985" s="27">
        <v>3</v>
      </c>
      <c r="K985" s="1"/>
      <c r="L985" s="1"/>
      <c r="M985" s="1"/>
      <c r="N985" s="1"/>
      <c r="O985" s="1"/>
      <c r="P985" s="1"/>
    </row>
    <row r="986" spans="1:17" ht="14.25" customHeight="1">
      <c r="A986" s="14" t="s">
        <v>770</v>
      </c>
      <c r="B986" s="27">
        <v>4</v>
      </c>
      <c r="K986" s="1"/>
      <c r="L986" s="1"/>
      <c r="M986" s="1"/>
      <c r="N986" s="1"/>
      <c r="O986" s="1"/>
      <c r="P986" s="1"/>
    </row>
    <row r="987" spans="1:17" ht="14.25" customHeight="1">
      <c r="A987" s="14" t="s">
        <v>770</v>
      </c>
      <c r="B987" s="27">
        <v>5</v>
      </c>
      <c r="K987" s="1"/>
      <c r="L987" s="1"/>
      <c r="M987" s="1"/>
      <c r="N987" s="1"/>
      <c r="O987" s="1"/>
      <c r="P987" s="1"/>
    </row>
    <row r="988" spans="1:17" ht="14.25" customHeight="1">
      <c r="A988" s="14" t="s">
        <v>774</v>
      </c>
      <c r="B988" s="27">
        <v>1</v>
      </c>
      <c r="K988" s="1"/>
      <c r="L988" s="1"/>
      <c r="M988" s="1"/>
      <c r="N988" s="1"/>
      <c r="O988" s="1"/>
      <c r="P988" s="1"/>
    </row>
    <row r="989" spans="1:17" ht="14.25" customHeight="1">
      <c r="A989" s="14" t="s">
        <v>774</v>
      </c>
      <c r="B989" s="27">
        <v>2</v>
      </c>
      <c r="K989" s="1"/>
      <c r="L989" s="1"/>
      <c r="M989" s="1"/>
      <c r="N989" s="1"/>
      <c r="O989" s="1"/>
      <c r="P989" s="1"/>
    </row>
    <row r="990" spans="1:17" ht="14.25" customHeight="1">
      <c r="A990" s="14" t="s">
        <v>774</v>
      </c>
      <c r="B990" s="27">
        <v>3</v>
      </c>
      <c r="K990" s="1"/>
      <c r="L990" s="1"/>
      <c r="M990" s="1"/>
      <c r="N990" s="1"/>
      <c r="O990" s="1"/>
      <c r="P990" s="1"/>
    </row>
    <row r="991" spans="1:17" ht="14.25" customHeight="1">
      <c r="A991" s="14" t="s">
        <v>774</v>
      </c>
      <c r="B991" s="27">
        <v>4</v>
      </c>
      <c r="K991" s="1"/>
      <c r="L991" s="1"/>
      <c r="M991" s="1"/>
      <c r="N991" s="1"/>
      <c r="O991" s="1"/>
      <c r="P991" s="1"/>
    </row>
    <row r="992" spans="1:17" ht="14.25" customHeight="1">
      <c r="A992" s="14" t="s">
        <v>774</v>
      </c>
      <c r="B992" s="27">
        <v>5</v>
      </c>
      <c r="K992" s="1"/>
      <c r="L992" s="1"/>
      <c r="M992" s="1"/>
      <c r="N992" s="1"/>
      <c r="O992" s="1"/>
      <c r="P992" s="1"/>
    </row>
    <row r="993" spans="1:16" ht="14.25" customHeight="1">
      <c r="A993" s="14" t="s">
        <v>778</v>
      </c>
      <c r="B993" s="27">
        <v>1</v>
      </c>
      <c r="K993" s="1"/>
      <c r="L993" s="1"/>
      <c r="M993" s="1"/>
      <c r="N993" s="1"/>
      <c r="O993" s="1"/>
      <c r="P993" s="1"/>
    </row>
    <row r="994" spans="1:16" ht="14.25" customHeight="1">
      <c r="A994" s="14" t="s">
        <v>778</v>
      </c>
      <c r="B994" s="27">
        <v>2</v>
      </c>
      <c r="K994" s="1"/>
      <c r="L994" s="1"/>
      <c r="M994" s="1"/>
      <c r="N994" s="1"/>
      <c r="O994" s="1"/>
      <c r="P994" s="1"/>
    </row>
    <row r="995" spans="1:16" ht="14.25" customHeight="1">
      <c r="A995" s="14" t="s">
        <v>778</v>
      </c>
      <c r="B995" s="27">
        <v>3</v>
      </c>
      <c r="K995" s="1"/>
      <c r="L995" s="1"/>
      <c r="M995" s="1"/>
      <c r="N995" s="1"/>
      <c r="O995" s="1"/>
      <c r="P995" s="1"/>
    </row>
    <row r="996" spans="1:16" ht="14.25" customHeight="1">
      <c r="A996" s="14" t="s">
        <v>778</v>
      </c>
      <c r="B996" s="27">
        <v>4</v>
      </c>
      <c r="K996" s="1"/>
      <c r="L996" s="1"/>
      <c r="M996" s="1"/>
      <c r="N996" s="1"/>
      <c r="O996" s="1"/>
      <c r="P996" s="1"/>
    </row>
    <row r="997" spans="1:16" ht="14.25" customHeight="1">
      <c r="A997" s="14" t="s">
        <v>778</v>
      </c>
      <c r="B997" s="27">
        <v>5</v>
      </c>
      <c r="K997" s="1"/>
      <c r="L997" s="1"/>
      <c r="M997" s="1"/>
      <c r="N997" s="1"/>
      <c r="O997" s="1"/>
      <c r="P997" s="1"/>
    </row>
    <row r="998" spans="1:16" ht="14.25" customHeight="1">
      <c r="A998" s="14" t="s">
        <v>781</v>
      </c>
      <c r="B998" s="27">
        <v>1</v>
      </c>
      <c r="K998" s="1"/>
      <c r="L998" s="1"/>
      <c r="M998" s="1"/>
      <c r="N998" s="1"/>
      <c r="O998" s="1"/>
      <c r="P998" s="1"/>
    </row>
    <row r="999" spans="1:16" ht="14.25" customHeight="1">
      <c r="A999" s="14" t="s">
        <v>781</v>
      </c>
      <c r="B999" s="27">
        <v>2</v>
      </c>
      <c r="K999" s="1"/>
      <c r="L999" s="1"/>
      <c r="M999" s="1"/>
      <c r="N999" s="1"/>
      <c r="O999" s="1"/>
      <c r="P999" s="1"/>
    </row>
    <row r="1000" spans="1:16" ht="14.25" customHeight="1">
      <c r="A1000" s="14" t="s">
        <v>781</v>
      </c>
      <c r="B1000" s="27">
        <v>3</v>
      </c>
      <c r="K1000" s="1"/>
      <c r="L1000" s="1"/>
      <c r="M1000" s="1"/>
      <c r="N1000" s="1"/>
      <c r="O1000" s="1"/>
      <c r="P1000" s="1"/>
    </row>
    <row r="1001" spans="1:16" ht="14.25" customHeight="1">
      <c r="A1001" s="14" t="s">
        <v>781</v>
      </c>
      <c r="B1001" s="27">
        <v>4</v>
      </c>
      <c r="K1001" s="1"/>
      <c r="L1001" s="1"/>
      <c r="M1001" s="1"/>
      <c r="N1001" s="1"/>
      <c r="O1001" s="1"/>
      <c r="P1001" s="1"/>
    </row>
    <row r="1002" spans="1:16" ht="14.25" customHeight="1">
      <c r="A1002" s="14" t="s">
        <v>781</v>
      </c>
      <c r="B1002" s="27">
        <v>5</v>
      </c>
      <c r="K1002" s="1"/>
      <c r="L1002" s="1"/>
      <c r="M1002" s="1"/>
      <c r="N1002" s="1"/>
      <c r="O1002" s="1"/>
      <c r="P1002" s="1"/>
    </row>
    <row r="1003" spans="1:16" ht="14.25" customHeight="1">
      <c r="A1003" s="14" t="s">
        <v>783</v>
      </c>
      <c r="B1003" s="27">
        <v>1</v>
      </c>
      <c r="K1003" s="1"/>
      <c r="L1003" s="1"/>
      <c r="M1003" s="1"/>
      <c r="N1003" s="1"/>
      <c r="O1003" s="1"/>
      <c r="P1003" s="1"/>
    </row>
    <row r="1004" spans="1:16" ht="14.25" customHeight="1">
      <c r="A1004" s="14" t="s">
        <v>783</v>
      </c>
      <c r="B1004" s="27">
        <v>2</v>
      </c>
      <c r="K1004" s="1"/>
      <c r="L1004" s="1"/>
      <c r="M1004" s="1"/>
      <c r="N1004" s="1"/>
      <c r="O1004" s="1"/>
      <c r="P1004" s="1"/>
    </row>
    <row r="1005" spans="1:16" ht="14.25" customHeight="1">
      <c r="A1005" s="14" t="s">
        <v>783</v>
      </c>
      <c r="B1005" s="27">
        <v>3</v>
      </c>
      <c r="K1005" s="1"/>
      <c r="L1005" s="1"/>
      <c r="M1005" s="1"/>
      <c r="N1005" s="1"/>
      <c r="O1005" s="1"/>
      <c r="P1005" s="1"/>
    </row>
    <row r="1006" spans="1:16" ht="14.25" customHeight="1">
      <c r="A1006" s="14" t="s">
        <v>783</v>
      </c>
      <c r="B1006" s="27">
        <v>4</v>
      </c>
      <c r="K1006" s="1"/>
      <c r="L1006" s="1"/>
      <c r="M1006" s="1"/>
      <c r="N1006" s="1"/>
      <c r="O1006" s="1"/>
      <c r="P1006" s="1"/>
    </row>
    <row r="1007" spans="1:16" ht="14.25" customHeight="1">
      <c r="A1007" s="14" t="s">
        <v>783</v>
      </c>
      <c r="B1007" s="27">
        <v>5</v>
      </c>
      <c r="K1007" s="1"/>
      <c r="L1007" s="1"/>
      <c r="M1007" s="1"/>
      <c r="N1007" s="1"/>
      <c r="O1007" s="1"/>
      <c r="P1007" s="1"/>
    </row>
    <row r="1008" spans="1:16" ht="14.25" customHeight="1">
      <c r="A1008" s="14" t="s">
        <v>786</v>
      </c>
      <c r="B1008" s="27">
        <v>1</v>
      </c>
      <c r="C1008" s="27">
        <v>106.3</v>
      </c>
      <c r="D1008" s="27">
        <v>12.7</v>
      </c>
      <c r="E1008" s="27">
        <v>1.03</v>
      </c>
      <c r="F1008" s="27">
        <v>8.6</v>
      </c>
      <c r="G1008" s="27">
        <v>3.21</v>
      </c>
      <c r="H1008" s="27">
        <v>76.02</v>
      </c>
      <c r="I1008" s="27">
        <v>7.97</v>
      </c>
      <c r="J1008" s="7">
        <f t="shared" ref="J1008:J1012" si="536">(I1008/H1008)*100</f>
        <v>10.484083136016837</v>
      </c>
      <c r="K1008" s="1"/>
      <c r="L1008" s="1"/>
      <c r="M1008" s="2" t="s">
        <v>1628</v>
      </c>
      <c r="N1008" s="2" t="s">
        <v>52</v>
      </c>
      <c r="O1008" s="2" t="s">
        <v>1628</v>
      </c>
      <c r="P1008" s="2" t="s">
        <v>52</v>
      </c>
    </row>
    <row r="1009" spans="1:16" ht="14.25" customHeight="1">
      <c r="A1009" s="14" t="s">
        <v>786</v>
      </c>
      <c r="B1009" s="27">
        <v>2</v>
      </c>
      <c r="C1009" s="27">
        <v>138.30000000000001</v>
      </c>
      <c r="D1009" s="27">
        <v>16.600000000000001</v>
      </c>
      <c r="E1009" s="27">
        <v>1.02</v>
      </c>
      <c r="F1009" s="27">
        <v>8</v>
      </c>
      <c r="G1009" s="27">
        <v>2.76</v>
      </c>
      <c r="H1009" s="27">
        <v>127.46</v>
      </c>
      <c r="I1009" s="27">
        <v>14.2</v>
      </c>
      <c r="J1009" s="7">
        <f t="shared" si="536"/>
        <v>11.140750039227994</v>
      </c>
      <c r="K1009" s="1"/>
      <c r="L1009" s="1"/>
      <c r="M1009" s="2" t="s">
        <v>1628</v>
      </c>
      <c r="N1009" s="2" t="s">
        <v>52</v>
      </c>
      <c r="O1009" s="2" t="s">
        <v>52</v>
      </c>
      <c r="P1009" s="2" t="s">
        <v>1628</v>
      </c>
    </row>
    <row r="1010" spans="1:16" ht="14.25" customHeight="1">
      <c r="A1010" s="14" t="s">
        <v>786</v>
      </c>
      <c r="B1010" s="27">
        <v>3</v>
      </c>
      <c r="C1010" s="27">
        <v>118.4</v>
      </c>
      <c r="D1010" s="27">
        <v>15.3</v>
      </c>
      <c r="E1010" s="27">
        <v>1.98</v>
      </c>
      <c r="F1010" s="27">
        <v>7.9</v>
      </c>
      <c r="G1010" s="27">
        <v>4.45</v>
      </c>
      <c r="H1010" s="27">
        <v>119.95</v>
      </c>
      <c r="I1010" s="27">
        <v>11.41</v>
      </c>
      <c r="J1010" s="7">
        <f t="shared" si="536"/>
        <v>9.5122967903293034</v>
      </c>
      <c r="K1010" s="1"/>
      <c r="L1010" s="1"/>
      <c r="M1010" s="2" t="s">
        <v>1628</v>
      </c>
      <c r="N1010" s="2" t="s">
        <v>52</v>
      </c>
      <c r="O1010" s="2" t="s">
        <v>1628</v>
      </c>
      <c r="P1010" s="2" t="s">
        <v>1628</v>
      </c>
    </row>
    <row r="1011" spans="1:16" ht="14.25" customHeight="1">
      <c r="A1011" s="14" t="s">
        <v>786</v>
      </c>
      <c r="B1011" s="27">
        <v>4</v>
      </c>
      <c r="C1011" s="27">
        <v>90.8</v>
      </c>
      <c r="D1011" s="27">
        <v>15</v>
      </c>
      <c r="E1011" s="27">
        <v>0.89</v>
      </c>
      <c r="F1011" s="27">
        <v>5.6</v>
      </c>
      <c r="G1011" s="27">
        <v>3.16</v>
      </c>
      <c r="H1011" s="27">
        <v>78.900000000000006</v>
      </c>
      <c r="I1011" s="27">
        <v>7.99</v>
      </c>
      <c r="J1011" s="7">
        <f t="shared" si="536"/>
        <v>10.126742712294043</v>
      </c>
      <c r="K1011" s="1"/>
      <c r="L1011" s="1"/>
      <c r="M1011" s="2" t="s">
        <v>1628</v>
      </c>
      <c r="N1011" s="2" t="s">
        <v>52</v>
      </c>
      <c r="O1011" s="2" t="s">
        <v>1628</v>
      </c>
      <c r="P1011" s="2" t="s">
        <v>52</v>
      </c>
    </row>
    <row r="1012" spans="1:16" ht="14.25" customHeight="1">
      <c r="A1012" s="14" t="s">
        <v>786</v>
      </c>
      <c r="B1012" s="27">
        <v>5</v>
      </c>
      <c r="C1012" s="27">
        <v>102.4</v>
      </c>
      <c r="D1012" s="27">
        <v>15.1</v>
      </c>
      <c r="E1012" s="27">
        <v>0.61</v>
      </c>
      <c r="F1012" s="27">
        <v>5.4</v>
      </c>
      <c r="G1012" s="27">
        <v>3.27</v>
      </c>
      <c r="H1012" s="27">
        <v>96.18</v>
      </c>
      <c r="I1012" s="27">
        <v>9.69</v>
      </c>
      <c r="J1012" s="7">
        <f t="shared" si="536"/>
        <v>10.074859638178415</v>
      </c>
      <c r="K1012" s="1"/>
      <c r="L1012" s="1"/>
      <c r="M1012" s="2" t="s">
        <v>1628</v>
      </c>
      <c r="N1012" s="2" t="s">
        <v>52</v>
      </c>
      <c r="O1012" s="2" t="s">
        <v>1628</v>
      </c>
      <c r="P1012" s="2" t="s">
        <v>1628</v>
      </c>
    </row>
    <row r="1013" spans="1:16" ht="14.25" customHeight="1">
      <c r="A1013" s="14" t="s">
        <v>788</v>
      </c>
      <c r="B1013" s="27">
        <v>1</v>
      </c>
      <c r="K1013" s="1"/>
      <c r="L1013" s="1"/>
      <c r="M1013" s="1"/>
      <c r="N1013" s="1"/>
      <c r="O1013" s="1"/>
      <c r="P1013" s="1"/>
    </row>
    <row r="1014" spans="1:16" ht="14.25" customHeight="1">
      <c r="A1014" s="14" t="s">
        <v>788</v>
      </c>
      <c r="B1014" s="27">
        <v>2</v>
      </c>
      <c r="K1014" s="1"/>
      <c r="L1014" s="1"/>
      <c r="M1014" s="1"/>
      <c r="N1014" s="1"/>
      <c r="O1014" s="1"/>
      <c r="P1014" s="1"/>
    </row>
    <row r="1015" spans="1:16" ht="14.25" customHeight="1">
      <c r="A1015" s="14" t="s">
        <v>788</v>
      </c>
      <c r="B1015" s="27">
        <v>3</v>
      </c>
      <c r="K1015" s="1"/>
      <c r="L1015" s="1"/>
      <c r="M1015" s="1"/>
      <c r="N1015" s="1"/>
      <c r="O1015" s="1"/>
      <c r="P1015" s="1"/>
    </row>
    <row r="1016" spans="1:16" ht="14.25" customHeight="1">
      <c r="A1016" s="14" t="s">
        <v>788</v>
      </c>
      <c r="B1016" s="27">
        <v>4</v>
      </c>
      <c r="K1016" s="1"/>
      <c r="L1016" s="1"/>
      <c r="M1016" s="1"/>
      <c r="N1016" s="1"/>
      <c r="O1016" s="1"/>
      <c r="P1016" s="1"/>
    </row>
    <row r="1017" spans="1:16" ht="14.25" customHeight="1">
      <c r="A1017" s="14" t="s">
        <v>788</v>
      </c>
      <c r="B1017" s="27">
        <v>5</v>
      </c>
      <c r="K1017" s="1"/>
      <c r="L1017" s="1"/>
      <c r="M1017" s="1"/>
      <c r="N1017" s="1"/>
      <c r="O1017" s="1"/>
      <c r="P1017" s="1"/>
    </row>
    <row r="1018" spans="1:16" ht="14.25" customHeight="1">
      <c r="A1018" s="14" t="s">
        <v>790</v>
      </c>
      <c r="B1018" s="27">
        <v>1</v>
      </c>
      <c r="K1018" s="1"/>
      <c r="L1018" s="1"/>
      <c r="M1018" s="1"/>
      <c r="N1018" s="1"/>
      <c r="O1018" s="1"/>
      <c r="P1018" s="1"/>
    </row>
    <row r="1019" spans="1:16" ht="14.25" customHeight="1">
      <c r="A1019" s="14" t="s">
        <v>790</v>
      </c>
      <c r="B1019" s="27">
        <v>2</v>
      </c>
      <c r="K1019" s="1"/>
      <c r="L1019" s="1"/>
      <c r="M1019" s="1"/>
      <c r="N1019" s="1"/>
      <c r="O1019" s="1"/>
      <c r="P1019" s="1"/>
    </row>
    <row r="1020" spans="1:16" ht="14.25" customHeight="1">
      <c r="A1020" s="14" t="s">
        <v>790</v>
      </c>
      <c r="B1020" s="27">
        <v>3</v>
      </c>
      <c r="K1020" s="1"/>
      <c r="L1020" s="1"/>
      <c r="M1020" s="1"/>
      <c r="N1020" s="1"/>
      <c r="O1020" s="1"/>
      <c r="P1020" s="1"/>
    </row>
    <row r="1021" spans="1:16" ht="14.25" customHeight="1">
      <c r="A1021" s="14" t="s">
        <v>790</v>
      </c>
      <c r="B1021" s="27">
        <v>4</v>
      </c>
      <c r="K1021" s="1"/>
      <c r="L1021" s="1"/>
      <c r="M1021" s="1"/>
      <c r="N1021" s="1"/>
      <c r="O1021" s="1"/>
      <c r="P1021" s="1"/>
    </row>
    <row r="1022" spans="1:16" ht="14.25" customHeight="1">
      <c r="A1022" s="14" t="s">
        <v>790</v>
      </c>
      <c r="B1022" s="27">
        <v>5</v>
      </c>
      <c r="K1022" s="1"/>
      <c r="L1022" s="1"/>
      <c r="M1022" s="1"/>
      <c r="N1022" s="1"/>
      <c r="O1022" s="1"/>
      <c r="P1022" s="1"/>
    </row>
    <row r="1023" spans="1:16" ht="14.25" customHeight="1">
      <c r="A1023" s="14" t="s">
        <v>794</v>
      </c>
      <c r="B1023" s="27">
        <v>1</v>
      </c>
      <c r="K1023" s="1"/>
      <c r="L1023" s="1"/>
      <c r="M1023" s="1"/>
      <c r="N1023" s="1"/>
      <c r="O1023" s="1"/>
      <c r="P1023" s="1"/>
    </row>
    <row r="1024" spans="1:16" ht="14.25" customHeight="1">
      <c r="A1024" s="14" t="s">
        <v>794</v>
      </c>
      <c r="B1024" s="27">
        <v>2</v>
      </c>
      <c r="K1024" s="1"/>
      <c r="L1024" s="1"/>
      <c r="M1024" s="1"/>
      <c r="N1024" s="1"/>
      <c r="O1024" s="1"/>
      <c r="P1024" s="1"/>
    </row>
    <row r="1025" spans="1:16" ht="14.25" customHeight="1">
      <c r="A1025" s="14" t="s">
        <v>794</v>
      </c>
      <c r="B1025" s="27">
        <v>3</v>
      </c>
      <c r="K1025" s="1"/>
      <c r="L1025" s="1"/>
      <c r="M1025" s="1"/>
      <c r="N1025" s="1"/>
      <c r="O1025" s="1"/>
      <c r="P1025" s="1"/>
    </row>
    <row r="1026" spans="1:16" ht="14.25" customHeight="1">
      <c r="A1026" s="14" t="s">
        <v>794</v>
      </c>
      <c r="B1026" s="27">
        <v>4</v>
      </c>
      <c r="K1026" s="1"/>
      <c r="L1026" s="1"/>
      <c r="M1026" s="1"/>
      <c r="N1026" s="1"/>
      <c r="O1026" s="1"/>
      <c r="P1026" s="1"/>
    </row>
    <row r="1027" spans="1:16" ht="14.25" customHeight="1">
      <c r="A1027" s="14" t="s">
        <v>794</v>
      </c>
      <c r="B1027" s="27">
        <v>5</v>
      </c>
      <c r="K1027" s="1"/>
      <c r="L1027" s="1"/>
      <c r="M1027" s="1"/>
      <c r="N1027" s="1"/>
      <c r="O1027" s="1"/>
      <c r="P1027" s="1"/>
    </row>
    <row r="1028" spans="1:16" ht="14.25" customHeight="1">
      <c r="A1028" s="14" t="s">
        <v>797</v>
      </c>
      <c r="B1028" s="27">
        <v>1</v>
      </c>
      <c r="K1028" s="1"/>
      <c r="L1028" s="1"/>
      <c r="M1028" s="1"/>
      <c r="N1028" s="1"/>
      <c r="O1028" s="1"/>
      <c r="P1028" s="1"/>
    </row>
    <row r="1029" spans="1:16" ht="14.25" customHeight="1">
      <c r="A1029" s="14" t="s">
        <v>797</v>
      </c>
      <c r="B1029" s="27">
        <v>2</v>
      </c>
      <c r="K1029" s="1"/>
      <c r="L1029" s="1"/>
      <c r="M1029" s="1"/>
      <c r="N1029" s="1"/>
      <c r="O1029" s="1"/>
      <c r="P1029" s="1"/>
    </row>
    <row r="1030" spans="1:16" ht="14.25" customHeight="1">
      <c r="A1030" s="14" t="s">
        <v>797</v>
      </c>
      <c r="B1030" s="27">
        <v>3</v>
      </c>
      <c r="K1030" s="1"/>
      <c r="L1030" s="1"/>
      <c r="M1030" s="1"/>
      <c r="N1030" s="1"/>
      <c r="O1030" s="1"/>
      <c r="P1030" s="1"/>
    </row>
    <row r="1031" spans="1:16" ht="14.25" customHeight="1">
      <c r="A1031" s="14" t="s">
        <v>797</v>
      </c>
      <c r="B1031" s="27">
        <v>4</v>
      </c>
      <c r="K1031" s="1"/>
      <c r="L1031" s="1"/>
      <c r="M1031" s="1"/>
      <c r="N1031" s="1"/>
      <c r="O1031" s="1"/>
      <c r="P1031" s="1"/>
    </row>
    <row r="1032" spans="1:16" ht="14.25" customHeight="1">
      <c r="A1032" s="14" t="s">
        <v>797</v>
      </c>
      <c r="B1032" s="27">
        <v>5</v>
      </c>
      <c r="K1032" s="1"/>
      <c r="L1032" s="1"/>
      <c r="M1032" s="1"/>
      <c r="N1032" s="1"/>
      <c r="O1032" s="1"/>
      <c r="P1032" s="1"/>
    </row>
    <row r="1033" spans="1:16" ht="14.25" customHeight="1">
      <c r="A1033" s="14" t="s">
        <v>801</v>
      </c>
      <c r="B1033" s="27">
        <v>1</v>
      </c>
      <c r="K1033" s="1"/>
      <c r="L1033" s="1"/>
      <c r="M1033" s="1"/>
      <c r="N1033" s="1"/>
      <c r="O1033" s="1"/>
      <c r="P1033" s="1"/>
    </row>
    <row r="1034" spans="1:16" ht="14.25" customHeight="1">
      <c r="A1034" s="14" t="s">
        <v>801</v>
      </c>
      <c r="B1034" s="27">
        <v>2</v>
      </c>
      <c r="K1034" s="1"/>
      <c r="L1034" s="1"/>
      <c r="M1034" s="1"/>
      <c r="N1034" s="1"/>
      <c r="O1034" s="1"/>
      <c r="P1034" s="1"/>
    </row>
    <row r="1035" spans="1:16" ht="14.25" customHeight="1">
      <c r="A1035" s="14" t="s">
        <v>801</v>
      </c>
      <c r="B1035" s="27">
        <v>3</v>
      </c>
      <c r="K1035" s="1"/>
      <c r="L1035" s="1"/>
      <c r="M1035" s="1"/>
      <c r="N1035" s="1"/>
      <c r="O1035" s="1"/>
      <c r="P1035" s="1"/>
    </row>
    <row r="1036" spans="1:16" ht="14.25" customHeight="1">
      <c r="A1036" s="14" t="s">
        <v>801</v>
      </c>
      <c r="B1036" s="27">
        <v>4</v>
      </c>
      <c r="K1036" s="1"/>
      <c r="L1036" s="1"/>
      <c r="M1036" s="1"/>
      <c r="N1036" s="1"/>
      <c r="O1036" s="1"/>
      <c r="P1036" s="1"/>
    </row>
    <row r="1037" spans="1:16" ht="14.25" customHeight="1">
      <c r="A1037" s="14" t="s">
        <v>801</v>
      </c>
      <c r="B1037" s="27">
        <v>5</v>
      </c>
      <c r="K1037" s="1"/>
      <c r="L1037" s="1"/>
      <c r="M1037" s="1"/>
      <c r="N1037" s="1"/>
      <c r="O1037" s="1"/>
      <c r="P1037" s="1"/>
    </row>
    <row r="1038" spans="1:16" ht="14.25" customHeight="1">
      <c r="A1038" s="14" t="s">
        <v>803</v>
      </c>
      <c r="B1038" s="27">
        <v>1</v>
      </c>
      <c r="K1038" s="1"/>
      <c r="L1038" s="1"/>
      <c r="M1038" s="1"/>
      <c r="N1038" s="1"/>
      <c r="O1038" s="1"/>
      <c r="P1038" s="1"/>
    </row>
    <row r="1039" spans="1:16" ht="14.25" customHeight="1">
      <c r="A1039" s="14" t="s">
        <v>803</v>
      </c>
      <c r="B1039" s="27">
        <v>2</v>
      </c>
      <c r="K1039" s="1"/>
      <c r="L1039" s="1"/>
      <c r="M1039" s="1"/>
      <c r="N1039" s="1"/>
      <c r="O1039" s="1"/>
      <c r="P1039" s="1"/>
    </row>
    <row r="1040" spans="1:16" ht="14.25" customHeight="1">
      <c r="A1040" s="14" t="s">
        <v>803</v>
      </c>
      <c r="B1040" s="27">
        <v>3</v>
      </c>
      <c r="K1040" s="1"/>
      <c r="L1040" s="1"/>
      <c r="M1040" s="1"/>
      <c r="N1040" s="1"/>
      <c r="O1040" s="1"/>
      <c r="P1040" s="1"/>
    </row>
    <row r="1041" spans="1:16" ht="14.25" customHeight="1">
      <c r="A1041" s="14" t="s">
        <v>803</v>
      </c>
      <c r="B1041" s="27">
        <v>4</v>
      </c>
      <c r="K1041" s="1"/>
      <c r="L1041" s="1"/>
      <c r="M1041" s="1"/>
      <c r="N1041" s="1"/>
      <c r="O1041" s="1"/>
      <c r="P1041" s="1"/>
    </row>
    <row r="1042" spans="1:16" ht="14.25" customHeight="1">
      <c r="A1042" s="14" t="s">
        <v>803</v>
      </c>
      <c r="B1042" s="27">
        <v>5</v>
      </c>
      <c r="K1042" s="1"/>
      <c r="L1042" s="1"/>
      <c r="M1042" s="1"/>
      <c r="N1042" s="1"/>
      <c r="O1042" s="1"/>
      <c r="P1042" s="1"/>
    </row>
    <row r="1043" spans="1:16" ht="14.25" customHeight="1">
      <c r="A1043" s="14" t="s">
        <v>805</v>
      </c>
      <c r="B1043" s="27">
        <v>1</v>
      </c>
      <c r="K1043" s="1"/>
      <c r="L1043" s="1"/>
      <c r="M1043" s="1"/>
      <c r="N1043" s="1"/>
      <c r="O1043" s="1"/>
      <c r="P1043" s="1"/>
    </row>
    <row r="1044" spans="1:16" ht="14.25" customHeight="1">
      <c r="A1044" s="14" t="s">
        <v>805</v>
      </c>
      <c r="B1044" s="27">
        <v>2</v>
      </c>
      <c r="K1044" s="1"/>
      <c r="L1044" s="1"/>
      <c r="M1044" s="1"/>
      <c r="N1044" s="1"/>
      <c r="O1044" s="1"/>
      <c r="P1044" s="1"/>
    </row>
    <row r="1045" spans="1:16" ht="14.25" customHeight="1">
      <c r="A1045" s="14" t="s">
        <v>805</v>
      </c>
      <c r="B1045" s="27">
        <v>3</v>
      </c>
      <c r="K1045" s="1"/>
      <c r="L1045" s="1"/>
      <c r="M1045" s="1"/>
      <c r="N1045" s="1"/>
      <c r="O1045" s="1"/>
      <c r="P1045" s="1"/>
    </row>
    <row r="1046" spans="1:16" ht="14.25" customHeight="1">
      <c r="A1046" s="14" t="s">
        <v>805</v>
      </c>
      <c r="B1046" s="27">
        <v>4</v>
      </c>
      <c r="K1046" s="1"/>
      <c r="L1046" s="1"/>
      <c r="M1046" s="1"/>
      <c r="N1046" s="1"/>
      <c r="O1046" s="1"/>
      <c r="P1046" s="1"/>
    </row>
    <row r="1047" spans="1:16" ht="14.25" customHeight="1">
      <c r="A1047" s="14" t="s">
        <v>805</v>
      </c>
      <c r="B1047" s="27">
        <v>5</v>
      </c>
      <c r="K1047" s="1"/>
      <c r="L1047" s="1"/>
      <c r="M1047" s="1"/>
      <c r="N1047" s="1"/>
      <c r="O1047" s="1"/>
      <c r="P1047" s="1"/>
    </row>
    <row r="1048" spans="1:16" ht="14.25" customHeight="1">
      <c r="A1048" s="14" t="s">
        <v>809</v>
      </c>
      <c r="B1048" s="27">
        <v>1</v>
      </c>
      <c r="K1048" s="1"/>
      <c r="L1048" s="1"/>
      <c r="M1048" s="1"/>
      <c r="N1048" s="1"/>
      <c r="O1048" s="1"/>
      <c r="P1048" s="1"/>
    </row>
    <row r="1049" spans="1:16" ht="14.25" customHeight="1">
      <c r="A1049" s="14" t="s">
        <v>809</v>
      </c>
      <c r="B1049" s="27">
        <v>2</v>
      </c>
      <c r="K1049" s="1"/>
      <c r="L1049" s="1"/>
      <c r="M1049" s="1"/>
      <c r="N1049" s="1"/>
      <c r="O1049" s="1"/>
      <c r="P1049" s="1"/>
    </row>
    <row r="1050" spans="1:16" ht="14.25" customHeight="1">
      <c r="A1050" s="14" t="s">
        <v>809</v>
      </c>
      <c r="B1050" s="27">
        <v>3</v>
      </c>
      <c r="K1050" s="1"/>
      <c r="L1050" s="1"/>
      <c r="M1050" s="1"/>
      <c r="N1050" s="1"/>
      <c r="O1050" s="1"/>
      <c r="P1050" s="1"/>
    </row>
    <row r="1051" spans="1:16" ht="14.25" customHeight="1">
      <c r="A1051" s="14" t="s">
        <v>809</v>
      </c>
      <c r="B1051" s="27">
        <v>4</v>
      </c>
      <c r="K1051" s="1"/>
      <c r="L1051" s="1"/>
      <c r="M1051" s="1"/>
      <c r="N1051" s="1"/>
      <c r="O1051" s="1"/>
      <c r="P1051" s="1"/>
    </row>
    <row r="1052" spans="1:16" ht="14.25" customHeight="1">
      <c r="A1052" s="14" t="s">
        <v>809</v>
      </c>
      <c r="B1052" s="27">
        <v>5</v>
      </c>
      <c r="K1052" s="1"/>
      <c r="L1052" s="1"/>
      <c r="M1052" s="1"/>
      <c r="N1052" s="1"/>
      <c r="O1052" s="1"/>
      <c r="P1052" s="1"/>
    </row>
    <row r="1053" spans="1:16" ht="14.25" customHeight="1">
      <c r="A1053" s="14" t="s">
        <v>812</v>
      </c>
      <c r="B1053" s="27">
        <v>1</v>
      </c>
      <c r="C1053" s="27">
        <v>159.1</v>
      </c>
      <c r="D1053" s="27">
        <v>21.8</v>
      </c>
      <c r="E1053" s="27">
        <v>0.84</v>
      </c>
      <c r="F1053" s="27">
        <v>10.4</v>
      </c>
      <c r="G1053" s="27">
        <v>4.53</v>
      </c>
      <c r="H1053" s="27">
        <v>173.94</v>
      </c>
      <c r="I1053" s="27">
        <v>18.62</v>
      </c>
      <c r="J1053" s="7">
        <f t="shared" ref="J1053:J1057" si="537">(I1053/H1053)*100</f>
        <v>10.7048407496838</v>
      </c>
      <c r="K1053" s="1"/>
      <c r="L1053" s="1"/>
      <c r="M1053" s="2" t="s">
        <v>52</v>
      </c>
      <c r="N1053" s="2" t="s">
        <v>52</v>
      </c>
      <c r="O1053" s="2" t="s">
        <v>52</v>
      </c>
      <c r="P1053" s="2" t="s">
        <v>52</v>
      </c>
    </row>
    <row r="1054" spans="1:16" ht="14.25" customHeight="1">
      <c r="A1054" s="14" t="s">
        <v>812</v>
      </c>
      <c r="B1054" s="27">
        <v>2</v>
      </c>
      <c r="C1054" s="27">
        <v>132.5</v>
      </c>
      <c r="D1054" s="27">
        <v>18</v>
      </c>
      <c r="E1054" s="27">
        <v>0.81</v>
      </c>
      <c r="F1054" s="27">
        <v>36.5</v>
      </c>
      <c r="G1054" s="27">
        <v>7.84</v>
      </c>
      <c r="H1054" s="27">
        <v>119.17</v>
      </c>
      <c r="I1054" s="27">
        <v>11.66</v>
      </c>
      <c r="J1054" s="7">
        <f t="shared" si="537"/>
        <v>9.7843416967357566</v>
      </c>
      <c r="K1054" s="1"/>
      <c r="L1054" s="1"/>
      <c r="M1054" s="2" t="s">
        <v>52</v>
      </c>
      <c r="N1054" s="2" t="s">
        <v>52</v>
      </c>
      <c r="O1054" s="2" t="s">
        <v>1628</v>
      </c>
      <c r="P1054" s="2" t="s">
        <v>52</v>
      </c>
    </row>
    <row r="1055" spans="1:16" ht="14.25" customHeight="1">
      <c r="A1055" s="14" t="s">
        <v>812</v>
      </c>
      <c r="B1055" s="27">
        <v>3</v>
      </c>
      <c r="C1055" s="27">
        <v>224</v>
      </c>
      <c r="D1055" s="27">
        <v>24.2</v>
      </c>
      <c r="E1055" s="27">
        <v>0.84</v>
      </c>
      <c r="F1055" s="27">
        <v>9.1</v>
      </c>
      <c r="G1055" s="27">
        <v>5.0999999999999996</v>
      </c>
      <c r="H1055" s="27">
        <v>239.77</v>
      </c>
      <c r="I1055" s="27">
        <v>27.03</v>
      </c>
      <c r="J1055" s="7">
        <f t="shared" si="537"/>
        <v>11.273303582599992</v>
      </c>
      <c r="K1055" s="1"/>
      <c r="L1055" s="1"/>
      <c r="M1055" s="2" t="s">
        <v>52</v>
      </c>
      <c r="N1055" s="2" t="s">
        <v>52</v>
      </c>
      <c r="O1055" s="2" t="s">
        <v>52</v>
      </c>
      <c r="P1055" s="2" t="s">
        <v>52</v>
      </c>
    </row>
    <row r="1056" spans="1:16" ht="14.25" customHeight="1">
      <c r="A1056" s="14" t="s">
        <v>812</v>
      </c>
      <c r="B1056" s="27">
        <v>4</v>
      </c>
      <c r="C1056" s="27">
        <v>191.6</v>
      </c>
      <c r="D1056" s="27">
        <v>18.8</v>
      </c>
      <c r="E1056" s="27">
        <v>0.81</v>
      </c>
      <c r="F1056" s="27">
        <v>14.6</v>
      </c>
      <c r="G1056" s="27">
        <v>6</v>
      </c>
      <c r="H1056" s="27">
        <v>199.72</v>
      </c>
      <c r="I1056" s="27">
        <v>22.32</v>
      </c>
      <c r="J1056" s="7">
        <f t="shared" si="537"/>
        <v>11.175645904265972</v>
      </c>
      <c r="K1056" s="1"/>
      <c r="L1056" s="1"/>
      <c r="M1056" s="2" t="s">
        <v>52</v>
      </c>
      <c r="N1056" s="2" t="s">
        <v>52</v>
      </c>
      <c r="O1056" s="2" t="s">
        <v>52</v>
      </c>
      <c r="P1056" s="2" t="s">
        <v>52</v>
      </c>
    </row>
    <row r="1057" spans="1:17" ht="14.25" customHeight="1">
      <c r="A1057" s="14" t="s">
        <v>812</v>
      </c>
      <c r="B1057" s="27">
        <v>5</v>
      </c>
      <c r="C1057" s="27">
        <v>215.1</v>
      </c>
      <c r="D1057" s="27">
        <v>25.1</v>
      </c>
      <c r="E1057" s="27">
        <v>0.86</v>
      </c>
      <c r="F1057" s="27">
        <v>21.4</v>
      </c>
      <c r="G1057" s="27">
        <v>5.82</v>
      </c>
      <c r="H1057" s="27">
        <v>266.69</v>
      </c>
      <c r="I1057" s="27">
        <v>28.98</v>
      </c>
      <c r="J1057" s="7">
        <f t="shared" si="537"/>
        <v>10.866549176947018</v>
      </c>
      <c r="K1057" s="1"/>
      <c r="L1057" s="1"/>
      <c r="M1057" s="2" t="s">
        <v>52</v>
      </c>
      <c r="N1057" s="2" t="s">
        <v>52</v>
      </c>
      <c r="O1057" s="2" t="s">
        <v>52</v>
      </c>
      <c r="P1057" s="2" t="s">
        <v>52</v>
      </c>
    </row>
    <row r="1058" spans="1:17" ht="14.25" customHeight="1">
      <c r="A1058" s="14" t="s">
        <v>152</v>
      </c>
      <c r="B1058" s="27">
        <v>1</v>
      </c>
      <c r="K1058" s="1"/>
      <c r="L1058" s="1"/>
      <c r="M1058" s="1"/>
      <c r="N1058" s="1"/>
      <c r="O1058" s="1"/>
      <c r="P1058" s="1"/>
    </row>
    <row r="1059" spans="1:17" ht="14.25" customHeight="1">
      <c r="A1059" s="14" t="s">
        <v>152</v>
      </c>
      <c r="B1059" s="27">
        <v>2</v>
      </c>
      <c r="K1059" s="1"/>
      <c r="L1059" s="1"/>
      <c r="M1059" s="1"/>
      <c r="N1059" s="1"/>
      <c r="O1059" s="1"/>
      <c r="P1059" s="1"/>
    </row>
    <row r="1060" spans="1:17" ht="14.25" customHeight="1">
      <c r="A1060" s="14" t="s">
        <v>152</v>
      </c>
      <c r="B1060" s="27">
        <v>3</v>
      </c>
      <c r="K1060" s="1"/>
      <c r="L1060" s="1"/>
      <c r="M1060" s="1"/>
      <c r="N1060" s="1"/>
      <c r="O1060" s="1"/>
      <c r="P1060" s="1"/>
    </row>
    <row r="1061" spans="1:17" ht="14.25" customHeight="1">
      <c r="A1061" s="14" t="s">
        <v>152</v>
      </c>
      <c r="B1061" s="27">
        <v>4</v>
      </c>
      <c r="K1061" s="1"/>
      <c r="L1061" s="1"/>
      <c r="M1061" s="1"/>
      <c r="N1061" s="1"/>
      <c r="O1061" s="1"/>
      <c r="P1061" s="1"/>
    </row>
    <row r="1062" spans="1:17" ht="14.25" customHeight="1">
      <c r="A1062" s="14" t="s">
        <v>152</v>
      </c>
      <c r="B1062" s="27">
        <v>5</v>
      </c>
      <c r="K1062" s="1"/>
      <c r="L1062" s="1"/>
      <c r="M1062" s="1"/>
      <c r="N1062" s="1"/>
      <c r="O1062" s="1"/>
      <c r="P1062" s="1"/>
    </row>
    <row r="1063" spans="1:17" ht="14.25" customHeight="1">
      <c r="A1063" s="14" t="s">
        <v>817</v>
      </c>
      <c r="B1063" s="27">
        <v>1</v>
      </c>
      <c r="C1063" s="27">
        <v>171</v>
      </c>
      <c r="D1063" s="27">
        <v>27</v>
      </c>
      <c r="E1063" s="27">
        <v>0.75</v>
      </c>
      <c r="F1063" s="27">
        <v>14.3</v>
      </c>
      <c r="G1063" s="27">
        <v>4.1399999999999997</v>
      </c>
      <c r="H1063" s="27">
        <v>115.78</v>
      </c>
      <c r="I1063" s="27">
        <v>19.05</v>
      </c>
      <c r="J1063" s="7">
        <f t="shared" ref="J1063:J1067" si="538">(I1063/H1063)*100</f>
        <v>16.453618932458109</v>
      </c>
      <c r="K1063" s="1"/>
      <c r="L1063" s="1"/>
      <c r="M1063" s="2" t="s">
        <v>1628</v>
      </c>
      <c r="N1063" s="2" t="s">
        <v>52</v>
      </c>
      <c r="O1063" s="2" t="s">
        <v>52</v>
      </c>
      <c r="P1063" s="2" t="s">
        <v>1628</v>
      </c>
    </row>
    <row r="1064" spans="1:17" ht="14.25" customHeight="1">
      <c r="A1064" s="14" t="s">
        <v>817</v>
      </c>
      <c r="B1064" s="27">
        <v>2</v>
      </c>
      <c r="C1064" s="27">
        <v>125.9</v>
      </c>
      <c r="D1064" s="27">
        <v>19</v>
      </c>
      <c r="E1064" s="27">
        <v>0.85</v>
      </c>
      <c r="F1064" s="27">
        <v>16.100000000000001</v>
      </c>
      <c r="G1064" s="27">
        <v>3.77</v>
      </c>
      <c r="H1064" s="27">
        <v>173.73</v>
      </c>
      <c r="I1064" s="27">
        <v>20.28</v>
      </c>
      <c r="J1064" s="7">
        <f t="shared" si="538"/>
        <v>11.673286133655674</v>
      </c>
      <c r="K1064" s="1"/>
      <c r="L1064" s="1"/>
      <c r="M1064" s="2" t="s">
        <v>1628</v>
      </c>
      <c r="N1064" s="2" t="s">
        <v>52</v>
      </c>
      <c r="O1064" s="2" t="s">
        <v>52</v>
      </c>
      <c r="P1064" s="2" t="s">
        <v>1628</v>
      </c>
    </row>
    <row r="1065" spans="1:17" ht="14.25" customHeight="1">
      <c r="A1065" s="14" t="s">
        <v>817</v>
      </c>
      <c r="B1065" s="27">
        <v>3</v>
      </c>
      <c r="C1065" s="27">
        <v>165</v>
      </c>
      <c r="D1065" s="27">
        <v>18.399999999999999</v>
      </c>
      <c r="E1065" s="27">
        <v>0.87</v>
      </c>
      <c r="F1065" s="27">
        <v>11.2</v>
      </c>
      <c r="G1065" s="27">
        <v>2.89</v>
      </c>
      <c r="H1065" s="27">
        <v>206.35</v>
      </c>
      <c r="I1065" s="27">
        <v>23.23</v>
      </c>
      <c r="J1065" s="7">
        <f t="shared" si="538"/>
        <v>11.257572086261208</v>
      </c>
      <c r="K1065" s="1"/>
      <c r="L1065" s="1"/>
      <c r="M1065" s="2" t="s">
        <v>1628</v>
      </c>
      <c r="N1065" s="2" t="s">
        <v>52</v>
      </c>
      <c r="O1065" s="2" t="s">
        <v>52</v>
      </c>
      <c r="P1065" s="2" t="s">
        <v>1628</v>
      </c>
    </row>
    <row r="1066" spans="1:17" ht="14.25" customHeight="1">
      <c r="A1066" s="14" t="s">
        <v>817</v>
      </c>
      <c r="B1066" s="27">
        <v>4</v>
      </c>
      <c r="C1066" s="27">
        <v>84</v>
      </c>
      <c r="D1066" s="27">
        <v>14.5</v>
      </c>
      <c r="E1066" s="27">
        <v>0.63</v>
      </c>
      <c r="F1066" s="27">
        <v>14.1</v>
      </c>
      <c r="G1066" s="27">
        <v>3.14</v>
      </c>
      <c r="H1066" s="27">
        <v>56.8</v>
      </c>
      <c r="I1066" s="27">
        <v>5.92</v>
      </c>
      <c r="J1066" s="7">
        <f t="shared" si="538"/>
        <v>10.422535211267606</v>
      </c>
      <c r="K1066" s="1"/>
      <c r="L1066" s="1"/>
      <c r="M1066" s="2" t="s">
        <v>1628</v>
      </c>
      <c r="N1066" s="2" t="s">
        <v>1628</v>
      </c>
      <c r="O1066" s="2" t="s">
        <v>1628</v>
      </c>
      <c r="P1066" s="2" t="s">
        <v>1628</v>
      </c>
      <c r="Q1066" s="27" t="s">
        <v>1670</v>
      </c>
    </row>
    <row r="1067" spans="1:17" ht="14.25" customHeight="1">
      <c r="A1067" s="14" t="s">
        <v>817</v>
      </c>
      <c r="B1067" s="27">
        <v>5</v>
      </c>
      <c r="C1067" s="27">
        <v>667.6</v>
      </c>
      <c r="D1067" s="27">
        <v>15.4</v>
      </c>
      <c r="E1067" s="27">
        <v>0.72</v>
      </c>
      <c r="F1067" s="27">
        <v>0.8</v>
      </c>
      <c r="G1067" s="27">
        <v>2.61</v>
      </c>
      <c r="H1067" s="27">
        <v>60.85</v>
      </c>
      <c r="I1067" s="27">
        <v>6.08</v>
      </c>
      <c r="J1067" s="7">
        <f t="shared" si="538"/>
        <v>9.9917830731306481</v>
      </c>
      <c r="K1067" s="1"/>
      <c r="L1067" s="1"/>
      <c r="M1067" s="2" t="s">
        <v>1628</v>
      </c>
      <c r="N1067" s="2" t="s">
        <v>1628</v>
      </c>
      <c r="O1067" s="2" t="s">
        <v>1628</v>
      </c>
      <c r="P1067" s="2" t="s">
        <v>1628</v>
      </c>
      <c r="Q1067" s="27" t="s">
        <v>1682</v>
      </c>
    </row>
    <row r="1068" spans="1:17" ht="14.25" customHeight="1">
      <c r="A1068" s="14" t="s">
        <v>819</v>
      </c>
      <c r="B1068" s="27">
        <v>1</v>
      </c>
      <c r="K1068" s="1"/>
      <c r="L1068" s="1"/>
      <c r="M1068" s="2"/>
      <c r="N1068" s="1"/>
      <c r="O1068" s="1"/>
      <c r="P1068" s="1"/>
    </row>
    <row r="1069" spans="1:17" ht="14.25" customHeight="1">
      <c r="A1069" s="14" t="s">
        <v>819</v>
      </c>
      <c r="B1069" s="27">
        <v>2</v>
      </c>
      <c r="K1069" s="1"/>
      <c r="L1069" s="1"/>
      <c r="M1069" s="1"/>
      <c r="N1069" s="1"/>
      <c r="O1069" s="1"/>
      <c r="P1069" s="1"/>
    </row>
    <row r="1070" spans="1:17" ht="14.25" customHeight="1">
      <c r="A1070" s="14" t="s">
        <v>819</v>
      </c>
      <c r="B1070" s="27">
        <v>3</v>
      </c>
      <c r="K1070" s="1"/>
      <c r="L1070" s="1"/>
      <c r="M1070" s="1"/>
      <c r="N1070" s="1"/>
      <c r="O1070" s="1"/>
      <c r="P1070" s="1"/>
    </row>
    <row r="1071" spans="1:17" ht="14.25" customHeight="1">
      <c r="A1071" s="14" t="s">
        <v>819</v>
      </c>
      <c r="B1071" s="27">
        <v>4</v>
      </c>
      <c r="K1071" s="1"/>
      <c r="L1071" s="1"/>
      <c r="M1071" s="1"/>
      <c r="N1071" s="1"/>
      <c r="O1071" s="1"/>
      <c r="P1071" s="1"/>
    </row>
    <row r="1072" spans="1:17" ht="14.25" customHeight="1">
      <c r="A1072" s="14" t="s">
        <v>819</v>
      </c>
      <c r="B1072" s="27">
        <v>5</v>
      </c>
      <c r="K1072" s="1"/>
      <c r="L1072" s="1"/>
      <c r="M1072" s="1"/>
      <c r="N1072" s="1"/>
      <c r="O1072" s="1"/>
      <c r="P1072" s="1"/>
    </row>
    <row r="1073" spans="1:17" ht="14.25" customHeight="1">
      <c r="A1073" s="14" t="s">
        <v>823</v>
      </c>
      <c r="B1073" s="27">
        <v>1</v>
      </c>
      <c r="K1073" s="1"/>
      <c r="L1073" s="1"/>
      <c r="M1073" s="1"/>
      <c r="N1073" s="1"/>
      <c r="O1073" s="1"/>
      <c r="P1073" s="1"/>
    </row>
    <row r="1074" spans="1:17" ht="14.25" customHeight="1">
      <c r="A1074" s="14" t="s">
        <v>823</v>
      </c>
      <c r="B1074" s="27">
        <v>2</v>
      </c>
      <c r="K1074" s="1"/>
      <c r="L1074" s="1"/>
      <c r="M1074" s="1"/>
      <c r="N1074" s="1"/>
      <c r="O1074" s="1"/>
      <c r="P1074" s="1"/>
    </row>
    <row r="1075" spans="1:17" ht="14.25" customHeight="1">
      <c r="A1075" s="14" t="s">
        <v>823</v>
      </c>
      <c r="B1075" s="27">
        <v>3</v>
      </c>
      <c r="K1075" s="1"/>
      <c r="L1075" s="1"/>
      <c r="M1075" s="1"/>
      <c r="N1075" s="1"/>
      <c r="O1075" s="1"/>
      <c r="P1075" s="1"/>
    </row>
    <row r="1076" spans="1:17" ht="14.25" customHeight="1">
      <c r="A1076" s="14" t="s">
        <v>823</v>
      </c>
      <c r="B1076" s="27">
        <v>4</v>
      </c>
      <c r="K1076" s="1"/>
      <c r="L1076" s="1"/>
      <c r="M1076" s="1"/>
      <c r="N1076" s="1"/>
      <c r="O1076" s="1"/>
      <c r="P1076" s="1"/>
    </row>
    <row r="1077" spans="1:17" ht="14.25" customHeight="1">
      <c r="A1077" s="14" t="s">
        <v>823</v>
      </c>
      <c r="B1077" s="27">
        <v>5</v>
      </c>
      <c r="K1077" s="1"/>
      <c r="L1077" s="1"/>
      <c r="M1077" s="1"/>
      <c r="N1077" s="1"/>
      <c r="O1077" s="1"/>
      <c r="P1077" s="1"/>
    </row>
    <row r="1078" spans="1:17" ht="14.25" customHeight="1">
      <c r="A1078" s="14" t="s">
        <v>828</v>
      </c>
      <c r="B1078" s="27">
        <v>1</v>
      </c>
      <c r="K1078" s="1"/>
      <c r="L1078" s="1"/>
      <c r="M1078" s="1"/>
      <c r="N1078" s="1"/>
      <c r="O1078" s="1"/>
      <c r="P1078" s="1"/>
    </row>
    <row r="1079" spans="1:17" ht="14.25" customHeight="1">
      <c r="A1079" s="14" t="s">
        <v>828</v>
      </c>
      <c r="B1079" s="27">
        <v>2</v>
      </c>
      <c r="K1079" s="1"/>
      <c r="L1079" s="1"/>
      <c r="M1079" s="1"/>
      <c r="N1079" s="1"/>
      <c r="O1079" s="1"/>
      <c r="P1079" s="1"/>
    </row>
    <row r="1080" spans="1:17" ht="14.25" customHeight="1">
      <c r="A1080" s="14" t="s">
        <v>828</v>
      </c>
      <c r="B1080" s="27">
        <v>3</v>
      </c>
      <c r="K1080" s="1"/>
      <c r="L1080" s="1"/>
      <c r="M1080" s="1"/>
      <c r="N1080" s="1"/>
      <c r="O1080" s="1"/>
      <c r="P1080" s="1"/>
    </row>
    <row r="1081" spans="1:17" ht="14.25" customHeight="1">
      <c r="A1081" s="14" t="s">
        <v>828</v>
      </c>
      <c r="B1081" s="27">
        <v>4</v>
      </c>
      <c r="K1081" s="1"/>
      <c r="L1081" s="1"/>
      <c r="M1081" s="1"/>
      <c r="N1081" s="1"/>
      <c r="O1081" s="1"/>
      <c r="P1081" s="1"/>
    </row>
    <row r="1082" spans="1:17" ht="14.25" customHeight="1">
      <c r="A1082" s="14" t="s">
        <v>828</v>
      </c>
      <c r="B1082" s="27">
        <v>5</v>
      </c>
      <c r="K1082" s="1"/>
      <c r="L1082" s="1"/>
      <c r="M1082" s="1"/>
      <c r="N1082" s="1"/>
      <c r="O1082" s="1"/>
      <c r="P1082" s="1"/>
    </row>
    <row r="1083" spans="1:17" ht="14.25" customHeight="1">
      <c r="A1083" s="14" t="s">
        <v>831</v>
      </c>
      <c r="B1083" s="27">
        <v>1</v>
      </c>
      <c r="C1083" s="27">
        <v>127.8</v>
      </c>
      <c r="D1083" s="27">
        <v>24.1</v>
      </c>
      <c r="E1083" s="27">
        <v>0.95</v>
      </c>
      <c r="F1083" s="27">
        <v>13.6</v>
      </c>
      <c r="G1083" s="27">
        <v>6.12</v>
      </c>
      <c r="H1083" s="27">
        <v>177.45</v>
      </c>
      <c r="I1083" s="27">
        <v>17.260000000000002</v>
      </c>
      <c r="J1083" s="7">
        <f t="shared" ref="J1083:J1092" si="539">(I1083/H1083)*100</f>
        <v>9.7266835728374197</v>
      </c>
      <c r="K1083" s="1"/>
      <c r="L1083" s="1"/>
      <c r="M1083" s="2" t="s">
        <v>1628</v>
      </c>
      <c r="N1083" s="2" t="s">
        <v>52</v>
      </c>
      <c r="O1083" s="2" t="s">
        <v>1628</v>
      </c>
      <c r="P1083" s="2" t="s">
        <v>1628</v>
      </c>
      <c r="Q1083" s="27" t="s">
        <v>1670</v>
      </c>
    </row>
    <row r="1084" spans="1:17" ht="14.25" customHeight="1">
      <c r="A1084" s="14" t="s">
        <v>831</v>
      </c>
      <c r="B1084" s="27">
        <v>2</v>
      </c>
      <c r="C1084" s="27">
        <v>109.5</v>
      </c>
      <c r="D1084" s="27">
        <v>18.399999999999999</v>
      </c>
      <c r="E1084" s="27">
        <v>0.57999999999999996</v>
      </c>
      <c r="F1084" s="27">
        <v>8.6999999999999993</v>
      </c>
      <c r="G1084" s="27">
        <v>4.21</v>
      </c>
      <c r="H1084" s="27">
        <v>68.95</v>
      </c>
      <c r="I1084" s="27">
        <v>6.13</v>
      </c>
      <c r="J1084" s="7">
        <f t="shared" si="539"/>
        <v>8.8905003625815802</v>
      </c>
      <c r="K1084" s="1"/>
      <c r="L1084" s="1"/>
      <c r="M1084" s="2" t="s">
        <v>52</v>
      </c>
      <c r="N1084" s="2" t="s">
        <v>52</v>
      </c>
      <c r="O1084" s="2" t="s">
        <v>1628</v>
      </c>
      <c r="P1084" s="2" t="s">
        <v>1628</v>
      </c>
    </row>
    <row r="1085" spans="1:17" ht="14.25" customHeight="1">
      <c r="A1085" s="14" t="s">
        <v>831</v>
      </c>
      <c r="B1085" s="27">
        <v>3</v>
      </c>
      <c r="C1085" s="27">
        <v>59.1</v>
      </c>
      <c r="D1085" s="27">
        <v>19.7</v>
      </c>
      <c r="E1085" s="27">
        <v>0.76</v>
      </c>
      <c r="F1085" s="27">
        <v>9.4</v>
      </c>
      <c r="G1085" s="27">
        <v>3.52</v>
      </c>
      <c r="H1085" s="27">
        <v>52.6</v>
      </c>
      <c r="I1085" s="27">
        <v>4.82</v>
      </c>
      <c r="J1085" s="7">
        <f t="shared" si="539"/>
        <v>9.163498098859316</v>
      </c>
      <c r="K1085" s="1"/>
      <c r="L1085" s="1"/>
      <c r="M1085" s="2" t="s">
        <v>52</v>
      </c>
      <c r="N1085" s="2" t="s">
        <v>52</v>
      </c>
      <c r="O1085" s="2" t="s">
        <v>1628</v>
      </c>
      <c r="P1085" s="2" t="s">
        <v>52</v>
      </c>
      <c r="Q1085" s="27" t="s">
        <v>1670</v>
      </c>
    </row>
    <row r="1086" spans="1:17" ht="14.25" customHeight="1">
      <c r="A1086" s="14" t="s">
        <v>831</v>
      </c>
      <c r="B1086" s="27">
        <v>4</v>
      </c>
      <c r="C1086" s="27">
        <v>178.7</v>
      </c>
      <c r="D1086" s="27">
        <v>25.1</v>
      </c>
      <c r="E1086" s="27">
        <v>0.9</v>
      </c>
      <c r="F1086" s="27">
        <v>10.8</v>
      </c>
      <c r="G1086" s="27">
        <v>4.25</v>
      </c>
      <c r="H1086" s="27">
        <v>243.47</v>
      </c>
      <c r="I1086" s="27">
        <v>24.78</v>
      </c>
      <c r="J1086" s="7">
        <f t="shared" si="539"/>
        <v>10.177845319751921</v>
      </c>
      <c r="K1086" s="1"/>
      <c r="L1086" s="1"/>
      <c r="M1086" s="2" t="s">
        <v>1628</v>
      </c>
      <c r="N1086" s="2" t="s">
        <v>52</v>
      </c>
      <c r="O1086" s="2" t="s">
        <v>52</v>
      </c>
      <c r="P1086" s="2" t="s">
        <v>1628</v>
      </c>
    </row>
    <row r="1087" spans="1:17" ht="14.25" customHeight="1">
      <c r="A1087" s="14" t="s">
        <v>831</v>
      </c>
      <c r="B1087" s="27">
        <v>5</v>
      </c>
      <c r="C1087" s="27">
        <v>131.80000000000001</v>
      </c>
      <c r="D1087" s="27">
        <v>18.5</v>
      </c>
      <c r="E1087" s="27">
        <v>0.79</v>
      </c>
      <c r="F1087" s="27">
        <v>14.1</v>
      </c>
      <c r="G1087" s="27">
        <v>4.67</v>
      </c>
      <c r="H1087" s="27">
        <v>94.56</v>
      </c>
      <c r="I1087" s="27">
        <v>8.69</v>
      </c>
      <c r="J1087" s="7">
        <f t="shared" si="539"/>
        <v>9.1899323181049049</v>
      </c>
      <c r="K1087" s="1"/>
      <c r="L1087" s="1"/>
      <c r="M1087" s="2" t="s">
        <v>1628</v>
      </c>
      <c r="N1087" s="2" t="s">
        <v>52</v>
      </c>
      <c r="O1087" s="2" t="s">
        <v>1628</v>
      </c>
      <c r="P1087" s="2" t="s">
        <v>1628</v>
      </c>
    </row>
    <row r="1088" spans="1:17" ht="14.25" customHeight="1">
      <c r="A1088" s="14" t="s">
        <v>834</v>
      </c>
      <c r="B1088" s="27">
        <v>1</v>
      </c>
      <c r="C1088" s="27">
        <v>74</v>
      </c>
      <c r="D1088" s="27">
        <v>11.7</v>
      </c>
      <c r="E1088" s="27">
        <v>0.53</v>
      </c>
      <c r="F1088" s="27">
        <v>3.6</v>
      </c>
      <c r="G1088" s="27">
        <v>2.81</v>
      </c>
      <c r="H1088" s="27">
        <v>28.71</v>
      </c>
      <c r="I1088" s="27">
        <v>2.5499999999999998</v>
      </c>
      <c r="J1088" s="7">
        <f t="shared" si="539"/>
        <v>8.8819226750261233</v>
      </c>
      <c r="K1088" s="1"/>
      <c r="L1088" s="1"/>
      <c r="M1088" s="2" t="s">
        <v>1628</v>
      </c>
      <c r="N1088" s="2" t="s">
        <v>52</v>
      </c>
      <c r="O1088" s="2" t="s">
        <v>1628</v>
      </c>
      <c r="P1088" s="2" t="s">
        <v>1628</v>
      </c>
      <c r="Q1088" s="27" t="s">
        <v>1672</v>
      </c>
    </row>
    <row r="1089" spans="1:17" ht="14.25" customHeight="1">
      <c r="A1089" s="14" t="s">
        <v>834</v>
      </c>
      <c r="B1089" s="27">
        <v>2</v>
      </c>
      <c r="C1089" s="27">
        <v>142.1</v>
      </c>
      <c r="D1089" s="27">
        <v>13.7</v>
      </c>
      <c r="E1089" s="27">
        <v>0.81</v>
      </c>
      <c r="F1089" s="27">
        <v>7.3</v>
      </c>
      <c r="G1089" s="27">
        <v>3.31</v>
      </c>
      <c r="H1089" s="27">
        <v>89.81</v>
      </c>
      <c r="I1089" s="27">
        <v>8.26</v>
      </c>
      <c r="J1089" s="7">
        <f t="shared" si="539"/>
        <v>9.197194076383477</v>
      </c>
      <c r="K1089" s="1"/>
      <c r="L1089" s="1"/>
      <c r="M1089" s="2" t="s">
        <v>1628</v>
      </c>
      <c r="N1089" s="2" t="s">
        <v>52</v>
      </c>
      <c r="O1089" s="2" t="s">
        <v>52</v>
      </c>
      <c r="P1089" s="2" t="s">
        <v>1628</v>
      </c>
      <c r="Q1089" s="27" t="s">
        <v>1672</v>
      </c>
    </row>
    <row r="1090" spans="1:17" ht="14.25" customHeight="1">
      <c r="A1090" s="14" t="s">
        <v>834</v>
      </c>
      <c r="B1090" s="27">
        <v>3</v>
      </c>
      <c r="C1090" s="27">
        <v>100.7</v>
      </c>
      <c r="D1090" s="27">
        <v>16</v>
      </c>
      <c r="E1090" s="27">
        <v>0.77</v>
      </c>
      <c r="F1090" s="27">
        <v>7.7</v>
      </c>
      <c r="G1090" s="27">
        <v>3.72</v>
      </c>
      <c r="H1090" s="27">
        <v>85.16</v>
      </c>
      <c r="I1090" s="27">
        <v>7.98</v>
      </c>
      <c r="J1090" s="7">
        <f t="shared" si="539"/>
        <v>9.3705965241897609</v>
      </c>
      <c r="K1090" s="1"/>
      <c r="L1090" s="1"/>
      <c r="M1090" s="2" t="s">
        <v>1628</v>
      </c>
      <c r="N1090" s="2" t="s">
        <v>52</v>
      </c>
      <c r="O1090" s="2" t="s">
        <v>52</v>
      </c>
      <c r="P1090" s="2" t="s">
        <v>1628</v>
      </c>
      <c r="Q1090" s="27" t="s">
        <v>1682</v>
      </c>
    </row>
    <row r="1091" spans="1:17" ht="14.25" customHeight="1">
      <c r="A1091" s="14" t="s">
        <v>834</v>
      </c>
      <c r="B1091" s="27">
        <v>4</v>
      </c>
      <c r="C1091" s="27">
        <v>49.9</v>
      </c>
      <c r="D1091" s="27">
        <v>9.8000000000000007</v>
      </c>
      <c r="E1091" s="27">
        <v>0.28000000000000003</v>
      </c>
      <c r="F1091" s="27">
        <v>1.2</v>
      </c>
      <c r="G1091" s="27">
        <v>2.16</v>
      </c>
      <c r="H1091" s="27">
        <v>14.74</v>
      </c>
      <c r="I1091" s="27">
        <v>1.29</v>
      </c>
      <c r="J1091" s="7">
        <f t="shared" si="539"/>
        <v>8.7516960651289022</v>
      </c>
      <c r="K1091" s="1"/>
      <c r="L1091" s="1"/>
      <c r="M1091" s="2" t="s">
        <v>1628</v>
      </c>
      <c r="N1091" s="2" t="s">
        <v>52</v>
      </c>
      <c r="O1091" s="2" t="s">
        <v>1628</v>
      </c>
      <c r="P1091" s="2" t="s">
        <v>1628</v>
      </c>
      <c r="Q1091" s="27" t="s">
        <v>1682</v>
      </c>
    </row>
    <row r="1092" spans="1:17" ht="14.25" customHeight="1">
      <c r="A1092" s="14" t="s">
        <v>834</v>
      </c>
      <c r="B1092" s="27">
        <v>5</v>
      </c>
      <c r="C1092" s="27">
        <v>85.3</v>
      </c>
      <c r="D1092" s="27">
        <v>13.3</v>
      </c>
      <c r="E1092" s="27">
        <v>0.77</v>
      </c>
      <c r="F1092" s="27">
        <v>5.2</v>
      </c>
      <c r="G1092" s="27">
        <v>3.36</v>
      </c>
      <c r="H1092" s="27">
        <v>49.4</v>
      </c>
      <c r="I1092" s="27">
        <v>4.91</v>
      </c>
      <c r="J1092" s="7">
        <f t="shared" si="539"/>
        <v>9.9392712550607296</v>
      </c>
      <c r="K1092" s="1"/>
      <c r="L1092" s="1"/>
      <c r="M1092" s="2" t="s">
        <v>1628</v>
      </c>
      <c r="N1092" s="2" t="s">
        <v>52</v>
      </c>
      <c r="O1092" s="2" t="s">
        <v>1628</v>
      </c>
      <c r="P1092" s="2" t="s">
        <v>1628</v>
      </c>
      <c r="Q1092" s="27" t="s">
        <v>1672</v>
      </c>
    </row>
    <row r="1093" spans="1:17" ht="14.25" customHeight="1">
      <c r="A1093" s="14" t="s">
        <v>837</v>
      </c>
      <c r="B1093" s="27">
        <v>1</v>
      </c>
      <c r="K1093" s="1"/>
      <c r="L1093" s="1"/>
      <c r="M1093" s="1"/>
      <c r="N1093" s="1"/>
      <c r="O1093" s="1"/>
      <c r="P1093" s="1"/>
    </row>
    <row r="1094" spans="1:17" ht="14.25" customHeight="1">
      <c r="A1094" s="14" t="s">
        <v>837</v>
      </c>
      <c r="B1094" s="27">
        <v>2</v>
      </c>
      <c r="K1094" s="1"/>
      <c r="L1094" s="1"/>
      <c r="M1094" s="1"/>
      <c r="N1094" s="1"/>
      <c r="O1094" s="1"/>
      <c r="P1094" s="1"/>
    </row>
    <row r="1095" spans="1:17" ht="14.25" customHeight="1">
      <c r="A1095" s="14" t="s">
        <v>837</v>
      </c>
      <c r="B1095" s="27">
        <v>3</v>
      </c>
      <c r="K1095" s="1"/>
      <c r="L1095" s="1"/>
      <c r="M1095" s="1"/>
      <c r="N1095" s="1"/>
      <c r="O1095" s="1"/>
      <c r="P1095" s="1"/>
    </row>
    <row r="1096" spans="1:17" ht="14.25" customHeight="1">
      <c r="A1096" s="14" t="s">
        <v>837</v>
      </c>
      <c r="B1096" s="27">
        <v>4</v>
      </c>
      <c r="K1096" s="1"/>
      <c r="L1096" s="1"/>
      <c r="M1096" s="1"/>
      <c r="N1096" s="1"/>
      <c r="O1096" s="1"/>
      <c r="P1096" s="1"/>
    </row>
    <row r="1097" spans="1:17" ht="14.25" customHeight="1">
      <c r="A1097" s="14" t="s">
        <v>837</v>
      </c>
      <c r="B1097" s="27">
        <v>5</v>
      </c>
      <c r="K1097" s="1"/>
      <c r="L1097" s="1"/>
      <c r="M1097" s="1"/>
      <c r="N1097" s="1"/>
      <c r="O1097" s="1"/>
      <c r="P1097" s="1"/>
    </row>
    <row r="1098" spans="1:17" ht="14.25" customHeight="1">
      <c r="A1098" s="14" t="s">
        <v>841</v>
      </c>
      <c r="B1098" s="27">
        <v>1</v>
      </c>
      <c r="K1098" s="1"/>
      <c r="L1098" s="1"/>
      <c r="M1098" s="1"/>
      <c r="N1098" s="1"/>
      <c r="O1098" s="1"/>
      <c r="P1098" s="1"/>
    </row>
    <row r="1099" spans="1:17" ht="14.25" customHeight="1">
      <c r="A1099" s="14" t="s">
        <v>841</v>
      </c>
      <c r="B1099" s="27">
        <v>2</v>
      </c>
      <c r="K1099" s="1"/>
      <c r="L1099" s="1"/>
      <c r="M1099" s="1"/>
      <c r="N1099" s="1"/>
      <c r="O1099" s="1"/>
      <c r="P1099" s="1"/>
    </row>
    <row r="1100" spans="1:17" ht="14.25" customHeight="1">
      <c r="A1100" s="14" t="s">
        <v>841</v>
      </c>
      <c r="B1100" s="27">
        <v>3</v>
      </c>
      <c r="K1100" s="1"/>
      <c r="L1100" s="1"/>
      <c r="M1100" s="1"/>
      <c r="N1100" s="1"/>
      <c r="O1100" s="1"/>
      <c r="P1100" s="1"/>
    </row>
    <row r="1101" spans="1:17" ht="14.25" customHeight="1">
      <c r="A1101" s="14" t="s">
        <v>841</v>
      </c>
      <c r="B1101" s="27">
        <v>4</v>
      </c>
      <c r="K1101" s="1"/>
      <c r="L1101" s="1"/>
      <c r="M1101" s="1"/>
      <c r="N1101" s="1"/>
      <c r="O1101" s="1"/>
      <c r="P1101" s="1"/>
    </row>
    <row r="1102" spans="1:17" ht="14.25" customHeight="1">
      <c r="A1102" s="14" t="s">
        <v>841</v>
      </c>
      <c r="B1102" s="27">
        <v>5</v>
      </c>
      <c r="K1102" s="1"/>
      <c r="L1102" s="1"/>
      <c r="M1102" s="1"/>
      <c r="N1102" s="1"/>
      <c r="O1102" s="1"/>
      <c r="P1102" s="1"/>
    </row>
    <row r="1103" spans="1:17" ht="14.25" customHeight="1">
      <c r="A1103" s="14" t="s">
        <v>845</v>
      </c>
      <c r="B1103" s="27">
        <v>1</v>
      </c>
      <c r="K1103" s="1"/>
      <c r="L1103" s="1"/>
      <c r="M1103" s="1"/>
      <c r="N1103" s="1"/>
      <c r="O1103" s="1"/>
      <c r="P1103" s="1"/>
    </row>
    <row r="1104" spans="1:17" ht="14.25" customHeight="1">
      <c r="A1104" s="14" t="s">
        <v>845</v>
      </c>
      <c r="B1104" s="27">
        <v>2</v>
      </c>
      <c r="K1104" s="1"/>
      <c r="L1104" s="1"/>
      <c r="M1104" s="1"/>
      <c r="N1104" s="1"/>
      <c r="O1104" s="1"/>
      <c r="P1104" s="1"/>
    </row>
    <row r="1105" spans="1:16" ht="14.25" customHeight="1">
      <c r="A1105" s="14" t="s">
        <v>845</v>
      </c>
      <c r="B1105" s="27">
        <v>3</v>
      </c>
      <c r="K1105" s="1"/>
      <c r="L1105" s="1"/>
      <c r="M1105" s="1"/>
      <c r="N1105" s="1"/>
      <c r="O1105" s="1"/>
      <c r="P1105" s="1"/>
    </row>
    <row r="1106" spans="1:16" ht="14.25" customHeight="1">
      <c r="A1106" s="14" t="s">
        <v>845</v>
      </c>
      <c r="B1106" s="27">
        <v>4</v>
      </c>
      <c r="K1106" s="1"/>
      <c r="L1106" s="1"/>
      <c r="M1106" s="1"/>
      <c r="N1106" s="1"/>
      <c r="O1106" s="1"/>
      <c r="P1106" s="1"/>
    </row>
    <row r="1107" spans="1:16" ht="14.25" customHeight="1">
      <c r="A1107" s="14" t="s">
        <v>845</v>
      </c>
      <c r="B1107" s="27">
        <v>5</v>
      </c>
      <c r="K1107" s="1"/>
      <c r="L1107" s="1"/>
      <c r="M1107" s="1"/>
      <c r="N1107" s="1"/>
      <c r="O1107" s="1"/>
      <c r="P1107" s="1"/>
    </row>
    <row r="1108" spans="1:16" ht="14.25" customHeight="1">
      <c r="A1108" s="14" t="s">
        <v>847</v>
      </c>
      <c r="B1108" s="27">
        <v>1</v>
      </c>
      <c r="K1108" s="1"/>
      <c r="L1108" s="1"/>
      <c r="M1108" s="1"/>
      <c r="N1108" s="1"/>
      <c r="O1108" s="1"/>
      <c r="P1108" s="1"/>
    </row>
    <row r="1109" spans="1:16" ht="14.25" customHeight="1">
      <c r="A1109" s="14" t="s">
        <v>847</v>
      </c>
      <c r="B1109" s="27">
        <v>2</v>
      </c>
      <c r="K1109" s="1"/>
      <c r="L1109" s="1"/>
      <c r="M1109" s="1"/>
      <c r="N1109" s="1"/>
      <c r="O1109" s="1"/>
      <c r="P1109" s="1"/>
    </row>
    <row r="1110" spans="1:16" ht="14.25" customHeight="1">
      <c r="A1110" s="14" t="s">
        <v>847</v>
      </c>
      <c r="B1110" s="27">
        <v>3</v>
      </c>
      <c r="K1110" s="1"/>
      <c r="L1110" s="1"/>
      <c r="M1110" s="1"/>
      <c r="N1110" s="1"/>
      <c r="O1110" s="1"/>
      <c r="P1110" s="1"/>
    </row>
    <row r="1111" spans="1:16" ht="14.25" customHeight="1">
      <c r="A1111" s="14" t="s">
        <v>847</v>
      </c>
      <c r="B1111" s="27">
        <v>4</v>
      </c>
      <c r="K1111" s="1"/>
      <c r="L1111" s="1"/>
      <c r="M1111" s="1"/>
      <c r="N1111" s="1"/>
      <c r="O1111" s="1"/>
      <c r="P1111" s="1"/>
    </row>
    <row r="1112" spans="1:16" ht="14.25" customHeight="1">
      <c r="A1112" s="14" t="s">
        <v>847</v>
      </c>
      <c r="B1112" s="27">
        <v>5</v>
      </c>
      <c r="K1112" s="1"/>
      <c r="L1112" s="1"/>
      <c r="M1112" s="1"/>
      <c r="N1112" s="1"/>
      <c r="O1112" s="1"/>
      <c r="P1112" s="1"/>
    </row>
    <row r="1113" spans="1:16" ht="14.25" customHeight="1">
      <c r="A1113" s="14" t="s">
        <v>850</v>
      </c>
      <c r="B1113" s="27">
        <v>1</v>
      </c>
      <c r="K1113" s="1"/>
      <c r="L1113" s="1"/>
      <c r="M1113" s="1"/>
      <c r="N1113" s="1"/>
      <c r="O1113" s="1"/>
      <c r="P1113" s="1"/>
    </row>
    <row r="1114" spans="1:16" ht="14.25" customHeight="1">
      <c r="A1114" s="14" t="s">
        <v>850</v>
      </c>
      <c r="B1114" s="27">
        <v>2</v>
      </c>
      <c r="K1114" s="1"/>
      <c r="L1114" s="1"/>
      <c r="M1114" s="1"/>
      <c r="N1114" s="1"/>
      <c r="O1114" s="1"/>
      <c r="P1114" s="1"/>
    </row>
    <row r="1115" spans="1:16" ht="14.25" customHeight="1">
      <c r="A1115" s="14" t="s">
        <v>850</v>
      </c>
      <c r="B1115" s="27">
        <v>3</v>
      </c>
      <c r="K1115" s="1"/>
      <c r="L1115" s="1"/>
      <c r="M1115" s="1"/>
      <c r="N1115" s="1"/>
      <c r="O1115" s="1"/>
      <c r="P1115" s="1"/>
    </row>
    <row r="1116" spans="1:16" ht="14.25" customHeight="1">
      <c r="A1116" s="14" t="s">
        <v>850</v>
      </c>
      <c r="B1116" s="27">
        <v>4</v>
      </c>
      <c r="K1116" s="1"/>
      <c r="L1116" s="1"/>
      <c r="M1116" s="1"/>
      <c r="N1116" s="1"/>
      <c r="O1116" s="1"/>
      <c r="P1116" s="1"/>
    </row>
    <row r="1117" spans="1:16" ht="14.25" customHeight="1">
      <c r="A1117" s="14" t="s">
        <v>850</v>
      </c>
      <c r="B1117" s="27">
        <v>5</v>
      </c>
      <c r="K1117" s="1"/>
      <c r="L1117" s="1"/>
      <c r="M1117" s="1"/>
      <c r="N1117" s="1"/>
      <c r="O1117" s="1"/>
      <c r="P1117" s="1"/>
    </row>
    <row r="1118" spans="1:16" ht="14.25" customHeight="1">
      <c r="A1118" s="14" t="s">
        <v>853</v>
      </c>
      <c r="B1118" s="27">
        <v>1</v>
      </c>
      <c r="C1118" s="27">
        <v>205</v>
      </c>
      <c r="D1118" s="27">
        <v>16.5</v>
      </c>
      <c r="E1118" s="27">
        <v>0.59</v>
      </c>
      <c r="F1118" s="27">
        <v>35.9</v>
      </c>
      <c r="G1118" s="27">
        <v>5.48</v>
      </c>
      <c r="H1118" s="27">
        <v>176.4</v>
      </c>
      <c r="I1118" s="27">
        <v>16.850000000000001</v>
      </c>
      <c r="J1118" s="7">
        <f t="shared" ref="J1118:J1147" si="540">(I1118/H1118)*100</f>
        <v>9.5521541950113384</v>
      </c>
      <c r="K1118" s="1"/>
      <c r="L1118" s="1"/>
      <c r="M1118" s="2" t="s">
        <v>1628</v>
      </c>
      <c r="N1118" s="2" t="s">
        <v>52</v>
      </c>
      <c r="O1118" s="2" t="s">
        <v>1628</v>
      </c>
      <c r="P1118" s="2" t="s">
        <v>52</v>
      </c>
    </row>
    <row r="1119" spans="1:16" ht="14.25" customHeight="1">
      <c r="A1119" s="14" t="s">
        <v>853</v>
      </c>
      <c r="B1119" s="27">
        <v>2</v>
      </c>
      <c r="C1119" s="27">
        <v>178</v>
      </c>
      <c r="D1119" s="27">
        <v>15.1</v>
      </c>
      <c r="E1119" s="27">
        <v>0.87</v>
      </c>
      <c r="F1119" s="27">
        <v>45.2</v>
      </c>
      <c r="G1119" s="27">
        <v>5.24</v>
      </c>
      <c r="H1119" s="27">
        <v>110.32</v>
      </c>
      <c r="I1119" s="27">
        <v>9.4700000000000006</v>
      </c>
      <c r="J1119" s="7">
        <f t="shared" si="540"/>
        <v>8.5841189267585207</v>
      </c>
      <c r="K1119" s="1"/>
      <c r="L1119" s="1"/>
      <c r="M1119" s="2" t="s">
        <v>1628</v>
      </c>
      <c r="N1119" s="2" t="s">
        <v>52</v>
      </c>
      <c r="O1119" s="2" t="s">
        <v>1628</v>
      </c>
      <c r="P1119" s="2" t="s">
        <v>52</v>
      </c>
    </row>
    <row r="1120" spans="1:16" ht="14.25" customHeight="1">
      <c r="A1120" s="14" t="s">
        <v>853</v>
      </c>
      <c r="B1120" s="27">
        <v>3</v>
      </c>
      <c r="C1120" s="27">
        <v>126.3</v>
      </c>
      <c r="D1120" s="27">
        <v>10.4</v>
      </c>
      <c r="E1120" s="27">
        <v>0.85</v>
      </c>
      <c r="F1120" s="27">
        <v>65.2</v>
      </c>
      <c r="G1120" s="27">
        <v>6.99</v>
      </c>
      <c r="H1120" s="27">
        <v>100.23</v>
      </c>
      <c r="I1120" s="27">
        <v>9.42</v>
      </c>
      <c r="J1120" s="7">
        <f t="shared" si="540"/>
        <v>9.3983837174498657</v>
      </c>
      <c r="K1120" s="1"/>
      <c r="L1120" s="1"/>
      <c r="M1120" s="2" t="s">
        <v>1628</v>
      </c>
      <c r="N1120" s="2" t="s">
        <v>52</v>
      </c>
      <c r="O1120" s="2" t="s">
        <v>1628</v>
      </c>
      <c r="P1120" s="2" t="s">
        <v>52</v>
      </c>
    </row>
    <row r="1121" spans="1:17" ht="14.25" customHeight="1">
      <c r="A1121" s="14" t="s">
        <v>853</v>
      </c>
      <c r="B1121" s="27">
        <v>4</v>
      </c>
      <c r="C1121" s="27">
        <v>258</v>
      </c>
      <c r="D1121" s="27">
        <v>21</v>
      </c>
      <c r="E1121" s="27">
        <v>0.87</v>
      </c>
      <c r="F1121" s="27">
        <v>38.700000000000003</v>
      </c>
      <c r="G1121" s="27">
        <v>7.64</v>
      </c>
      <c r="H1121" s="27">
        <v>270.77</v>
      </c>
      <c r="I1121" s="27">
        <v>33.5</v>
      </c>
      <c r="J1121" s="7">
        <f t="shared" si="540"/>
        <v>12.37212394282971</v>
      </c>
      <c r="K1121" s="1"/>
      <c r="L1121" s="1"/>
      <c r="M1121" s="2" t="s">
        <v>1628</v>
      </c>
      <c r="N1121" s="2" t="s">
        <v>52</v>
      </c>
      <c r="O1121" s="2" t="s">
        <v>52</v>
      </c>
      <c r="P1121" s="2" t="s">
        <v>52</v>
      </c>
    </row>
    <row r="1122" spans="1:17" ht="14.25" customHeight="1">
      <c r="A1122" s="14" t="s">
        <v>853</v>
      </c>
      <c r="B1122" s="27">
        <v>5</v>
      </c>
      <c r="C1122" s="27">
        <v>158</v>
      </c>
      <c r="D1122" s="27">
        <v>12.7</v>
      </c>
      <c r="E1122" s="27">
        <v>0.84</v>
      </c>
      <c r="F1122" s="27">
        <v>59.6</v>
      </c>
      <c r="G1122" s="27">
        <v>6.47</v>
      </c>
      <c r="H1122" s="27">
        <v>135.27000000000001</v>
      </c>
      <c r="I1122" s="27">
        <v>9.15</v>
      </c>
      <c r="J1122" s="7">
        <f t="shared" si="540"/>
        <v>6.7642492792193396</v>
      </c>
      <c r="K1122" s="1"/>
      <c r="L1122" s="1"/>
      <c r="M1122" s="2" t="s">
        <v>1628</v>
      </c>
      <c r="N1122" s="2" t="s">
        <v>52</v>
      </c>
      <c r="O1122" s="2" t="s">
        <v>1628</v>
      </c>
      <c r="P1122" s="2" t="s">
        <v>52</v>
      </c>
    </row>
    <row r="1123" spans="1:17" ht="14.25" customHeight="1">
      <c r="A1123" s="14" t="s">
        <v>855</v>
      </c>
      <c r="B1123" s="27">
        <v>1</v>
      </c>
      <c r="C1123" s="27">
        <v>195.7</v>
      </c>
      <c r="D1123" s="27">
        <v>21.2</v>
      </c>
      <c r="E1123" s="27">
        <v>1.27</v>
      </c>
      <c r="F1123" s="27">
        <v>29</v>
      </c>
      <c r="G1123" s="27">
        <v>5.35</v>
      </c>
      <c r="H1123" s="27">
        <v>234.93</v>
      </c>
      <c r="I1123" s="27">
        <v>20.87</v>
      </c>
      <c r="J1123" s="7">
        <f t="shared" si="540"/>
        <v>8.8834972119354703</v>
      </c>
      <c r="K1123" s="1"/>
      <c r="L1123" s="1"/>
      <c r="M1123" s="2" t="s">
        <v>1628</v>
      </c>
      <c r="N1123" s="2" t="s">
        <v>52</v>
      </c>
      <c r="O1123" s="2" t="s">
        <v>1628</v>
      </c>
      <c r="P1123" s="2" t="s">
        <v>52</v>
      </c>
      <c r="Q1123" s="27" t="s">
        <v>1683</v>
      </c>
    </row>
    <row r="1124" spans="1:17" ht="14.25" customHeight="1">
      <c r="A1124" s="14" t="s">
        <v>855</v>
      </c>
      <c r="B1124" s="27">
        <v>2</v>
      </c>
      <c r="C1124" s="27">
        <v>146.19999999999999</v>
      </c>
      <c r="D1124" s="27">
        <v>10.9</v>
      </c>
      <c r="E1124" s="27">
        <v>1.05</v>
      </c>
      <c r="F1124" s="27">
        <v>16.600000000000001</v>
      </c>
      <c r="G1124" s="27">
        <v>4.54</v>
      </c>
      <c r="H1124" s="27">
        <v>142.03</v>
      </c>
      <c r="I1124" s="27">
        <v>11.72</v>
      </c>
      <c r="J1124" s="7">
        <f t="shared" si="540"/>
        <v>8.2517777934239263</v>
      </c>
      <c r="K1124" s="1"/>
      <c r="L1124" s="1"/>
      <c r="M1124" s="2" t="s">
        <v>1628</v>
      </c>
      <c r="N1124" s="2" t="s">
        <v>52</v>
      </c>
      <c r="O1124" s="2" t="s">
        <v>1628</v>
      </c>
      <c r="P1124" s="2" t="s">
        <v>1628</v>
      </c>
    </row>
    <row r="1125" spans="1:17" ht="14.25" customHeight="1">
      <c r="A1125" s="14" t="s">
        <v>855</v>
      </c>
      <c r="B1125" s="27">
        <v>3</v>
      </c>
      <c r="C1125" s="27">
        <v>130.19999999999999</v>
      </c>
      <c r="D1125" s="27">
        <v>9.9</v>
      </c>
      <c r="E1125" s="27">
        <v>1.05</v>
      </c>
      <c r="F1125" s="27">
        <v>26</v>
      </c>
      <c r="G1125" s="27">
        <v>6.21</v>
      </c>
      <c r="H1125" s="27">
        <v>118.15</v>
      </c>
      <c r="I1125" s="27">
        <v>9.43</v>
      </c>
      <c r="J1125" s="7">
        <f t="shared" si="540"/>
        <v>7.9813796022005921</v>
      </c>
      <c r="K1125" s="1"/>
      <c r="L1125" s="1"/>
      <c r="M1125" s="2" t="s">
        <v>1628</v>
      </c>
      <c r="N1125" s="2" t="s">
        <v>52</v>
      </c>
      <c r="O1125" s="2" t="s">
        <v>1628</v>
      </c>
      <c r="P1125" s="2" t="s">
        <v>52</v>
      </c>
    </row>
    <row r="1126" spans="1:17" ht="14.25" customHeight="1">
      <c r="A1126" s="14" t="s">
        <v>855</v>
      </c>
      <c r="B1126" s="27">
        <v>4</v>
      </c>
      <c r="C1126" s="27">
        <v>94.9</v>
      </c>
      <c r="D1126" s="27">
        <v>17.2</v>
      </c>
      <c r="E1126" s="27">
        <v>1.1200000000000001</v>
      </c>
      <c r="F1126" s="27">
        <v>26.1</v>
      </c>
      <c r="G1126" s="27">
        <v>5.37</v>
      </c>
      <c r="H1126" s="27">
        <v>85.03</v>
      </c>
      <c r="I1126" s="27">
        <v>7.02</v>
      </c>
      <c r="J1126" s="7">
        <f t="shared" si="540"/>
        <v>8.2559096789368454</v>
      </c>
      <c r="K1126" s="1"/>
      <c r="L1126" s="1"/>
      <c r="M1126" s="2" t="s">
        <v>1628</v>
      </c>
      <c r="N1126" s="2" t="s">
        <v>52</v>
      </c>
      <c r="O1126" s="2" t="s">
        <v>1628</v>
      </c>
      <c r="P1126" s="2" t="s">
        <v>52</v>
      </c>
    </row>
    <row r="1127" spans="1:17" ht="14.25" customHeight="1">
      <c r="A1127" s="14" t="s">
        <v>855</v>
      </c>
      <c r="B1127" s="27">
        <v>5</v>
      </c>
      <c r="C1127" s="27">
        <v>164.5</v>
      </c>
      <c r="D1127" s="27">
        <v>13</v>
      </c>
      <c r="E1127" s="27">
        <v>1.19</v>
      </c>
      <c r="F1127" s="27">
        <v>19.399999999999999</v>
      </c>
      <c r="G1127" s="27">
        <v>5.09</v>
      </c>
      <c r="H1127" s="27">
        <v>199.47</v>
      </c>
      <c r="I1127" s="27">
        <v>16.399999999999999</v>
      </c>
      <c r="J1127" s="7">
        <f t="shared" si="540"/>
        <v>8.2217877375043873</v>
      </c>
      <c r="K1127" s="1"/>
      <c r="L1127" s="1"/>
      <c r="M1127" s="2" t="s">
        <v>1628</v>
      </c>
      <c r="N1127" s="2" t="s">
        <v>52</v>
      </c>
      <c r="O1127" s="2" t="s">
        <v>1628</v>
      </c>
      <c r="P1127" s="2" t="s">
        <v>52</v>
      </c>
    </row>
    <row r="1128" spans="1:17" ht="14.25" customHeight="1">
      <c r="A1128" s="14" t="s">
        <v>857</v>
      </c>
      <c r="B1128" s="27">
        <v>1</v>
      </c>
      <c r="C1128" s="27">
        <v>45.3</v>
      </c>
      <c r="D1128" s="27">
        <v>10.9</v>
      </c>
      <c r="E1128" s="27">
        <v>1.1399999999999999</v>
      </c>
      <c r="F1128" s="27">
        <v>24</v>
      </c>
      <c r="G1128" s="27">
        <v>6.19</v>
      </c>
      <c r="H1128" s="27">
        <v>34.85</v>
      </c>
      <c r="I1128" s="27">
        <v>2.74</v>
      </c>
      <c r="J1128" s="7">
        <f t="shared" si="540"/>
        <v>7.8622668579626982</v>
      </c>
      <c r="K1128" s="1"/>
      <c r="L1128" s="1"/>
      <c r="M1128" s="2" t="s">
        <v>1628</v>
      </c>
      <c r="N1128" s="2" t="s">
        <v>52</v>
      </c>
      <c r="O1128" s="2" t="s">
        <v>1628</v>
      </c>
      <c r="P1128" s="2" t="s">
        <v>52</v>
      </c>
      <c r="Q1128" s="27" t="s">
        <v>1670</v>
      </c>
    </row>
    <row r="1129" spans="1:17" ht="14.25" customHeight="1">
      <c r="A1129" s="14" t="s">
        <v>857</v>
      </c>
      <c r="B1129" s="27">
        <v>2</v>
      </c>
      <c r="C1129" s="27">
        <v>101.6</v>
      </c>
      <c r="D1129" s="27">
        <v>14.7</v>
      </c>
      <c r="E1129" s="27">
        <v>1.02</v>
      </c>
      <c r="F1129" s="27">
        <v>15.2</v>
      </c>
      <c r="G1129" s="27">
        <v>6.03</v>
      </c>
      <c r="H1129" s="27">
        <v>88.52</v>
      </c>
      <c r="I1129" s="27">
        <v>7.53</v>
      </c>
      <c r="J1129" s="7">
        <f t="shared" si="540"/>
        <v>8.5065521915951212</v>
      </c>
      <c r="K1129" s="1"/>
      <c r="L1129" s="1"/>
      <c r="M1129" s="2" t="s">
        <v>1628</v>
      </c>
      <c r="N1129" s="2" t="s">
        <v>52</v>
      </c>
      <c r="O1129" s="2" t="s">
        <v>1628</v>
      </c>
      <c r="P1129" s="2" t="s">
        <v>52</v>
      </c>
    </row>
    <row r="1130" spans="1:17" ht="14.25" customHeight="1">
      <c r="A1130" s="14" t="s">
        <v>857</v>
      </c>
      <c r="B1130" s="27">
        <v>3</v>
      </c>
      <c r="C1130" s="27">
        <v>60.1</v>
      </c>
      <c r="D1130" s="27">
        <v>12.3</v>
      </c>
      <c r="E1130" s="27">
        <v>1.1200000000000001</v>
      </c>
      <c r="F1130" s="27">
        <v>15.3</v>
      </c>
      <c r="G1130" s="27">
        <v>5.58</v>
      </c>
      <c r="H1130" s="27">
        <v>36.840000000000003</v>
      </c>
      <c r="I1130" s="27">
        <v>2.95</v>
      </c>
      <c r="J1130" s="7">
        <f t="shared" si="540"/>
        <v>8.0076004343105307</v>
      </c>
      <c r="K1130" s="1"/>
      <c r="L1130" s="1"/>
      <c r="M1130" s="2" t="s">
        <v>1628</v>
      </c>
      <c r="N1130" s="2" t="s">
        <v>52</v>
      </c>
      <c r="O1130" s="2" t="s">
        <v>1628</v>
      </c>
      <c r="P1130" s="2" t="s">
        <v>52</v>
      </c>
    </row>
    <row r="1131" spans="1:17" ht="14.25" customHeight="1">
      <c r="A1131" s="14" t="s">
        <v>857</v>
      </c>
      <c r="B1131" s="27">
        <v>4</v>
      </c>
      <c r="C1131" s="27">
        <v>135.5</v>
      </c>
      <c r="D1131" s="27">
        <v>15.7</v>
      </c>
      <c r="E1131" s="27">
        <v>1.1399999999999999</v>
      </c>
      <c r="F1131" s="27">
        <v>13.1</v>
      </c>
      <c r="G1131" s="27">
        <v>5.74</v>
      </c>
      <c r="H1131" s="27">
        <v>168.61</v>
      </c>
      <c r="I1131" s="27">
        <v>13.41</v>
      </c>
      <c r="J1131" s="7">
        <f t="shared" si="540"/>
        <v>7.9532649309056405</v>
      </c>
      <c r="K1131" s="1"/>
      <c r="L1131" s="1"/>
      <c r="M1131" s="2" t="s">
        <v>1628</v>
      </c>
      <c r="N1131" s="2" t="s">
        <v>52</v>
      </c>
      <c r="O1131" s="2" t="s">
        <v>52</v>
      </c>
      <c r="P1131" s="2" t="s">
        <v>52</v>
      </c>
      <c r="Q1131" s="27" t="s">
        <v>1670</v>
      </c>
    </row>
    <row r="1132" spans="1:17" ht="14.25" customHeight="1">
      <c r="A1132" s="14" t="s">
        <v>857</v>
      </c>
      <c r="B1132" s="27">
        <v>5</v>
      </c>
      <c r="C1132" s="27">
        <v>41.5</v>
      </c>
      <c r="D1132" s="27">
        <v>10.9</v>
      </c>
      <c r="E1132" s="27">
        <v>1.01</v>
      </c>
      <c r="F1132" s="27">
        <v>14.1</v>
      </c>
      <c r="G1132" s="27">
        <v>5.76</v>
      </c>
      <c r="H1132" s="27">
        <v>28.36</v>
      </c>
      <c r="I1132" s="27">
        <v>2.31</v>
      </c>
      <c r="J1132" s="7">
        <f t="shared" si="540"/>
        <v>8.14527503526093</v>
      </c>
      <c r="K1132" s="1"/>
      <c r="L1132" s="1"/>
      <c r="M1132" s="2" t="s">
        <v>1628</v>
      </c>
      <c r="N1132" s="2" t="s">
        <v>52</v>
      </c>
      <c r="O1132" s="2" t="s">
        <v>1628</v>
      </c>
      <c r="P1132" s="2" t="s">
        <v>52</v>
      </c>
      <c r="Q1132" s="27" t="s">
        <v>1670</v>
      </c>
    </row>
    <row r="1133" spans="1:17" ht="14.25" customHeight="1">
      <c r="A1133" s="14" t="s">
        <v>860</v>
      </c>
      <c r="B1133" s="27">
        <v>1</v>
      </c>
      <c r="C1133" s="27">
        <v>73.599999999999994</v>
      </c>
      <c r="D1133" s="27">
        <v>19.399999999999999</v>
      </c>
      <c r="E1133" s="27">
        <v>0.71</v>
      </c>
      <c r="F1133" s="27">
        <v>4.0999999999999996</v>
      </c>
      <c r="G1133" s="27">
        <v>2.72</v>
      </c>
      <c r="H1133" s="27">
        <v>55.5</v>
      </c>
      <c r="I1133" s="27">
        <v>5.65</v>
      </c>
      <c r="J1133" s="7">
        <f t="shared" si="540"/>
        <v>10.18018018018018</v>
      </c>
      <c r="K1133" s="1"/>
      <c r="L1133" s="1"/>
      <c r="M1133" s="2" t="s">
        <v>1628</v>
      </c>
      <c r="N1133" s="2" t="s">
        <v>52</v>
      </c>
      <c r="O1133" s="2" t="s">
        <v>1628</v>
      </c>
      <c r="P1133" s="2" t="s">
        <v>52</v>
      </c>
      <c r="Q1133" s="27" t="s">
        <v>1670</v>
      </c>
    </row>
    <row r="1134" spans="1:17" ht="14.25" customHeight="1">
      <c r="A1134" s="14" t="s">
        <v>860</v>
      </c>
      <c r="B1134" s="27">
        <v>2</v>
      </c>
      <c r="C1134" s="27">
        <v>65.8</v>
      </c>
      <c r="D1134" s="27">
        <v>11.2</v>
      </c>
      <c r="E1134" s="27">
        <v>0.51</v>
      </c>
      <c r="F1134" s="27">
        <v>3.7</v>
      </c>
      <c r="G1134" s="27">
        <v>2.33</v>
      </c>
      <c r="H1134" s="27">
        <v>29.4</v>
      </c>
      <c r="I1134" s="27">
        <v>3.04</v>
      </c>
      <c r="J1134" s="7">
        <f t="shared" si="540"/>
        <v>10.34013605442177</v>
      </c>
      <c r="K1134" s="1"/>
      <c r="L1134" s="1"/>
      <c r="M1134" s="2" t="s">
        <v>1628</v>
      </c>
      <c r="N1134" s="2" t="s">
        <v>52</v>
      </c>
      <c r="O1134" s="2" t="s">
        <v>1628</v>
      </c>
      <c r="P1134" s="2" t="s">
        <v>52</v>
      </c>
    </row>
    <row r="1135" spans="1:17" ht="14.25" customHeight="1">
      <c r="A1135" s="14" t="s">
        <v>860</v>
      </c>
      <c r="B1135" s="27">
        <v>3</v>
      </c>
      <c r="C1135" s="27">
        <v>63.2</v>
      </c>
      <c r="D1135" s="27">
        <v>17.899999999999999</v>
      </c>
      <c r="E1135" s="27">
        <v>0.42</v>
      </c>
      <c r="F1135" s="27">
        <v>4.0999999999999996</v>
      </c>
      <c r="G1135" s="27">
        <v>3.52</v>
      </c>
      <c r="H1135" s="27">
        <v>53.9</v>
      </c>
      <c r="I1135" s="27">
        <v>5.86</v>
      </c>
      <c r="J1135" s="7">
        <f t="shared" si="540"/>
        <v>10.871985157699445</v>
      </c>
      <c r="K1135" s="1"/>
      <c r="L1135" s="1"/>
      <c r="M1135" s="2" t="s">
        <v>1628</v>
      </c>
      <c r="N1135" s="2" t="s">
        <v>52</v>
      </c>
      <c r="O1135" s="2" t="s">
        <v>1628</v>
      </c>
      <c r="P1135" s="2" t="s">
        <v>52</v>
      </c>
    </row>
    <row r="1136" spans="1:17" ht="14.25" customHeight="1">
      <c r="A1136" s="14" t="s">
        <v>860</v>
      </c>
      <c r="B1136" s="27">
        <v>4</v>
      </c>
      <c r="C1136" s="27">
        <v>26.8</v>
      </c>
      <c r="D1136" s="27">
        <v>8</v>
      </c>
      <c r="E1136" s="27">
        <v>0.25</v>
      </c>
      <c r="F1136" s="27">
        <v>3.3</v>
      </c>
      <c r="G1136" s="27">
        <v>2.4900000000000002</v>
      </c>
      <c r="H1136" s="27">
        <v>7.1</v>
      </c>
      <c r="I1136" s="27">
        <v>0.69</v>
      </c>
      <c r="J1136" s="7">
        <f t="shared" si="540"/>
        <v>9.71830985915493</v>
      </c>
      <c r="K1136" s="1"/>
      <c r="L1136" s="1"/>
      <c r="M1136" s="2" t="s">
        <v>1628</v>
      </c>
      <c r="N1136" s="2" t="s">
        <v>52</v>
      </c>
      <c r="O1136" s="2" t="s">
        <v>1628</v>
      </c>
      <c r="P1136" s="2" t="s">
        <v>52</v>
      </c>
    </row>
    <row r="1137" spans="1:17" ht="14.25" customHeight="1">
      <c r="A1137" s="14" t="s">
        <v>860</v>
      </c>
      <c r="B1137" s="27">
        <v>5</v>
      </c>
      <c r="C1137" s="27">
        <v>48.2</v>
      </c>
      <c r="D1137" s="27">
        <v>7.4</v>
      </c>
      <c r="E1137" s="27">
        <v>0.28000000000000003</v>
      </c>
      <c r="F1137" s="27">
        <v>3.4</v>
      </c>
      <c r="G1137" s="27">
        <v>1.88</v>
      </c>
      <c r="H1137" s="27">
        <v>11</v>
      </c>
      <c r="I1137" s="27">
        <v>1.1200000000000001</v>
      </c>
      <c r="J1137" s="7">
        <f t="shared" si="540"/>
        <v>10.181818181818182</v>
      </c>
      <c r="K1137" s="1"/>
      <c r="L1137" s="1"/>
      <c r="M1137" s="2" t="s">
        <v>1628</v>
      </c>
      <c r="N1137" s="2" t="s">
        <v>52</v>
      </c>
      <c r="O1137" s="2" t="s">
        <v>1628</v>
      </c>
      <c r="P1137" s="2" t="s">
        <v>52</v>
      </c>
    </row>
    <row r="1138" spans="1:17" ht="14.25" customHeight="1">
      <c r="A1138" s="14" t="s">
        <v>864</v>
      </c>
      <c r="B1138" s="27">
        <v>1</v>
      </c>
      <c r="C1138" s="27">
        <v>125.1</v>
      </c>
      <c r="D1138" s="27">
        <v>22.9</v>
      </c>
      <c r="E1138" s="27">
        <v>0.53</v>
      </c>
      <c r="F1138" s="27">
        <v>8.3000000000000007</v>
      </c>
      <c r="G1138" s="27">
        <v>3.03</v>
      </c>
      <c r="H1138" s="27">
        <v>94.33</v>
      </c>
      <c r="I1138" s="27">
        <v>9.76</v>
      </c>
      <c r="J1138" s="7">
        <f t="shared" si="540"/>
        <v>10.346655358846602</v>
      </c>
      <c r="K1138" s="1"/>
      <c r="L1138" s="1"/>
      <c r="M1138" s="2" t="s">
        <v>52</v>
      </c>
      <c r="N1138" s="2" t="s">
        <v>1628</v>
      </c>
      <c r="O1138" s="2" t="s">
        <v>1628</v>
      </c>
      <c r="P1138" s="2" t="s">
        <v>52</v>
      </c>
      <c r="Q1138" s="27" t="s">
        <v>1670</v>
      </c>
    </row>
    <row r="1139" spans="1:17" ht="14.25" customHeight="1">
      <c r="A1139" s="14" t="s">
        <v>864</v>
      </c>
      <c r="B1139" s="27">
        <v>2</v>
      </c>
      <c r="C1139" s="27">
        <v>116.8</v>
      </c>
      <c r="D1139" s="27">
        <v>2</v>
      </c>
      <c r="E1139" s="27">
        <v>0.94</v>
      </c>
      <c r="F1139" s="27">
        <v>10.3</v>
      </c>
      <c r="G1139" s="27">
        <v>5.04</v>
      </c>
      <c r="H1139" s="27">
        <v>172.5</v>
      </c>
      <c r="I1139" s="27">
        <v>16.579999999999998</v>
      </c>
      <c r="J1139" s="7">
        <f t="shared" si="540"/>
        <v>9.6115942028985497</v>
      </c>
      <c r="K1139" s="1"/>
      <c r="L1139" s="1"/>
      <c r="M1139" s="2" t="s">
        <v>52</v>
      </c>
      <c r="N1139" s="2" t="s">
        <v>1628</v>
      </c>
      <c r="O1139" s="2" t="s">
        <v>52</v>
      </c>
      <c r="P1139" s="2" t="s">
        <v>52</v>
      </c>
      <c r="Q1139" s="27" t="s">
        <v>1670</v>
      </c>
    </row>
    <row r="1140" spans="1:17" ht="14.25" customHeight="1">
      <c r="A1140" s="14" t="s">
        <v>864</v>
      </c>
      <c r="B1140" s="27">
        <v>3</v>
      </c>
      <c r="C1140" s="27">
        <v>91.1</v>
      </c>
      <c r="D1140" s="27">
        <v>31.9</v>
      </c>
      <c r="E1140" s="27">
        <v>0.67</v>
      </c>
      <c r="F1140" s="27">
        <v>6.5</v>
      </c>
      <c r="G1140" s="27">
        <v>5.44</v>
      </c>
      <c r="H1140" s="27">
        <v>167.5</v>
      </c>
      <c r="I1140" s="27">
        <v>17.190000000000001</v>
      </c>
      <c r="J1140" s="7">
        <f t="shared" si="540"/>
        <v>10.262686567164179</v>
      </c>
      <c r="K1140" s="1"/>
      <c r="L1140" s="1"/>
      <c r="M1140" s="2" t="s">
        <v>52</v>
      </c>
      <c r="N1140" s="2" t="s">
        <v>1628</v>
      </c>
      <c r="O1140" s="2" t="s">
        <v>52</v>
      </c>
      <c r="P1140" s="2" t="s">
        <v>52</v>
      </c>
      <c r="Q1140" s="27" t="s">
        <v>1670</v>
      </c>
    </row>
    <row r="1141" spans="1:17" ht="14.25" customHeight="1">
      <c r="A1141" s="14" t="s">
        <v>864</v>
      </c>
      <c r="B1141" s="27">
        <v>4</v>
      </c>
      <c r="C1141" s="27">
        <v>78.900000000000006</v>
      </c>
      <c r="D1141" s="27">
        <v>11.1</v>
      </c>
      <c r="E1141" s="27">
        <v>0.53</v>
      </c>
      <c r="F1141" s="27">
        <v>8</v>
      </c>
      <c r="G1141" s="27">
        <v>4.0199999999999996</v>
      </c>
      <c r="H1141" s="27">
        <v>45.02</v>
      </c>
      <c r="I1141" s="27">
        <v>4.53</v>
      </c>
      <c r="J1141" s="7">
        <f t="shared" si="540"/>
        <v>10.062194580186585</v>
      </c>
      <c r="K1141" s="1"/>
      <c r="L1141" s="1"/>
      <c r="M1141" s="2" t="s">
        <v>1628</v>
      </c>
      <c r="N1141" s="2" t="s">
        <v>1628</v>
      </c>
      <c r="O1141" s="2" t="s">
        <v>1628</v>
      </c>
      <c r="P1141" s="2" t="s">
        <v>52</v>
      </c>
      <c r="Q1141" s="27" t="s">
        <v>1670</v>
      </c>
    </row>
    <row r="1142" spans="1:17" ht="14.25" customHeight="1">
      <c r="A1142" s="14" t="s">
        <v>864</v>
      </c>
      <c r="B1142" s="27">
        <v>5</v>
      </c>
      <c r="C1142" s="27">
        <v>104.2</v>
      </c>
      <c r="D1142" s="27">
        <v>18.2</v>
      </c>
      <c r="E1142" s="27">
        <v>0.63</v>
      </c>
      <c r="F1142" s="27">
        <v>18.899999999999999</v>
      </c>
      <c r="G1142" s="27">
        <v>6.14</v>
      </c>
      <c r="H1142" s="27">
        <v>79.900000000000006</v>
      </c>
      <c r="I1142" s="27">
        <v>8.82</v>
      </c>
      <c r="J1142" s="7">
        <f t="shared" si="540"/>
        <v>11.038798498122652</v>
      </c>
      <c r="K1142" s="1"/>
      <c r="L1142" s="1"/>
      <c r="M1142" s="2" t="s">
        <v>1628</v>
      </c>
      <c r="N1142" s="2" t="s">
        <v>1628</v>
      </c>
      <c r="O1142" s="2" t="s">
        <v>1628</v>
      </c>
      <c r="P1142" s="2" t="s">
        <v>52</v>
      </c>
      <c r="Q1142" s="27" t="s">
        <v>1678</v>
      </c>
    </row>
    <row r="1143" spans="1:17" ht="14.25" customHeight="1">
      <c r="A1143" s="14" t="s">
        <v>867</v>
      </c>
      <c r="B1143" s="27">
        <v>1</v>
      </c>
      <c r="C1143" s="27">
        <v>87</v>
      </c>
      <c r="D1143" s="27">
        <v>22.5</v>
      </c>
      <c r="E1143" s="27">
        <v>1.81</v>
      </c>
      <c r="F1143" s="27">
        <v>18.100000000000001</v>
      </c>
      <c r="G1143" s="27">
        <v>4.57</v>
      </c>
      <c r="H1143" s="27">
        <v>165.31</v>
      </c>
      <c r="I1143" s="27">
        <v>12.84</v>
      </c>
      <c r="J1143" s="7">
        <f t="shared" si="540"/>
        <v>7.7672252132357382</v>
      </c>
      <c r="K1143" s="1"/>
      <c r="L1143" s="1"/>
      <c r="M1143" s="2" t="s">
        <v>1628</v>
      </c>
      <c r="N1143" s="2" t="s">
        <v>52</v>
      </c>
      <c r="O1143" s="2" t="s">
        <v>1628</v>
      </c>
      <c r="P1143" s="2" t="s">
        <v>1628</v>
      </c>
    </row>
    <row r="1144" spans="1:17" ht="14.25" customHeight="1">
      <c r="A1144" s="14" t="s">
        <v>867</v>
      </c>
      <c r="B1144" s="27">
        <v>2</v>
      </c>
      <c r="C1144" s="27">
        <v>94</v>
      </c>
      <c r="D1144" s="27">
        <v>32</v>
      </c>
      <c r="E1144" s="27">
        <v>0.98</v>
      </c>
      <c r="F1144" s="27">
        <v>12.8</v>
      </c>
      <c r="G1144" s="27">
        <v>6.14</v>
      </c>
      <c r="H1144" s="27">
        <v>179.75</v>
      </c>
      <c r="I1144" s="27">
        <v>16.309999999999999</v>
      </c>
      <c r="J1144" s="7">
        <f t="shared" si="540"/>
        <v>9.0737134909596655</v>
      </c>
      <c r="K1144" s="1"/>
      <c r="L1144" s="1"/>
      <c r="M1144" s="2" t="s">
        <v>1628</v>
      </c>
      <c r="N1144" s="2" t="s">
        <v>52</v>
      </c>
      <c r="O1144" s="2" t="s">
        <v>1628</v>
      </c>
      <c r="P1144" s="2" t="s">
        <v>1628</v>
      </c>
      <c r="Q1144" s="27" t="s">
        <v>1670</v>
      </c>
    </row>
    <row r="1145" spans="1:17" ht="14.25" customHeight="1">
      <c r="A1145" s="14" t="s">
        <v>867</v>
      </c>
      <c r="B1145" s="27">
        <v>3</v>
      </c>
      <c r="C1145" s="27">
        <v>100.2</v>
      </c>
      <c r="D1145" s="27">
        <v>19.399999999999999</v>
      </c>
      <c r="E1145" s="27">
        <v>0.93</v>
      </c>
      <c r="F1145" s="27">
        <v>13.4</v>
      </c>
      <c r="G1145" s="27">
        <v>5.54</v>
      </c>
      <c r="H1145" s="27">
        <v>154.38</v>
      </c>
      <c r="I1145" s="27">
        <v>12.37</v>
      </c>
      <c r="J1145" s="7">
        <f t="shared" si="540"/>
        <v>8.0126959450706057</v>
      </c>
      <c r="K1145" s="1"/>
      <c r="L1145" s="1"/>
      <c r="M1145" s="2" t="s">
        <v>1628</v>
      </c>
      <c r="N1145" s="2" t="s">
        <v>52</v>
      </c>
      <c r="O1145" s="2" t="s">
        <v>1628</v>
      </c>
      <c r="P1145" s="2" t="s">
        <v>1628</v>
      </c>
    </row>
    <row r="1146" spans="1:17" ht="14.25" customHeight="1">
      <c r="A1146" s="14" t="s">
        <v>867</v>
      </c>
      <c r="B1146" s="27">
        <v>4</v>
      </c>
      <c r="C1146" s="27">
        <v>92.6</v>
      </c>
      <c r="D1146" s="27">
        <v>26.7</v>
      </c>
      <c r="E1146" s="27">
        <v>1.06</v>
      </c>
      <c r="F1146" s="27">
        <v>35.6</v>
      </c>
      <c r="G1146" s="27">
        <v>5.65</v>
      </c>
      <c r="H1146" s="27">
        <v>183.53</v>
      </c>
      <c r="I1146" s="27">
        <v>15.23</v>
      </c>
      <c r="J1146" s="7">
        <f t="shared" si="540"/>
        <v>8.2983708385550052</v>
      </c>
      <c r="K1146" s="1"/>
      <c r="L1146" s="1"/>
      <c r="M1146" s="2" t="s">
        <v>1628</v>
      </c>
      <c r="N1146" s="2" t="s">
        <v>52</v>
      </c>
      <c r="O1146" s="2" t="s">
        <v>1628</v>
      </c>
      <c r="P1146" s="2" t="s">
        <v>1628</v>
      </c>
      <c r="Q1146" s="27" t="s">
        <v>1672</v>
      </c>
    </row>
    <row r="1147" spans="1:17" ht="14.25" customHeight="1">
      <c r="A1147" s="14" t="s">
        <v>867</v>
      </c>
      <c r="B1147" s="27">
        <v>5</v>
      </c>
      <c r="C1147" s="27">
        <v>138.4</v>
      </c>
      <c r="D1147" s="27">
        <v>24.4</v>
      </c>
      <c r="E1147" s="27">
        <v>1.01</v>
      </c>
      <c r="F1147" s="27">
        <v>9.3000000000000007</v>
      </c>
      <c r="G1147" s="27">
        <v>3.71</v>
      </c>
      <c r="H1147" s="27">
        <v>327.58</v>
      </c>
      <c r="I1147" s="27">
        <v>32.26</v>
      </c>
      <c r="J1147" s="7">
        <f t="shared" si="540"/>
        <v>9.847976066914951</v>
      </c>
      <c r="K1147" s="1"/>
      <c r="L1147" s="1"/>
      <c r="M1147" s="2" t="s">
        <v>1628</v>
      </c>
      <c r="N1147" s="2" t="s">
        <v>52</v>
      </c>
      <c r="O1147" s="2" t="s">
        <v>52</v>
      </c>
      <c r="P1147" s="2" t="s">
        <v>1628</v>
      </c>
    </row>
    <row r="1148" spans="1:17" ht="14.25" customHeight="1">
      <c r="A1148" s="14" t="s">
        <v>870</v>
      </c>
      <c r="B1148" s="27">
        <v>1</v>
      </c>
      <c r="K1148" s="1"/>
      <c r="L1148" s="1"/>
      <c r="M1148" s="1"/>
      <c r="N1148" s="1"/>
      <c r="O1148" s="1"/>
      <c r="P1148" s="1"/>
    </row>
    <row r="1149" spans="1:17" ht="14.25" customHeight="1">
      <c r="A1149" s="14" t="s">
        <v>870</v>
      </c>
      <c r="B1149" s="27">
        <v>2</v>
      </c>
      <c r="K1149" s="1"/>
      <c r="L1149" s="1"/>
      <c r="M1149" s="1"/>
      <c r="N1149" s="1"/>
      <c r="O1149" s="1"/>
      <c r="P1149" s="1"/>
    </row>
    <row r="1150" spans="1:17" ht="14.25" customHeight="1">
      <c r="A1150" s="14" t="s">
        <v>870</v>
      </c>
      <c r="B1150" s="27">
        <v>3</v>
      </c>
      <c r="K1150" s="1"/>
      <c r="L1150" s="1"/>
      <c r="M1150" s="1"/>
      <c r="N1150" s="1"/>
      <c r="O1150" s="1"/>
      <c r="P1150" s="1"/>
    </row>
    <row r="1151" spans="1:17" ht="14.25" customHeight="1">
      <c r="A1151" s="14" t="s">
        <v>870</v>
      </c>
      <c r="B1151" s="27">
        <v>4</v>
      </c>
      <c r="K1151" s="1"/>
      <c r="L1151" s="1"/>
      <c r="M1151" s="1"/>
      <c r="N1151" s="1"/>
      <c r="O1151" s="1"/>
      <c r="P1151" s="1"/>
    </row>
    <row r="1152" spans="1:17" ht="14.25" customHeight="1">
      <c r="A1152" s="14" t="s">
        <v>870</v>
      </c>
      <c r="B1152" s="27">
        <v>5</v>
      </c>
      <c r="K1152" s="1"/>
      <c r="L1152" s="1"/>
      <c r="M1152" s="1"/>
      <c r="N1152" s="1"/>
      <c r="O1152" s="1"/>
      <c r="P1152" s="1"/>
    </row>
    <row r="1153" spans="1:17" ht="14.25" customHeight="1">
      <c r="A1153" s="14" t="s">
        <v>872</v>
      </c>
      <c r="B1153" s="27">
        <v>1</v>
      </c>
      <c r="K1153" s="1"/>
      <c r="L1153" s="1"/>
      <c r="M1153" s="1"/>
      <c r="N1153" s="1"/>
      <c r="O1153" s="1"/>
      <c r="P1153" s="1"/>
    </row>
    <row r="1154" spans="1:17" ht="14.25" customHeight="1">
      <c r="A1154" s="14" t="s">
        <v>872</v>
      </c>
      <c r="B1154" s="27">
        <v>2</v>
      </c>
      <c r="K1154" s="1"/>
      <c r="L1154" s="1"/>
      <c r="M1154" s="1"/>
      <c r="N1154" s="1"/>
      <c r="O1154" s="1"/>
      <c r="P1154" s="1"/>
    </row>
    <row r="1155" spans="1:17" ht="14.25" customHeight="1">
      <c r="A1155" s="14" t="s">
        <v>872</v>
      </c>
      <c r="B1155" s="27">
        <v>3</v>
      </c>
      <c r="K1155" s="1"/>
      <c r="L1155" s="1"/>
      <c r="M1155" s="1"/>
      <c r="N1155" s="1"/>
      <c r="O1155" s="1"/>
      <c r="P1155" s="1"/>
    </row>
    <row r="1156" spans="1:17" ht="14.25" customHeight="1">
      <c r="A1156" s="14" t="s">
        <v>872</v>
      </c>
      <c r="B1156" s="27">
        <v>4</v>
      </c>
      <c r="K1156" s="1"/>
      <c r="L1156" s="1"/>
      <c r="M1156" s="1"/>
      <c r="N1156" s="1"/>
      <c r="O1156" s="1"/>
      <c r="P1156" s="1"/>
    </row>
    <row r="1157" spans="1:17" ht="14.25" customHeight="1">
      <c r="A1157" s="14" t="s">
        <v>872</v>
      </c>
      <c r="B1157" s="27">
        <v>5</v>
      </c>
      <c r="K1157" s="1"/>
      <c r="L1157" s="1"/>
      <c r="M1157" s="1"/>
      <c r="N1157" s="1"/>
      <c r="O1157" s="1"/>
      <c r="P1157" s="1"/>
    </row>
    <row r="1158" spans="1:17" ht="14.25" customHeight="1">
      <c r="A1158" s="14" t="s">
        <v>875</v>
      </c>
      <c r="B1158" s="27">
        <v>1</v>
      </c>
      <c r="K1158" s="1"/>
      <c r="L1158" s="1"/>
      <c r="M1158" s="1"/>
      <c r="N1158" s="1"/>
      <c r="O1158" s="1"/>
      <c r="P1158" s="1"/>
    </row>
    <row r="1159" spans="1:17" ht="14.25" customHeight="1">
      <c r="A1159" s="14" t="s">
        <v>875</v>
      </c>
      <c r="B1159" s="27">
        <v>2</v>
      </c>
      <c r="K1159" s="1"/>
      <c r="L1159" s="1"/>
      <c r="M1159" s="1"/>
      <c r="N1159" s="1"/>
      <c r="O1159" s="1"/>
      <c r="P1159" s="1"/>
    </row>
    <row r="1160" spans="1:17" ht="14.25" customHeight="1">
      <c r="A1160" s="14" t="s">
        <v>875</v>
      </c>
      <c r="B1160" s="27">
        <v>3</v>
      </c>
      <c r="K1160" s="1"/>
      <c r="L1160" s="1"/>
      <c r="M1160" s="1"/>
      <c r="N1160" s="1"/>
      <c r="O1160" s="1"/>
      <c r="P1160" s="1"/>
    </row>
    <row r="1161" spans="1:17" ht="14.25" customHeight="1">
      <c r="A1161" s="14" t="s">
        <v>875</v>
      </c>
      <c r="B1161" s="27">
        <v>4</v>
      </c>
      <c r="K1161" s="1"/>
      <c r="L1161" s="1"/>
      <c r="M1161" s="1"/>
      <c r="N1161" s="1"/>
      <c r="O1161" s="1"/>
      <c r="P1161" s="1"/>
    </row>
    <row r="1162" spans="1:17" ht="14.25" customHeight="1">
      <c r="A1162" s="14" t="s">
        <v>875</v>
      </c>
      <c r="B1162" s="27">
        <v>5</v>
      </c>
      <c r="K1162" s="1"/>
      <c r="L1162" s="1"/>
      <c r="M1162" s="1"/>
      <c r="N1162" s="1"/>
      <c r="O1162" s="1"/>
      <c r="P1162" s="1"/>
    </row>
    <row r="1163" spans="1:17" ht="14.25" customHeight="1">
      <c r="A1163" s="14" t="s">
        <v>878</v>
      </c>
      <c r="B1163" s="27">
        <v>1</v>
      </c>
      <c r="C1163" s="27">
        <v>158.30000000000001</v>
      </c>
      <c r="D1163" s="27">
        <v>20.6</v>
      </c>
      <c r="E1163" s="27">
        <v>0.85</v>
      </c>
      <c r="F1163" s="27">
        <v>4.9000000000000004</v>
      </c>
      <c r="G1163" s="27">
        <v>3.48</v>
      </c>
      <c r="H1163" s="27">
        <v>170.9</v>
      </c>
      <c r="I1163" s="27">
        <v>17.12</v>
      </c>
      <c r="J1163" s="7">
        <f t="shared" ref="J1163:J1167" si="541">(I1163/H1163)*100</f>
        <v>10.017554125219426</v>
      </c>
      <c r="K1163" s="1"/>
      <c r="L1163" s="1"/>
      <c r="M1163" s="2" t="s">
        <v>1628</v>
      </c>
      <c r="N1163" s="2" t="s">
        <v>52</v>
      </c>
      <c r="O1163" s="2" t="s">
        <v>52</v>
      </c>
      <c r="P1163" s="2" t="s">
        <v>1628</v>
      </c>
    </row>
    <row r="1164" spans="1:17" ht="14.25" customHeight="1">
      <c r="A1164" s="14" t="s">
        <v>878</v>
      </c>
      <c r="B1164" s="27">
        <v>2</v>
      </c>
      <c r="C1164" s="27">
        <v>132.80000000000001</v>
      </c>
      <c r="D1164" s="27">
        <v>18.3</v>
      </c>
      <c r="E1164" s="27">
        <v>0.84</v>
      </c>
      <c r="F1164" s="27">
        <v>3.7</v>
      </c>
      <c r="G1164" s="27">
        <v>3.26</v>
      </c>
      <c r="H1164" s="27">
        <v>148.18</v>
      </c>
      <c r="I1164" s="27">
        <v>14.65</v>
      </c>
      <c r="J1164" s="7">
        <f t="shared" si="541"/>
        <v>9.8866243757592116</v>
      </c>
      <c r="K1164" s="1"/>
      <c r="L1164" s="1"/>
      <c r="M1164" s="2" t="s">
        <v>1628</v>
      </c>
      <c r="N1164" s="2" t="s">
        <v>52</v>
      </c>
      <c r="O1164" s="2" t="s">
        <v>52</v>
      </c>
      <c r="P1164" s="2" t="s">
        <v>1628</v>
      </c>
    </row>
    <row r="1165" spans="1:17" ht="14.25" customHeight="1">
      <c r="A1165" s="14" t="s">
        <v>878</v>
      </c>
      <c r="B1165" s="27">
        <v>3</v>
      </c>
      <c r="C1165" s="27">
        <v>133.1</v>
      </c>
      <c r="D1165" s="27">
        <v>18.3</v>
      </c>
      <c r="E1165" s="27">
        <v>0.8</v>
      </c>
      <c r="F1165" s="27">
        <v>3.3</v>
      </c>
      <c r="G1165" s="27">
        <v>2.94</v>
      </c>
      <c r="H1165" s="27">
        <v>135.6</v>
      </c>
      <c r="I1165" s="27">
        <v>12.88</v>
      </c>
      <c r="J1165" s="7">
        <f t="shared" si="541"/>
        <v>9.4985250737463147</v>
      </c>
      <c r="K1165" s="1"/>
      <c r="L1165" s="1"/>
      <c r="M1165" s="2" t="s">
        <v>1628</v>
      </c>
      <c r="N1165" s="2" t="s">
        <v>52</v>
      </c>
      <c r="O1165" s="2" t="s">
        <v>1628</v>
      </c>
      <c r="P1165" s="2" t="s">
        <v>1628</v>
      </c>
    </row>
    <row r="1166" spans="1:17" ht="14.25" customHeight="1">
      <c r="A1166" s="14" t="s">
        <v>878</v>
      </c>
      <c r="B1166" s="27">
        <v>4</v>
      </c>
      <c r="C1166" s="27">
        <v>72.400000000000006</v>
      </c>
      <c r="D1166" s="27">
        <v>10</v>
      </c>
      <c r="E1166" s="27">
        <v>0.62</v>
      </c>
      <c r="F1166" s="27">
        <v>3.7</v>
      </c>
      <c r="G1166" s="27">
        <v>2.79</v>
      </c>
      <c r="H1166" s="27">
        <v>34.06</v>
      </c>
      <c r="I1166" s="27">
        <v>2.83</v>
      </c>
      <c r="J1166" s="7">
        <f t="shared" si="541"/>
        <v>8.3088667058132692</v>
      </c>
      <c r="K1166" s="1"/>
      <c r="L1166" s="1"/>
      <c r="M1166" s="2" t="s">
        <v>1628</v>
      </c>
      <c r="N1166" s="2" t="s">
        <v>52</v>
      </c>
      <c r="O1166" s="2" t="s">
        <v>1628</v>
      </c>
      <c r="P1166" s="2" t="s">
        <v>1628</v>
      </c>
    </row>
    <row r="1167" spans="1:17" ht="14.25" customHeight="1">
      <c r="A1167" s="14" t="s">
        <v>878</v>
      </c>
      <c r="B1167" s="27">
        <v>5</v>
      </c>
      <c r="C1167" s="27">
        <v>56</v>
      </c>
      <c r="D1167" s="27">
        <v>11.6</v>
      </c>
      <c r="E1167" s="27">
        <v>0.53</v>
      </c>
      <c r="F1167" s="27" t="s">
        <v>1676</v>
      </c>
      <c r="G1167" s="27" t="s">
        <v>1676</v>
      </c>
      <c r="H1167" s="27">
        <v>29.8</v>
      </c>
      <c r="I1167" s="27">
        <v>2.37</v>
      </c>
      <c r="J1167" s="7">
        <f t="shared" si="541"/>
        <v>7.9530201342281881</v>
      </c>
      <c r="K1167" s="1"/>
      <c r="L1167" s="1"/>
      <c r="M1167" s="2" t="s">
        <v>1628</v>
      </c>
      <c r="N1167" s="2" t="s">
        <v>52</v>
      </c>
      <c r="O1167" s="2" t="s">
        <v>1628</v>
      </c>
      <c r="P1167" s="2" t="s">
        <v>1628</v>
      </c>
      <c r="Q1167" s="27" t="s">
        <v>1677</v>
      </c>
    </row>
    <row r="1168" spans="1:17" ht="14.25" customHeight="1">
      <c r="A1168" s="14" t="s">
        <v>880</v>
      </c>
      <c r="B1168" s="27">
        <v>1</v>
      </c>
      <c r="K1168" s="1"/>
      <c r="L1168" s="1"/>
      <c r="M1168" s="1"/>
      <c r="N1168" s="1"/>
      <c r="O1168" s="1"/>
      <c r="P1168" s="1"/>
    </row>
    <row r="1169" spans="1:16" ht="14.25" customHeight="1">
      <c r="A1169" s="14" t="s">
        <v>880</v>
      </c>
      <c r="B1169" s="27">
        <v>2</v>
      </c>
      <c r="K1169" s="1"/>
      <c r="L1169" s="1"/>
      <c r="M1169" s="1"/>
      <c r="N1169" s="1"/>
      <c r="O1169" s="1"/>
      <c r="P1169" s="1"/>
    </row>
    <row r="1170" spans="1:16" ht="14.25" customHeight="1">
      <c r="A1170" s="14" t="s">
        <v>880</v>
      </c>
      <c r="B1170" s="27">
        <v>3</v>
      </c>
      <c r="K1170" s="1"/>
      <c r="L1170" s="1"/>
      <c r="M1170" s="1"/>
      <c r="N1170" s="1"/>
      <c r="O1170" s="1"/>
      <c r="P1170" s="1"/>
    </row>
    <row r="1171" spans="1:16" ht="14.25" customHeight="1">
      <c r="A1171" s="14" t="s">
        <v>880</v>
      </c>
      <c r="B1171" s="27">
        <v>4</v>
      </c>
      <c r="K1171" s="1"/>
      <c r="L1171" s="1"/>
      <c r="M1171" s="1"/>
      <c r="N1171" s="1"/>
      <c r="O1171" s="1"/>
      <c r="P1171" s="1"/>
    </row>
    <row r="1172" spans="1:16" ht="14.25" customHeight="1">
      <c r="A1172" s="14" t="s">
        <v>880</v>
      </c>
      <c r="B1172" s="27">
        <v>5</v>
      </c>
      <c r="K1172" s="1"/>
      <c r="L1172" s="1"/>
      <c r="M1172" s="1"/>
      <c r="N1172" s="1"/>
      <c r="O1172" s="1"/>
      <c r="P1172" s="1"/>
    </row>
    <row r="1173" spans="1:16" ht="14.25" customHeight="1">
      <c r="A1173" s="14" t="s">
        <v>882</v>
      </c>
      <c r="B1173" s="27">
        <v>1</v>
      </c>
      <c r="K1173" s="1"/>
      <c r="L1173" s="1"/>
      <c r="M1173" s="1"/>
      <c r="N1173" s="1"/>
      <c r="O1173" s="1"/>
      <c r="P1173" s="1"/>
    </row>
    <row r="1174" spans="1:16" ht="14.25" customHeight="1">
      <c r="A1174" s="14" t="s">
        <v>882</v>
      </c>
      <c r="B1174" s="27">
        <v>2</v>
      </c>
      <c r="K1174" s="1"/>
      <c r="L1174" s="1"/>
      <c r="M1174" s="1"/>
      <c r="N1174" s="1"/>
      <c r="O1174" s="1"/>
      <c r="P1174" s="1"/>
    </row>
    <row r="1175" spans="1:16" ht="14.25" customHeight="1">
      <c r="A1175" s="14" t="s">
        <v>882</v>
      </c>
      <c r="B1175" s="27">
        <v>3</v>
      </c>
      <c r="K1175" s="1"/>
      <c r="L1175" s="1"/>
      <c r="M1175" s="1"/>
      <c r="N1175" s="1"/>
      <c r="O1175" s="1"/>
      <c r="P1175" s="1"/>
    </row>
    <row r="1176" spans="1:16" ht="14.25" customHeight="1">
      <c r="A1176" s="14" t="s">
        <v>882</v>
      </c>
      <c r="B1176" s="27">
        <v>4</v>
      </c>
      <c r="K1176" s="1"/>
      <c r="L1176" s="1"/>
      <c r="M1176" s="1"/>
      <c r="N1176" s="1"/>
      <c r="O1176" s="1"/>
      <c r="P1176" s="1"/>
    </row>
    <row r="1177" spans="1:16" ht="14.25" customHeight="1">
      <c r="A1177" s="14" t="s">
        <v>882</v>
      </c>
      <c r="B1177" s="27">
        <v>5</v>
      </c>
      <c r="K1177" s="1"/>
      <c r="L1177" s="1"/>
      <c r="M1177" s="1"/>
      <c r="N1177" s="1"/>
      <c r="O1177" s="1"/>
      <c r="P1177" s="1"/>
    </row>
    <row r="1178" spans="1:16" ht="14.25" customHeight="1">
      <c r="A1178" s="14" t="s">
        <v>311</v>
      </c>
      <c r="B1178" s="27">
        <v>1</v>
      </c>
      <c r="K1178" s="1"/>
      <c r="L1178" s="1"/>
      <c r="M1178" s="1"/>
      <c r="N1178" s="1"/>
      <c r="O1178" s="1"/>
      <c r="P1178" s="1"/>
    </row>
    <row r="1179" spans="1:16" ht="14.25" customHeight="1">
      <c r="A1179" s="14" t="s">
        <v>311</v>
      </c>
      <c r="B1179" s="27">
        <v>2</v>
      </c>
      <c r="K1179" s="1"/>
      <c r="L1179" s="1"/>
      <c r="M1179" s="1"/>
      <c r="N1179" s="1"/>
      <c r="O1179" s="1"/>
      <c r="P1179" s="1"/>
    </row>
    <row r="1180" spans="1:16" ht="14.25" customHeight="1">
      <c r="A1180" s="14" t="s">
        <v>311</v>
      </c>
      <c r="B1180" s="27">
        <v>3</v>
      </c>
      <c r="K1180" s="1"/>
      <c r="L1180" s="1"/>
      <c r="M1180" s="1"/>
      <c r="N1180" s="1"/>
      <c r="O1180" s="1"/>
      <c r="P1180" s="1"/>
    </row>
    <row r="1181" spans="1:16" ht="14.25" customHeight="1">
      <c r="A1181" s="14" t="s">
        <v>311</v>
      </c>
      <c r="B1181" s="27">
        <v>4</v>
      </c>
      <c r="K1181" s="1"/>
      <c r="L1181" s="1"/>
      <c r="M1181" s="1"/>
      <c r="N1181" s="1"/>
      <c r="O1181" s="1"/>
      <c r="P1181" s="1"/>
    </row>
    <row r="1182" spans="1:16" ht="14.25" customHeight="1">
      <c r="A1182" s="14" t="s">
        <v>311</v>
      </c>
      <c r="B1182" s="27">
        <v>5</v>
      </c>
      <c r="K1182" s="1"/>
      <c r="L1182" s="1"/>
      <c r="M1182" s="1"/>
      <c r="N1182" s="1"/>
      <c r="O1182" s="1"/>
      <c r="P1182" s="1"/>
    </row>
    <row r="1183" spans="1:16" ht="14.25" customHeight="1">
      <c r="A1183" s="14" t="s">
        <v>885</v>
      </c>
      <c r="B1183" s="27">
        <v>1</v>
      </c>
      <c r="C1183" s="27">
        <v>181.1</v>
      </c>
      <c r="D1183" s="27">
        <v>11.8</v>
      </c>
      <c r="E1183" s="27">
        <v>0.81</v>
      </c>
      <c r="F1183" s="27">
        <v>10.6</v>
      </c>
      <c r="G1183" s="27">
        <v>3.99</v>
      </c>
      <c r="H1183" s="27">
        <v>147</v>
      </c>
      <c r="I1183" s="27">
        <v>15.49</v>
      </c>
      <c r="J1183" s="7">
        <f t="shared" ref="J1183:J1187" si="542">(I1183/H1183)*100</f>
        <v>10.537414965986395</v>
      </c>
      <c r="K1183" s="1"/>
      <c r="L1183" s="1"/>
      <c r="M1183" s="2" t="s">
        <v>1628</v>
      </c>
      <c r="N1183" s="2" t="s">
        <v>52</v>
      </c>
      <c r="O1183" s="2" t="s">
        <v>1628</v>
      </c>
      <c r="P1183" s="2" t="s">
        <v>52</v>
      </c>
    </row>
    <row r="1184" spans="1:16" ht="14.25" customHeight="1">
      <c r="A1184" s="14" t="s">
        <v>885</v>
      </c>
      <c r="B1184" s="27">
        <v>2</v>
      </c>
      <c r="C1184" s="27">
        <v>217.3</v>
      </c>
      <c r="D1184" s="27">
        <v>8.8000000000000007</v>
      </c>
      <c r="E1184" s="27">
        <v>0.79</v>
      </c>
      <c r="F1184" s="27">
        <v>15</v>
      </c>
      <c r="G1184" s="27">
        <v>4.88</v>
      </c>
      <c r="H1184" s="27">
        <v>118.8</v>
      </c>
      <c r="I1184" s="27">
        <v>11.56</v>
      </c>
      <c r="J1184" s="7">
        <f t="shared" si="542"/>
        <v>9.7306397306397319</v>
      </c>
      <c r="K1184" s="1"/>
      <c r="L1184" s="1"/>
      <c r="M1184" s="2" t="s">
        <v>1628</v>
      </c>
      <c r="N1184" s="2" t="s">
        <v>52</v>
      </c>
      <c r="O1184" s="2" t="s">
        <v>1628</v>
      </c>
      <c r="P1184" s="2" t="s">
        <v>52</v>
      </c>
    </row>
    <row r="1185" spans="1:16" ht="14.25" customHeight="1">
      <c r="A1185" s="14" t="s">
        <v>885</v>
      </c>
      <c r="B1185" s="27">
        <v>3</v>
      </c>
      <c r="C1185" s="27">
        <v>210.7</v>
      </c>
      <c r="D1185" s="27">
        <v>7.6</v>
      </c>
      <c r="E1185" s="27">
        <v>0.79</v>
      </c>
      <c r="F1185" s="27">
        <v>11.5</v>
      </c>
      <c r="G1185" s="27">
        <v>3.97</v>
      </c>
      <c r="H1185" s="27">
        <v>83.32</v>
      </c>
      <c r="I1185" s="27">
        <v>8.76</v>
      </c>
      <c r="J1185" s="7">
        <f t="shared" si="542"/>
        <v>10.513682189150265</v>
      </c>
      <c r="K1185" s="1"/>
      <c r="L1185" s="1"/>
      <c r="M1185" s="2" t="s">
        <v>1628</v>
      </c>
      <c r="N1185" s="2" t="s">
        <v>52</v>
      </c>
      <c r="O1185" s="2" t="s">
        <v>1628</v>
      </c>
      <c r="P1185" s="2" t="s">
        <v>52</v>
      </c>
    </row>
    <row r="1186" spans="1:16" ht="14.25" customHeight="1">
      <c r="A1186" s="14" t="s">
        <v>885</v>
      </c>
      <c r="B1186" s="27">
        <v>4</v>
      </c>
      <c r="C1186" s="27">
        <v>207.6</v>
      </c>
      <c r="D1186" s="27">
        <v>10.7</v>
      </c>
      <c r="E1186" s="27">
        <v>0.87</v>
      </c>
      <c r="F1186" s="27">
        <v>5.7</v>
      </c>
      <c r="G1186" s="27">
        <v>3.81</v>
      </c>
      <c r="H1186" s="27">
        <v>165.11</v>
      </c>
      <c r="I1186" s="27">
        <v>16.649999999999999</v>
      </c>
      <c r="J1186" s="7">
        <f t="shared" si="542"/>
        <v>10.084186300042393</v>
      </c>
      <c r="K1186" s="1"/>
      <c r="L1186" s="1"/>
      <c r="M1186" s="2" t="s">
        <v>1628</v>
      </c>
      <c r="N1186" s="2" t="s">
        <v>52</v>
      </c>
      <c r="O1186" s="2" t="s">
        <v>1628</v>
      </c>
      <c r="P1186" s="2" t="s">
        <v>52</v>
      </c>
    </row>
    <row r="1187" spans="1:16" ht="14.25" customHeight="1">
      <c r="A1187" s="14" t="s">
        <v>885</v>
      </c>
      <c r="B1187" s="27">
        <v>5</v>
      </c>
      <c r="C1187" s="27">
        <v>207.3</v>
      </c>
      <c r="D1187" s="27">
        <v>8.8000000000000007</v>
      </c>
      <c r="E1187" s="27">
        <v>0.73</v>
      </c>
      <c r="F1187" s="27">
        <v>6.5</v>
      </c>
      <c r="G1187" s="27">
        <v>2.92</v>
      </c>
      <c r="H1187" s="27">
        <v>120.19</v>
      </c>
      <c r="I1187" s="27">
        <v>12.43</v>
      </c>
      <c r="J1187" s="7">
        <f t="shared" si="542"/>
        <v>10.341958565604461</v>
      </c>
      <c r="K1187" s="1"/>
      <c r="L1187" s="1"/>
      <c r="M1187" s="2" t="s">
        <v>1628</v>
      </c>
      <c r="N1187" s="2" t="s">
        <v>52</v>
      </c>
      <c r="O1187" s="2" t="s">
        <v>1628</v>
      </c>
      <c r="P1187" s="2" t="s">
        <v>52</v>
      </c>
    </row>
    <row r="1188" spans="1:16" ht="14.25" customHeight="1">
      <c r="A1188" s="14" t="s">
        <v>889</v>
      </c>
      <c r="B1188" s="27">
        <v>1</v>
      </c>
      <c r="K1188" s="1"/>
      <c r="L1188" s="1"/>
      <c r="M1188" s="1"/>
      <c r="N1188" s="1"/>
      <c r="O1188" s="1"/>
      <c r="P1188" s="1"/>
    </row>
    <row r="1189" spans="1:16" ht="14.25" customHeight="1">
      <c r="A1189" s="14" t="s">
        <v>889</v>
      </c>
      <c r="B1189" s="27">
        <v>2</v>
      </c>
      <c r="K1189" s="1"/>
      <c r="L1189" s="1"/>
      <c r="M1189" s="1"/>
      <c r="N1189" s="1"/>
      <c r="O1189" s="1"/>
      <c r="P1189" s="1"/>
    </row>
    <row r="1190" spans="1:16" ht="14.25" customHeight="1">
      <c r="A1190" s="14" t="s">
        <v>889</v>
      </c>
      <c r="B1190" s="27">
        <v>3</v>
      </c>
      <c r="K1190" s="1"/>
      <c r="L1190" s="1"/>
      <c r="M1190" s="1"/>
      <c r="N1190" s="1"/>
      <c r="O1190" s="1"/>
      <c r="P1190" s="1"/>
    </row>
    <row r="1191" spans="1:16" ht="14.25" customHeight="1">
      <c r="A1191" s="14" t="s">
        <v>889</v>
      </c>
      <c r="B1191" s="27">
        <v>4</v>
      </c>
      <c r="K1191" s="1"/>
      <c r="L1191" s="1"/>
      <c r="M1191" s="1"/>
      <c r="N1191" s="1"/>
      <c r="O1191" s="1"/>
      <c r="P1191" s="1"/>
    </row>
    <row r="1192" spans="1:16" ht="14.25" customHeight="1">
      <c r="A1192" s="14" t="s">
        <v>889</v>
      </c>
      <c r="B1192" s="27">
        <v>5</v>
      </c>
      <c r="K1192" s="1"/>
      <c r="L1192" s="1"/>
      <c r="M1192" s="1"/>
      <c r="N1192" s="1"/>
      <c r="O1192" s="1"/>
      <c r="P1192" s="1"/>
    </row>
    <row r="1193" spans="1:16" ht="14.25" customHeight="1">
      <c r="A1193" s="14" t="s">
        <v>891</v>
      </c>
      <c r="B1193" s="27">
        <v>1</v>
      </c>
      <c r="K1193" s="1"/>
      <c r="L1193" s="1"/>
      <c r="M1193" s="1"/>
      <c r="N1193" s="1"/>
      <c r="O1193" s="1"/>
      <c r="P1193" s="1"/>
    </row>
    <row r="1194" spans="1:16" ht="14.25" customHeight="1">
      <c r="A1194" s="14" t="s">
        <v>891</v>
      </c>
      <c r="B1194" s="27">
        <v>2</v>
      </c>
      <c r="K1194" s="1"/>
      <c r="L1194" s="1"/>
      <c r="M1194" s="1"/>
      <c r="N1194" s="1"/>
      <c r="O1194" s="1"/>
      <c r="P1194" s="1"/>
    </row>
    <row r="1195" spans="1:16" ht="14.25" customHeight="1">
      <c r="A1195" s="14" t="s">
        <v>891</v>
      </c>
      <c r="B1195" s="27">
        <v>3</v>
      </c>
      <c r="K1195" s="1"/>
      <c r="L1195" s="1"/>
      <c r="M1195" s="1"/>
      <c r="N1195" s="1"/>
      <c r="O1195" s="1"/>
      <c r="P1195" s="1"/>
    </row>
    <row r="1196" spans="1:16" ht="14.25" customHeight="1">
      <c r="A1196" s="14" t="s">
        <v>891</v>
      </c>
      <c r="B1196" s="27">
        <v>4</v>
      </c>
      <c r="K1196" s="1"/>
      <c r="L1196" s="1"/>
      <c r="M1196" s="1"/>
      <c r="N1196" s="1"/>
      <c r="O1196" s="1"/>
      <c r="P1196" s="1"/>
    </row>
    <row r="1197" spans="1:16" ht="14.25" customHeight="1">
      <c r="A1197" s="14" t="s">
        <v>891</v>
      </c>
      <c r="B1197" s="27">
        <v>5</v>
      </c>
      <c r="K1197" s="1"/>
      <c r="L1197" s="1"/>
      <c r="M1197" s="1"/>
      <c r="N1197" s="1"/>
      <c r="O1197" s="1"/>
      <c r="P1197" s="1"/>
    </row>
    <row r="1198" spans="1:16" ht="14.25" customHeight="1">
      <c r="A1198" s="14" t="s">
        <v>893</v>
      </c>
      <c r="B1198" s="27">
        <v>1</v>
      </c>
      <c r="K1198" s="1"/>
      <c r="L1198" s="1"/>
      <c r="M1198" s="1"/>
      <c r="N1198" s="1"/>
      <c r="O1198" s="1"/>
      <c r="P1198" s="1"/>
    </row>
    <row r="1199" spans="1:16" ht="14.25" customHeight="1">
      <c r="A1199" s="14" t="s">
        <v>893</v>
      </c>
      <c r="B1199" s="27">
        <v>2</v>
      </c>
      <c r="K1199" s="1"/>
      <c r="L1199" s="1"/>
      <c r="M1199" s="1"/>
      <c r="N1199" s="1"/>
      <c r="O1199" s="1"/>
      <c r="P1199" s="1"/>
    </row>
    <row r="1200" spans="1:16" ht="14.25" customHeight="1">
      <c r="A1200" s="14" t="s">
        <v>893</v>
      </c>
      <c r="B1200" s="27">
        <v>3</v>
      </c>
      <c r="K1200" s="1"/>
      <c r="L1200" s="1"/>
      <c r="M1200" s="1"/>
      <c r="N1200" s="1"/>
      <c r="O1200" s="1"/>
      <c r="P1200" s="1"/>
    </row>
    <row r="1201" spans="1:17" ht="14.25" customHeight="1">
      <c r="A1201" s="14" t="s">
        <v>893</v>
      </c>
      <c r="B1201" s="27">
        <v>4</v>
      </c>
      <c r="K1201" s="1"/>
      <c r="L1201" s="1"/>
      <c r="M1201" s="1"/>
      <c r="N1201" s="1"/>
      <c r="O1201" s="1"/>
      <c r="P1201" s="1"/>
    </row>
    <row r="1202" spans="1:17" ht="14.25" customHeight="1">
      <c r="A1202" s="14" t="s">
        <v>893</v>
      </c>
      <c r="B1202" s="27">
        <v>5</v>
      </c>
      <c r="K1202" s="1"/>
      <c r="L1202" s="1"/>
      <c r="M1202" s="1"/>
      <c r="N1202" s="1"/>
      <c r="O1202" s="1"/>
      <c r="P1202" s="1"/>
    </row>
    <row r="1203" spans="1:17" ht="14.25" customHeight="1">
      <c r="A1203" s="14" t="s">
        <v>895</v>
      </c>
      <c r="B1203" s="27">
        <v>1</v>
      </c>
      <c r="C1203" s="27">
        <v>198.2</v>
      </c>
      <c r="D1203" s="27">
        <v>18.8</v>
      </c>
      <c r="E1203" s="27">
        <v>0.83</v>
      </c>
      <c r="F1203" s="27">
        <v>12.1</v>
      </c>
      <c r="G1203" s="27">
        <v>4.1100000000000003</v>
      </c>
      <c r="H1203" s="27">
        <v>196.35</v>
      </c>
      <c r="I1203" s="27">
        <v>21.14</v>
      </c>
      <c r="J1203" s="7">
        <f t="shared" ref="J1203:J1207" si="543">(I1203/H1203)*100</f>
        <v>10.766488413547236</v>
      </c>
      <c r="K1203" s="1"/>
      <c r="L1203" s="1"/>
      <c r="M1203" s="2" t="s">
        <v>1628</v>
      </c>
      <c r="N1203" s="2" t="s">
        <v>52</v>
      </c>
      <c r="O1203" s="2" t="s">
        <v>52</v>
      </c>
      <c r="P1203" s="2" t="s">
        <v>52</v>
      </c>
    </row>
    <row r="1204" spans="1:17" ht="14.25" customHeight="1">
      <c r="A1204" s="14" t="s">
        <v>895</v>
      </c>
      <c r="B1204" s="27">
        <v>2</v>
      </c>
      <c r="C1204" s="27">
        <v>129.80000000000001</v>
      </c>
      <c r="D1204" s="27">
        <v>16.3</v>
      </c>
      <c r="E1204" s="27">
        <v>0.74</v>
      </c>
      <c r="F1204" s="27">
        <v>11.4</v>
      </c>
      <c r="G1204" s="27">
        <v>2.98</v>
      </c>
      <c r="H1204" s="27">
        <v>109.45</v>
      </c>
      <c r="I1204" s="27">
        <v>11.24</v>
      </c>
      <c r="J1204" s="7">
        <f t="shared" si="543"/>
        <v>10.269529465509365</v>
      </c>
      <c r="K1204" s="1"/>
      <c r="L1204" s="1"/>
      <c r="M1204" s="2" t="s">
        <v>1628</v>
      </c>
      <c r="N1204" s="2" t="s">
        <v>52</v>
      </c>
      <c r="O1204" s="2" t="s">
        <v>52</v>
      </c>
      <c r="P1204" s="2" t="s">
        <v>52</v>
      </c>
      <c r="Q1204" s="27" t="s">
        <v>1670</v>
      </c>
    </row>
    <row r="1205" spans="1:17" ht="14.25" customHeight="1">
      <c r="A1205" s="14" t="s">
        <v>895</v>
      </c>
      <c r="B1205" s="27">
        <v>3</v>
      </c>
      <c r="C1205" s="27">
        <v>158.80000000000001</v>
      </c>
      <c r="D1205" s="27">
        <v>19</v>
      </c>
      <c r="E1205" s="27">
        <v>0.51</v>
      </c>
      <c r="F1205" s="27">
        <v>16.899999999999999</v>
      </c>
      <c r="G1205" s="27">
        <v>6.24</v>
      </c>
      <c r="H1205" s="27">
        <v>158.26</v>
      </c>
      <c r="I1205" s="27">
        <v>13.81</v>
      </c>
      <c r="J1205" s="7">
        <f t="shared" si="543"/>
        <v>8.7261468469606989</v>
      </c>
      <c r="K1205" s="1"/>
      <c r="L1205" s="1"/>
      <c r="M1205" s="2" t="s">
        <v>1628</v>
      </c>
      <c r="N1205" s="2" t="s">
        <v>52</v>
      </c>
      <c r="O1205" s="2" t="s">
        <v>1628</v>
      </c>
      <c r="P1205" s="2" t="s">
        <v>52</v>
      </c>
    </row>
    <row r="1206" spans="1:17" ht="14.25" customHeight="1">
      <c r="A1206" s="14" t="s">
        <v>895</v>
      </c>
      <c r="B1206" s="27">
        <v>4</v>
      </c>
      <c r="C1206" s="27">
        <v>144</v>
      </c>
      <c r="D1206" s="27">
        <v>13.3</v>
      </c>
      <c r="E1206" s="27">
        <v>0.78</v>
      </c>
      <c r="F1206" s="27">
        <v>12.5</v>
      </c>
      <c r="G1206" s="27">
        <v>3.48</v>
      </c>
      <c r="H1206" s="27">
        <v>116.88</v>
      </c>
      <c r="I1206" s="27">
        <v>10.02</v>
      </c>
      <c r="J1206" s="7">
        <f t="shared" si="543"/>
        <v>8.5728952772073921</v>
      </c>
      <c r="K1206" s="1"/>
      <c r="L1206" s="1"/>
      <c r="M1206" s="2" t="s">
        <v>1628</v>
      </c>
      <c r="N1206" s="2" t="s">
        <v>52</v>
      </c>
      <c r="O1206" s="2" t="s">
        <v>1628</v>
      </c>
      <c r="P1206" s="2" t="s">
        <v>52</v>
      </c>
    </row>
    <row r="1207" spans="1:17" ht="14.25" customHeight="1">
      <c r="A1207" s="14" t="s">
        <v>895</v>
      </c>
      <c r="B1207" s="27">
        <v>5</v>
      </c>
      <c r="C1207" s="27">
        <v>152.80000000000001</v>
      </c>
      <c r="D1207" s="27">
        <v>18.899999999999999</v>
      </c>
      <c r="E1207" s="27">
        <v>0.7</v>
      </c>
      <c r="F1207" s="27">
        <v>27.6</v>
      </c>
      <c r="G1207" s="27">
        <v>4.45</v>
      </c>
      <c r="H1207" s="27">
        <v>114.1</v>
      </c>
      <c r="I1207" s="27">
        <v>10.73</v>
      </c>
      <c r="J1207" s="7">
        <f t="shared" si="543"/>
        <v>9.4040315512708155</v>
      </c>
      <c r="K1207" s="1"/>
      <c r="L1207" s="1"/>
      <c r="M1207" s="2" t="s">
        <v>1628</v>
      </c>
      <c r="N1207" s="2" t="s">
        <v>52</v>
      </c>
      <c r="O1207" s="2" t="s">
        <v>1628</v>
      </c>
      <c r="P1207" s="2" t="s">
        <v>52</v>
      </c>
    </row>
    <row r="1208" spans="1:17" ht="14.25" customHeight="1">
      <c r="A1208" s="14" t="s">
        <v>899</v>
      </c>
      <c r="B1208" s="27">
        <v>1</v>
      </c>
      <c r="K1208" s="1"/>
      <c r="L1208" s="1"/>
      <c r="M1208" s="1"/>
      <c r="N1208" s="1"/>
      <c r="O1208" s="1"/>
      <c r="P1208" s="1"/>
    </row>
    <row r="1209" spans="1:17" ht="14.25" customHeight="1">
      <c r="A1209" s="14" t="s">
        <v>899</v>
      </c>
      <c r="B1209" s="27">
        <v>2</v>
      </c>
      <c r="K1209" s="1"/>
      <c r="L1209" s="1"/>
      <c r="M1209" s="1"/>
      <c r="N1209" s="1"/>
      <c r="O1209" s="1"/>
      <c r="P1209" s="1"/>
    </row>
    <row r="1210" spans="1:17" ht="14.25" customHeight="1">
      <c r="A1210" s="14" t="s">
        <v>899</v>
      </c>
      <c r="B1210" s="27">
        <v>3</v>
      </c>
      <c r="K1210" s="1"/>
      <c r="L1210" s="1"/>
      <c r="M1210" s="1"/>
      <c r="N1210" s="1"/>
      <c r="O1210" s="1"/>
      <c r="P1210" s="1"/>
    </row>
    <row r="1211" spans="1:17" ht="14.25" customHeight="1">
      <c r="A1211" s="14" t="s">
        <v>899</v>
      </c>
      <c r="B1211" s="27">
        <v>4</v>
      </c>
      <c r="K1211" s="1"/>
      <c r="L1211" s="1"/>
      <c r="M1211" s="1"/>
      <c r="N1211" s="1"/>
      <c r="O1211" s="1"/>
      <c r="P1211" s="1"/>
    </row>
    <row r="1212" spans="1:17" ht="14.25" customHeight="1">
      <c r="A1212" s="14" t="s">
        <v>899</v>
      </c>
      <c r="B1212" s="27">
        <v>5</v>
      </c>
      <c r="K1212" s="1"/>
      <c r="L1212" s="1"/>
      <c r="M1212" s="1"/>
      <c r="N1212" s="1"/>
      <c r="O1212" s="1"/>
      <c r="P1212" s="1"/>
    </row>
    <row r="1213" spans="1:17" ht="14.25" customHeight="1">
      <c r="A1213" s="14" t="s">
        <v>902</v>
      </c>
      <c r="B1213" s="27">
        <v>1</v>
      </c>
      <c r="K1213" s="1"/>
      <c r="L1213" s="1"/>
      <c r="M1213" s="1"/>
      <c r="N1213" s="1"/>
      <c r="O1213" s="1"/>
      <c r="P1213" s="1"/>
    </row>
    <row r="1214" spans="1:17" ht="14.25" customHeight="1">
      <c r="A1214" s="14" t="s">
        <v>902</v>
      </c>
      <c r="B1214" s="27">
        <v>2</v>
      </c>
      <c r="K1214" s="1"/>
      <c r="L1214" s="1"/>
      <c r="M1214" s="1"/>
      <c r="N1214" s="1"/>
      <c r="O1214" s="1"/>
      <c r="P1214" s="1"/>
    </row>
    <row r="1215" spans="1:17" ht="14.25" customHeight="1">
      <c r="A1215" s="14" t="s">
        <v>902</v>
      </c>
      <c r="B1215" s="27">
        <v>3</v>
      </c>
      <c r="K1215" s="1"/>
      <c r="L1215" s="1"/>
      <c r="M1215" s="1"/>
      <c r="N1215" s="1"/>
      <c r="O1215" s="1"/>
      <c r="P1215" s="1"/>
    </row>
    <row r="1216" spans="1:17" ht="14.25" customHeight="1">
      <c r="A1216" s="14" t="s">
        <v>902</v>
      </c>
      <c r="B1216" s="27">
        <v>4</v>
      </c>
      <c r="K1216" s="1"/>
      <c r="L1216" s="1"/>
      <c r="M1216" s="1"/>
      <c r="N1216" s="1"/>
      <c r="O1216" s="1"/>
      <c r="P1216" s="1"/>
    </row>
    <row r="1217" spans="1:16" ht="14.25" customHeight="1">
      <c r="A1217" s="14" t="s">
        <v>902</v>
      </c>
      <c r="B1217" s="27">
        <v>5</v>
      </c>
      <c r="K1217" s="1"/>
      <c r="L1217" s="1"/>
      <c r="M1217" s="1"/>
      <c r="N1217" s="1"/>
      <c r="O1217" s="1"/>
      <c r="P1217" s="1"/>
    </row>
    <row r="1218" spans="1:16" ht="14.25" customHeight="1">
      <c r="A1218" s="14" t="s">
        <v>906</v>
      </c>
      <c r="B1218" s="27">
        <v>1</v>
      </c>
      <c r="K1218" s="1"/>
      <c r="L1218" s="1"/>
      <c r="M1218" s="1"/>
      <c r="N1218" s="1"/>
      <c r="O1218" s="1"/>
      <c r="P1218" s="1"/>
    </row>
    <row r="1219" spans="1:16" ht="14.25" customHeight="1">
      <c r="A1219" s="14" t="s">
        <v>906</v>
      </c>
      <c r="B1219" s="27">
        <v>2</v>
      </c>
      <c r="K1219" s="1"/>
      <c r="L1219" s="1"/>
      <c r="M1219" s="1"/>
      <c r="N1219" s="1"/>
      <c r="O1219" s="1"/>
      <c r="P1219" s="1"/>
    </row>
    <row r="1220" spans="1:16" ht="14.25" customHeight="1">
      <c r="A1220" s="14" t="s">
        <v>906</v>
      </c>
      <c r="B1220" s="27">
        <v>3</v>
      </c>
      <c r="K1220" s="1"/>
      <c r="L1220" s="1"/>
      <c r="M1220" s="1"/>
      <c r="N1220" s="1"/>
      <c r="O1220" s="1"/>
      <c r="P1220" s="1"/>
    </row>
    <row r="1221" spans="1:16" ht="14.25" customHeight="1">
      <c r="A1221" s="14" t="s">
        <v>906</v>
      </c>
      <c r="B1221" s="27">
        <v>4</v>
      </c>
      <c r="K1221" s="1"/>
      <c r="L1221" s="1"/>
      <c r="M1221" s="1"/>
      <c r="N1221" s="1"/>
      <c r="O1221" s="1"/>
      <c r="P1221" s="1"/>
    </row>
    <row r="1222" spans="1:16" ht="14.25" customHeight="1">
      <c r="A1222" s="14" t="s">
        <v>906</v>
      </c>
      <c r="B1222" s="27">
        <v>5</v>
      </c>
      <c r="K1222" s="1"/>
      <c r="L1222" s="1"/>
      <c r="M1222" s="1"/>
      <c r="N1222" s="1"/>
      <c r="O1222" s="1"/>
      <c r="P1222" s="1"/>
    </row>
    <row r="1223" spans="1:16" ht="14.25" customHeight="1">
      <c r="A1223" s="14" t="s">
        <v>909</v>
      </c>
      <c r="B1223" s="27">
        <v>1</v>
      </c>
      <c r="K1223" s="1"/>
      <c r="L1223" s="1"/>
      <c r="M1223" s="1"/>
      <c r="N1223" s="1"/>
      <c r="O1223" s="1"/>
      <c r="P1223" s="1"/>
    </row>
    <row r="1224" spans="1:16" ht="14.25" customHeight="1">
      <c r="A1224" s="14" t="s">
        <v>909</v>
      </c>
      <c r="B1224" s="27">
        <v>2</v>
      </c>
      <c r="K1224" s="1"/>
      <c r="L1224" s="1"/>
      <c r="M1224" s="1"/>
      <c r="N1224" s="1"/>
      <c r="O1224" s="1"/>
      <c r="P1224" s="1"/>
    </row>
    <row r="1225" spans="1:16" ht="14.25" customHeight="1">
      <c r="A1225" s="14" t="s">
        <v>909</v>
      </c>
      <c r="B1225" s="27">
        <v>3</v>
      </c>
      <c r="K1225" s="1"/>
      <c r="L1225" s="1"/>
      <c r="M1225" s="1"/>
      <c r="N1225" s="1"/>
      <c r="O1225" s="1"/>
      <c r="P1225" s="1"/>
    </row>
    <row r="1226" spans="1:16" ht="14.25" customHeight="1">
      <c r="A1226" s="14" t="s">
        <v>909</v>
      </c>
      <c r="B1226" s="27">
        <v>4</v>
      </c>
      <c r="K1226" s="1"/>
      <c r="L1226" s="1"/>
      <c r="M1226" s="1"/>
      <c r="N1226" s="1"/>
      <c r="O1226" s="1"/>
      <c r="P1226" s="1"/>
    </row>
    <row r="1227" spans="1:16" ht="14.25" customHeight="1">
      <c r="A1227" s="14" t="s">
        <v>909</v>
      </c>
      <c r="B1227" s="27">
        <v>5</v>
      </c>
      <c r="K1227" s="1"/>
      <c r="L1227" s="1"/>
      <c r="M1227" s="1"/>
      <c r="N1227" s="1"/>
      <c r="O1227" s="1"/>
      <c r="P1227" s="1"/>
    </row>
    <row r="1228" spans="1:16" ht="14.25" customHeight="1">
      <c r="A1228" s="14" t="s">
        <v>152</v>
      </c>
      <c r="B1228" s="27">
        <v>1</v>
      </c>
      <c r="C1228" s="15"/>
      <c r="D1228" s="15"/>
      <c r="E1228" s="15"/>
      <c r="F1228" s="15"/>
      <c r="G1228" s="15"/>
      <c r="K1228" s="1"/>
      <c r="L1228" s="1"/>
      <c r="M1228" s="1"/>
      <c r="N1228" s="1"/>
      <c r="O1228" s="1"/>
      <c r="P1228" s="1"/>
    </row>
    <row r="1229" spans="1:16" ht="14.25" customHeight="1">
      <c r="A1229" s="14" t="s">
        <v>152</v>
      </c>
      <c r="B1229" s="27">
        <v>2</v>
      </c>
      <c r="C1229" s="15"/>
      <c r="D1229" s="15"/>
      <c r="E1229" s="15"/>
      <c r="F1229" s="15"/>
      <c r="G1229" s="15"/>
      <c r="K1229" s="1"/>
      <c r="L1229" s="1"/>
      <c r="M1229" s="1"/>
      <c r="N1229" s="1"/>
      <c r="O1229" s="1"/>
      <c r="P1229" s="1"/>
    </row>
    <row r="1230" spans="1:16" ht="14.25" customHeight="1">
      <c r="A1230" s="14" t="s">
        <v>152</v>
      </c>
      <c r="B1230" s="27">
        <v>3</v>
      </c>
      <c r="C1230" s="15"/>
      <c r="D1230" s="15"/>
      <c r="E1230" s="15"/>
      <c r="F1230" s="15"/>
      <c r="G1230" s="15"/>
      <c r="K1230" s="1"/>
      <c r="L1230" s="1"/>
      <c r="M1230" s="1"/>
      <c r="N1230" s="1"/>
      <c r="O1230" s="1"/>
      <c r="P1230" s="1"/>
    </row>
    <row r="1231" spans="1:16" ht="14.25" customHeight="1">
      <c r="A1231" s="14" t="s">
        <v>152</v>
      </c>
      <c r="B1231" s="27">
        <v>4</v>
      </c>
      <c r="C1231" s="15"/>
      <c r="D1231" s="15"/>
      <c r="E1231" s="15"/>
      <c r="F1231" s="15"/>
      <c r="G1231" s="15"/>
      <c r="K1231" s="1"/>
      <c r="L1231" s="1"/>
      <c r="M1231" s="1"/>
      <c r="N1231" s="1"/>
      <c r="O1231" s="1"/>
      <c r="P1231" s="1"/>
    </row>
    <row r="1232" spans="1:16" ht="14.25" customHeight="1">
      <c r="A1232" s="14" t="s">
        <v>152</v>
      </c>
      <c r="B1232" s="27">
        <v>5</v>
      </c>
      <c r="C1232" s="15"/>
      <c r="D1232" s="15"/>
      <c r="E1232" s="15"/>
      <c r="F1232" s="15"/>
      <c r="G1232" s="15"/>
      <c r="K1232" s="1"/>
      <c r="L1232" s="1"/>
      <c r="M1232" s="1"/>
      <c r="N1232" s="1"/>
      <c r="O1232" s="1"/>
      <c r="P1232" s="1"/>
    </row>
    <row r="1233" spans="1:16" ht="14.25" customHeight="1">
      <c r="A1233" s="14" t="s">
        <v>914</v>
      </c>
      <c r="B1233" s="27">
        <v>1</v>
      </c>
      <c r="C1233" s="51">
        <v>133.19999999999999</v>
      </c>
      <c r="D1233" s="51">
        <v>13.5</v>
      </c>
      <c r="E1233" s="51">
        <v>1.26</v>
      </c>
      <c r="F1233" s="51">
        <v>12.9</v>
      </c>
      <c r="G1233" s="51">
        <v>5.32</v>
      </c>
      <c r="H1233" s="27">
        <v>114.68</v>
      </c>
      <c r="I1233" s="27">
        <v>11.67</v>
      </c>
      <c r="J1233" s="7">
        <f t="shared" ref="J1233:J1237" si="544">(I1233/H1233)*100</f>
        <v>10.176142309033832</v>
      </c>
      <c r="K1233" s="1"/>
      <c r="L1233" s="1"/>
      <c r="M1233" s="2" t="s">
        <v>1628</v>
      </c>
      <c r="N1233" s="2" t="s">
        <v>1628</v>
      </c>
      <c r="O1233" s="2" t="s">
        <v>1628</v>
      </c>
      <c r="P1233" s="2" t="s">
        <v>1628</v>
      </c>
    </row>
    <row r="1234" spans="1:16" ht="14.25" customHeight="1">
      <c r="A1234" s="14" t="s">
        <v>914</v>
      </c>
      <c r="B1234" s="27">
        <v>2</v>
      </c>
      <c r="C1234" s="51">
        <v>122.3</v>
      </c>
      <c r="D1234" s="51">
        <v>12.8</v>
      </c>
      <c r="E1234" s="51">
        <v>1.48</v>
      </c>
      <c r="F1234" s="51">
        <v>27.3</v>
      </c>
      <c r="G1234" s="51">
        <v>7.7</v>
      </c>
      <c r="H1234" s="27">
        <v>145.57</v>
      </c>
      <c r="I1234" s="27">
        <v>13.91</v>
      </c>
      <c r="J1234" s="7">
        <f t="shared" si="544"/>
        <v>9.5555402898948962</v>
      </c>
      <c r="K1234" s="1"/>
      <c r="L1234" s="1"/>
      <c r="M1234" s="2" t="s">
        <v>1628</v>
      </c>
      <c r="N1234" s="2" t="s">
        <v>1628</v>
      </c>
      <c r="O1234" s="2" t="s">
        <v>1628</v>
      </c>
      <c r="P1234" s="2" t="s">
        <v>1628</v>
      </c>
    </row>
    <row r="1235" spans="1:16" ht="14.25" customHeight="1">
      <c r="A1235" s="14" t="s">
        <v>914</v>
      </c>
      <c r="B1235" s="27">
        <v>3</v>
      </c>
      <c r="C1235" s="51">
        <v>88.1</v>
      </c>
      <c r="D1235" s="51">
        <v>15.7</v>
      </c>
      <c r="E1235" s="51">
        <v>1.03</v>
      </c>
      <c r="F1235" s="51">
        <v>19.5</v>
      </c>
      <c r="G1235" s="51">
        <v>5.87</v>
      </c>
      <c r="H1235" s="27">
        <v>82.66</v>
      </c>
      <c r="I1235" s="27">
        <v>9.5299999999999994</v>
      </c>
      <c r="J1235" s="7">
        <f t="shared" si="544"/>
        <v>11.529155577062667</v>
      </c>
      <c r="K1235" s="1"/>
      <c r="L1235" s="1"/>
      <c r="M1235" s="2" t="s">
        <v>1628</v>
      </c>
      <c r="N1235" s="2" t="s">
        <v>1628</v>
      </c>
      <c r="O1235" s="2" t="s">
        <v>1628</v>
      </c>
      <c r="P1235" s="2" t="s">
        <v>1628</v>
      </c>
    </row>
    <row r="1236" spans="1:16" ht="14.25" customHeight="1">
      <c r="A1236" s="14" t="s">
        <v>914</v>
      </c>
      <c r="B1236" s="27">
        <v>4</v>
      </c>
      <c r="C1236" s="51">
        <v>110.8</v>
      </c>
      <c r="D1236" s="51">
        <v>18.5</v>
      </c>
      <c r="E1236" s="51">
        <v>1.1100000000000001</v>
      </c>
      <c r="F1236" s="51">
        <v>14.6</v>
      </c>
      <c r="G1236" s="51">
        <v>5.18</v>
      </c>
      <c r="H1236" s="27">
        <v>152.62</v>
      </c>
      <c r="I1236" s="27">
        <v>17.09</v>
      </c>
      <c r="J1236" s="7">
        <f t="shared" si="544"/>
        <v>11.197746035906171</v>
      </c>
      <c r="K1236" s="1"/>
      <c r="L1236" s="1"/>
      <c r="M1236" s="2" t="s">
        <v>1628</v>
      </c>
      <c r="N1236" s="2" t="s">
        <v>1628</v>
      </c>
      <c r="O1236" s="2" t="s">
        <v>1628</v>
      </c>
      <c r="P1236" s="2" t="s">
        <v>1628</v>
      </c>
    </row>
    <row r="1237" spans="1:16" ht="14.25" customHeight="1">
      <c r="A1237" s="14" t="s">
        <v>914</v>
      </c>
      <c r="B1237" s="27">
        <v>5</v>
      </c>
      <c r="C1237" s="51">
        <v>70.400000000000006</v>
      </c>
      <c r="D1237" s="51">
        <v>12.7</v>
      </c>
      <c r="E1237" s="51">
        <v>1.05</v>
      </c>
      <c r="F1237" s="51">
        <v>11.8</v>
      </c>
      <c r="G1237" s="51">
        <v>4.1900000000000004</v>
      </c>
      <c r="H1237" s="27">
        <v>45.26</v>
      </c>
      <c r="I1237" s="27">
        <v>4.6500000000000004</v>
      </c>
      <c r="J1237" s="7">
        <f t="shared" si="544"/>
        <v>10.273972602739727</v>
      </c>
      <c r="K1237" s="1"/>
      <c r="L1237" s="1"/>
      <c r="M1237" s="2" t="s">
        <v>1628</v>
      </c>
      <c r="N1237" s="2" t="s">
        <v>1628</v>
      </c>
      <c r="O1237" s="2" t="s">
        <v>1628</v>
      </c>
      <c r="P1237" s="2" t="s">
        <v>1628</v>
      </c>
    </row>
    <row r="1238" spans="1:16" ht="14.25" customHeight="1">
      <c r="A1238" s="14" t="s">
        <v>917</v>
      </c>
      <c r="B1238" s="27">
        <v>1</v>
      </c>
      <c r="C1238" s="15"/>
      <c r="D1238" s="15"/>
      <c r="E1238" s="15"/>
      <c r="F1238" s="15"/>
      <c r="G1238" s="15"/>
      <c r="K1238" s="1"/>
      <c r="L1238" s="1"/>
      <c r="M1238" s="1"/>
      <c r="N1238" s="1"/>
      <c r="O1238" s="1"/>
      <c r="P1238" s="1"/>
    </row>
    <row r="1239" spans="1:16" ht="14.25" customHeight="1">
      <c r="A1239" s="14" t="s">
        <v>917</v>
      </c>
      <c r="B1239" s="27">
        <v>2</v>
      </c>
      <c r="C1239" s="15"/>
      <c r="D1239" s="15"/>
      <c r="E1239" s="15"/>
      <c r="F1239" s="15"/>
      <c r="G1239" s="15"/>
      <c r="K1239" s="1"/>
      <c r="L1239" s="1"/>
      <c r="M1239" s="1"/>
      <c r="N1239" s="1"/>
      <c r="O1239" s="1"/>
      <c r="P1239" s="1"/>
    </row>
    <row r="1240" spans="1:16" ht="14.25" customHeight="1">
      <c r="A1240" s="14" t="s">
        <v>917</v>
      </c>
      <c r="B1240" s="27">
        <v>3</v>
      </c>
      <c r="C1240" s="15"/>
      <c r="D1240" s="15"/>
      <c r="E1240" s="15"/>
      <c r="F1240" s="15"/>
      <c r="G1240" s="15"/>
      <c r="K1240" s="1"/>
      <c r="L1240" s="1"/>
      <c r="M1240" s="1"/>
      <c r="N1240" s="1"/>
      <c r="O1240" s="1"/>
      <c r="P1240" s="1"/>
    </row>
    <row r="1241" spans="1:16" ht="14.25" customHeight="1">
      <c r="A1241" s="14" t="s">
        <v>917</v>
      </c>
      <c r="B1241" s="27">
        <v>4</v>
      </c>
      <c r="C1241" s="15"/>
      <c r="D1241" s="15"/>
      <c r="E1241" s="15"/>
      <c r="F1241" s="15"/>
      <c r="G1241" s="15"/>
      <c r="K1241" s="1"/>
      <c r="L1241" s="1"/>
      <c r="M1241" s="1"/>
      <c r="N1241" s="1"/>
      <c r="O1241" s="1"/>
      <c r="P1241" s="1"/>
    </row>
    <row r="1242" spans="1:16" ht="14.25" customHeight="1">
      <c r="A1242" s="14" t="s">
        <v>917</v>
      </c>
      <c r="B1242" s="27">
        <v>5</v>
      </c>
      <c r="C1242" s="15"/>
      <c r="D1242" s="15"/>
      <c r="E1242" s="15"/>
      <c r="F1242" s="15"/>
      <c r="G1242" s="15"/>
      <c r="K1242" s="1"/>
      <c r="L1242" s="1"/>
      <c r="M1242" s="1"/>
      <c r="N1242" s="1"/>
      <c r="O1242" s="1"/>
      <c r="P1242" s="1"/>
    </row>
    <row r="1243" spans="1:16" ht="14.25" customHeight="1">
      <c r="A1243" s="14" t="s">
        <v>920</v>
      </c>
      <c r="B1243" s="27">
        <v>1</v>
      </c>
      <c r="C1243" s="15"/>
      <c r="D1243" s="15"/>
      <c r="E1243" s="15"/>
      <c r="F1243" s="15"/>
      <c r="G1243" s="15"/>
      <c r="K1243" s="1"/>
      <c r="L1243" s="1"/>
      <c r="M1243" s="1"/>
      <c r="N1243" s="1"/>
      <c r="O1243" s="1"/>
      <c r="P1243" s="1"/>
    </row>
    <row r="1244" spans="1:16" ht="14.25" customHeight="1">
      <c r="A1244" s="14" t="s">
        <v>920</v>
      </c>
      <c r="B1244" s="27">
        <v>2</v>
      </c>
      <c r="C1244" s="15"/>
      <c r="D1244" s="15"/>
      <c r="E1244" s="15"/>
      <c r="F1244" s="15"/>
      <c r="G1244" s="15"/>
      <c r="K1244" s="1"/>
      <c r="L1244" s="1"/>
      <c r="M1244" s="1"/>
      <c r="N1244" s="1"/>
      <c r="O1244" s="1"/>
      <c r="P1244" s="1"/>
    </row>
    <row r="1245" spans="1:16" ht="14.25" customHeight="1">
      <c r="A1245" s="14" t="s">
        <v>920</v>
      </c>
      <c r="B1245" s="27">
        <v>3</v>
      </c>
      <c r="C1245" s="15"/>
      <c r="D1245" s="15"/>
      <c r="E1245" s="15"/>
      <c r="F1245" s="15"/>
      <c r="G1245" s="15"/>
      <c r="K1245" s="1"/>
      <c r="L1245" s="1"/>
      <c r="M1245" s="1"/>
      <c r="N1245" s="1"/>
      <c r="O1245" s="1"/>
      <c r="P1245" s="1"/>
    </row>
    <row r="1246" spans="1:16" ht="14.25" customHeight="1">
      <c r="A1246" s="14" t="s">
        <v>920</v>
      </c>
      <c r="B1246" s="27">
        <v>4</v>
      </c>
      <c r="C1246" s="15"/>
      <c r="D1246" s="15"/>
      <c r="E1246" s="15"/>
      <c r="F1246" s="15"/>
      <c r="G1246" s="15"/>
      <c r="K1246" s="1"/>
      <c r="L1246" s="1"/>
      <c r="M1246" s="1"/>
      <c r="N1246" s="1"/>
      <c r="O1246" s="1"/>
      <c r="P1246" s="1"/>
    </row>
    <row r="1247" spans="1:16" ht="14.25" customHeight="1">
      <c r="A1247" s="14" t="s">
        <v>920</v>
      </c>
      <c r="B1247" s="27">
        <v>5</v>
      </c>
      <c r="C1247" s="15"/>
      <c r="D1247" s="15"/>
      <c r="E1247" s="15"/>
      <c r="F1247" s="15"/>
      <c r="G1247" s="15"/>
      <c r="K1247" s="1"/>
      <c r="L1247" s="1"/>
      <c r="M1247" s="1"/>
      <c r="N1247" s="1"/>
      <c r="O1247" s="1"/>
      <c r="P1247" s="1"/>
    </row>
    <row r="1248" spans="1:16" ht="14.25" customHeight="1">
      <c r="A1248" s="14" t="s">
        <v>922</v>
      </c>
      <c r="B1248" s="27">
        <v>1</v>
      </c>
      <c r="C1248" s="15"/>
      <c r="D1248" s="15"/>
      <c r="E1248" s="15"/>
      <c r="F1248" s="15"/>
      <c r="G1248" s="15"/>
      <c r="K1248" s="1"/>
      <c r="L1248" s="1"/>
      <c r="M1248" s="1"/>
      <c r="N1248" s="1"/>
      <c r="O1248" s="1"/>
      <c r="P1248" s="1"/>
    </row>
    <row r="1249" spans="1:16" ht="14.25" customHeight="1">
      <c r="A1249" s="14" t="s">
        <v>922</v>
      </c>
      <c r="B1249" s="27">
        <v>2</v>
      </c>
      <c r="C1249" s="15"/>
      <c r="D1249" s="15"/>
      <c r="E1249" s="15"/>
      <c r="F1249" s="15"/>
      <c r="G1249" s="15"/>
      <c r="K1249" s="1"/>
      <c r="L1249" s="1"/>
      <c r="M1249" s="1"/>
      <c r="N1249" s="1"/>
      <c r="O1249" s="1"/>
      <c r="P1249" s="1"/>
    </row>
    <row r="1250" spans="1:16" ht="14.25" customHeight="1">
      <c r="A1250" s="14" t="s">
        <v>922</v>
      </c>
      <c r="B1250" s="27">
        <v>3</v>
      </c>
      <c r="C1250" s="15"/>
      <c r="D1250" s="15"/>
      <c r="E1250" s="15"/>
      <c r="F1250" s="15"/>
      <c r="G1250" s="15"/>
      <c r="K1250" s="1"/>
      <c r="L1250" s="1"/>
      <c r="M1250" s="1"/>
      <c r="N1250" s="1"/>
      <c r="O1250" s="1"/>
      <c r="P1250" s="1"/>
    </row>
    <row r="1251" spans="1:16" ht="14.25" customHeight="1">
      <c r="A1251" s="14" t="s">
        <v>922</v>
      </c>
      <c r="B1251" s="27">
        <v>4</v>
      </c>
      <c r="C1251" s="15"/>
      <c r="D1251" s="15"/>
      <c r="E1251" s="15"/>
      <c r="F1251" s="15"/>
      <c r="G1251" s="15"/>
      <c r="K1251" s="1"/>
      <c r="L1251" s="1"/>
      <c r="M1251" s="1"/>
      <c r="N1251" s="1"/>
      <c r="O1251" s="1"/>
      <c r="P1251" s="1"/>
    </row>
    <row r="1252" spans="1:16" ht="14.25" customHeight="1">
      <c r="A1252" s="14" t="s">
        <v>922</v>
      </c>
      <c r="B1252" s="27">
        <v>5</v>
      </c>
      <c r="C1252" s="15"/>
      <c r="D1252" s="15"/>
      <c r="E1252" s="15"/>
      <c r="F1252" s="15"/>
      <c r="G1252" s="15"/>
      <c r="K1252" s="1"/>
      <c r="L1252" s="1"/>
      <c r="M1252" s="1"/>
      <c r="N1252" s="1"/>
      <c r="O1252" s="1"/>
      <c r="P1252" s="1"/>
    </row>
    <row r="1253" spans="1:16" ht="14.25" customHeight="1">
      <c r="A1253" s="14" t="s">
        <v>924</v>
      </c>
      <c r="B1253" s="27">
        <v>1</v>
      </c>
      <c r="K1253" s="1"/>
      <c r="L1253" s="1"/>
      <c r="M1253" s="1"/>
      <c r="N1253" s="1"/>
      <c r="O1253" s="1"/>
      <c r="P1253" s="1"/>
    </row>
    <row r="1254" spans="1:16" ht="14.25" customHeight="1">
      <c r="A1254" s="14" t="s">
        <v>924</v>
      </c>
      <c r="B1254" s="27">
        <v>2</v>
      </c>
      <c r="K1254" s="1"/>
      <c r="L1254" s="1"/>
      <c r="M1254" s="1"/>
      <c r="N1254" s="1"/>
      <c r="O1254" s="1"/>
      <c r="P1254" s="1"/>
    </row>
    <row r="1255" spans="1:16" ht="14.25" customHeight="1">
      <c r="A1255" s="14" t="s">
        <v>924</v>
      </c>
      <c r="B1255" s="27">
        <v>3</v>
      </c>
      <c r="K1255" s="1"/>
      <c r="L1255" s="1"/>
      <c r="M1255" s="1"/>
      <c r="N1255" s="1"/>
      <c r="O1255" s="1"/>
      <c r="P1255" s="1"/>
    </row>
    <row r="1256" spans="1:16" ht="14.25" customHeight="1">
      <c r="A1256" s="14" t="s">
        <v>924</v>
      </c>
      <c r="B1256" s="27">
        <v>4</v>
      </c>
      <c r="K1256" s="1"/>
      <c r="L1256" s="1"/>
      <c r="M1256" s="1"/>
      <c r="N1256" s="1"/>
      <c r="O1256" s="1"/>
      <c r="P1256" s="1"/>
    </row>
    <row r="1257" spans="1:16" ht="14.25" customHeight="1">
      <c r="A1257" s="14" t="s">
        <v>924</v>
      </c>
      <c r="B1257" s="27">
        <v>5</v>
      </c>
      <c r="K1257" s="1"/>
      <c r="L1257" s="1"/>
      <c r="M1257" s="1"/>
      <c r="N1257" s="1"/>
      <c r="O1257" s="1"/>
      <c r="P1257" s="1"/>
    </row>
    <row r="1258" spans="1:16" ht="14.25" customHeight="1">
      <c r="A1258" s="14" t="s">
        <v>927</v>
      </c>
      <c r="B1258" s="27">
        <v>1</v>
      </c>
      <c r="K1258" s="1"/>
      <c r="L1258" s="1"/>
      <c r="M1258" s="1"/>
      <c r="N1258" s="1"/>
      <c r="O1258" s="1"/>
      <c r="P1258" s="1"/>
    </row>
    <row r="1259" spans="1:16" ht="14.25" customHeight="1">
      <c r="A1259" s="14" t="s">
        <v>927</v>
      </c>
      <c r="B1259" s="27">
        <v>2</v>
      </c>
      <c r="K1259" s="1"/>
      <c r="L1259" s="1"/>
      <c r="M1259" s="1"/>
      <c r="N1259" s="1"/>
      <c r="O1259" s="1"/>
      <c r="P1259" s="1"/>
    </row>
    <row r="1260" spans="1:16" ht="14.25" customHeight="1">
      <c r="A1260" s="14" t="s">
        <v>927</v>
      </c>
      <c r="B1260" s="27">
        <v>3</v>
      </c>
      <c r="K1260" s="1"/>
      <c r="L1260" s="1"/>
      <c r="M1260" s="1"/>
      <c r="N1260" s="1"/>
      <c r="O1260" s="1"/>
      <c r="P1260" s="1"/>
    </row>
    <row r="1261" spans="1:16" ht="14.25" customHeight="1">
      <c r="A1261" s="14" t="s">
        <v>927</v>
      </c>
      <c r="B1261" s="27">
        <v>4</v>
      </c>
      <c r="K1261" s="1"/>
      <c r="L1261" s="1"/>
      <c r="M1261" s="1"/>
      <c r="N1261" s="1"/>
      <c r="O1261" s="1"/>
      <c r="P1261" s="1"/>
    </row>
    <row r="1262" spans="1:16" ht="14.25" customHeight="1">
      <c r="A1262" s="14" t="s">
        <v>927</v>
      </c>
      <c r="B1262" s="27">
        <v>5</v>
      </c>
      <c r="K1262" s="1"/>
      <c r="L1262" s="1"/>
      <c r="M1262" s="1"/>
      <c r="N1262" s="1"/>
      <c r="O1262" s="1"/>
      <c r="P1262" s="1"/>
    </row>
    <row r="1263" spans="1:16" ht="14.25" customHeight="1">
      <c r="A1263" s="14" t="s">
        <v>930</v>
      </c>
      <c r="B1263" s="27">
        <v>1</v>
      </c>
      <c r="K1263" s="1"/>
      <c r="L1263" s="1"/>
      <c r="M1263" s="1"/>
      <c r="N1263" s="1"/>
      <c r="O1263" s="1"/>
      <c r="P1263" s="1"/>
    </row>
    <row r="1264" spans="1:16" ht="14.25" customHeight="1">
      <c r="A1264" s="14" t="s">
        <v>930</v>
      </c>
      <c r="B1264" s="27">
        <v>2</v>
      </c>
      <c r="K1264" s="1"/>
      <c r="L1264" s="1"/>
      <c r="M1264" s="1"/>
      <c r="N1264" s="1"/>
      <c r="O1264" s="1"/>
      <c r="P1264" s="1"/>
    </row>
    <row r="1265" spans="1:16" ht="14.25" customHeight="1">
      <c r="A1265" s="14" t="s">
        <v>930</v>
      </c>
      <c r="B1265" s="27">
        <v>3</v>
      </c>
      <c r="K1265" s="1"/>
      <c r="L1265" s="1"/>
      <c r="M1265" s="1"/>
      <c r="N1265" s="1"/>
      <c r="O1265" s="1"/>
      <c r="P1265" s="1"/>
    </row>
    <row r="1266" spans="1:16" ht="14.25" customHeight="1">
      <c r="A1266" s="14" t="s">
        <v>930</v>
      </c>
      <c r="B1266" s="27">
        <v>4</v>
      </c>
      <c r="K1266" s="1"/>
      <c r="L1266" s="1"/>
      <c r="M1266" s="1"/>
      <c r="N1266" s="1"/>
      <c r="O1266" s="1"/>
      <c r="P1266" s="1"/>
    </row>
    <row r="1267" spans="1:16" ht="14.25" customHeight="1">
      <c r="A1267" s="14" t="s">
        <v>930</v>
      </c>
      <c r="B1267" s="27">
        <v>5</v>
      </c>
      <c r="K1267" s="1"/>
      <c r="L1267" s="1"/>
      <c r="M1267" s="1"/>
      <c r="N1267" s="1"/>
      <c r="O1267" s="1"/>
      <c r="P1267" s="1"/>
    </row>
    <row r="1268" spans="1:16" ht="14.25" customHeight="1">
      <c r="A1268" s="14" t="s">
        <v>932</v>
      </c>
      <c r="B1268" s="27">
        <v>1</v>
      </c>
      <c r="K1268" s="1"/>
      <c r="L1268" s="1"/>
      <c r="M1268" s="1"/>
      <c r="N1268" s="1"/>
      <c r="O1268" s="1"/>
      <c r="P1268" s="1"/>
    </row>
    <row r="1269" spans="1:16" ht="14.25" customHeight="1">
      <c r="A1269" s="14" t="s">
        <v>932</v>
      </c>
      <c r="B1269" s="27">
        <v>2</v>
      </c>
      <c r="K1269" s="1"/>
      <c r="L1269" s="1"/>
      <c r="M1269" s="1"/>
      <c r="N1269" s="1"/>
      <c r="O1269" s="1"/>
      <c r="P1269" s="1"/>
    </row>
    <row r="1270" spans="1:16" ht="14.25" customHeight="1">
      <c r="A1270" s="14" t="s">
        <v>932</v>
      </c>
      <c r="B1270" s="27">
        <v>3</v>
      </c>
      <c r="K1270" s="1"/>
      <c r="L1270" s="1"/>
      <c r="M1270" s="1"/>
      <c r="N1270" s="1"/>
      <c r="O1270" s="1"/>
      <c r="P1270" s="1"/>
    </row>
    <row r="1271" spans="1:16" ht="14.25" customHeight="1">
      <c r="A1271" s="14" t="s">
        <v>932</v>
      </c>
      <c r="B1271" s="27">
        <v>4</v>
      </c>
      <c r="K1271" s="1"/>
      <c r="L1271" s="1"/>
      <c r="M1271" s="1"/>
      <c r="N1271" s="1"/>
      <c r="O1271" s="1"/>
      <c r="P1271" s="1"/>
    </row>
    <row r="1272" spans="1:16" ht="14.25" customHeight="1">
      <c r="A1272" s="14" t="s">
        <v>932</v>
      </c>
      <c r="B1272" s="27">
        <v>5</v>
      </c>
      <c r="K1272" s="1"/>
      <c r="L1272" s="1"/>
      <c r="M1272" s="1"/>
      <c r="N1272" s="1"/>
      <c r="O1272" s="1"/>
      <c r="P1272" s="1"/>
    </row>
    <row r="1273" spans="1:16" ht="14.25" customHeight="1">
      <c r="A1273" s="14" t="s">
        <v>936</v>
      </c>
      <c r="B1273" s="27">
        <v>1</v>
      </c>
      <c r="C1273" s="27">
        <v>163.30000000000001</v>
      </c>
      <c r="D1273" s="27">
        <v>16</v>
      </c>
      <c r="E1273" s="27">
        <v>1.48</v>
      </c>
      <c r="F1273" s="27">
        <v>9.3000000000000007</v>
      </c>
      <c r="G1273" s="27">
        <v>4.09</v>
      </c>
      <c r="H1273" s="27">
        <v>183.18</v>
      </c>
      <c r="I1273" s="27">
        <v>21.4</v>
      </c>
      <c r="J1273" s="7">
        <f t="shared" ref="J1273:J1277" si="545">(I1273/H1273)*100</f>
        <v>11.682498089311059</v>
      </c>
      <c r="K1273" s="1"/>
      <c r="L1273" s="1"/>
      <c r="M1273" s="2" t="s">
        <v>1628</v>
      </c>
      <c r="N1273" s="2" t="s">
        <v>52</v>
      </c>
      <c r="O1273" s="2" t="s">
        <v>52</v>
      </c>
      <c r="P1273" s="2" t="s">
        <v>52</v>
      </c>
    </row>
    <row r="1274" spans="1:16" ht="14.25" customHeight="1">
      <c r="A1274" s="14" t="s">
        <v>936</v>
      </c>
      <c r="B1274" s="27">
        <v>2</v>
      </c>
      <c r="C1274" s="27">
        <v>160.9</v>
      </c>
      <c r="D1274" s="27">
        <v>11.6</v>
      </c>
      <c r="E1274" s="27">
        <v>0.65</v>
      </c>
      <c r="F1274" s="27">
        <v>4.9000000000000004</v>
      </c>
      <c r="G1274" s="27">
        <v>4.3499999999999996</v>
      </c>
      <c r="H1274" s="27">
        <v>108.28</v>
      </c>
      <c r="I1274" s="27">
        <v>9.2799999999999994</v>
      </c>
      <c r="J1274" s="7">
        <f t="shared" si="545"/>
        <v>8.5703731067602504</v>
      </c>
      <c r="K1274" s="1"/>
      <c r="L1274" s="1"/>
      <c r="M1274" s="2" t="s">
        <v>1628</v>
      </c>
      <c r="N1274" s="2" t="s">
        <v>52</v>
      </c>
      <c r="O1274" s="2" t="s">
        <v>1628</v>
      </c>
      <c r="P1274" s="2" t="s">
        <v>52</v>
      </c>
    </row>
    <row r="1275" spans="1:16" ht="14.25" customHeight="1">
      <c r="A1275" s="14" t="s">
        <v>936</v>
      </c>
      <c r="B1275" s="27">
        <v>3</v>
      </c>
      <c r="C1275" s="27">
        <v>163.69999999999999</v>
      </c>
      <c r="D1275" s="27">
        <v>15.6</v>
      </c>
      <c r="E1275" s="27">
        <v>0.59</v>
      </c>
      <c r="F1275" s="27">
        <v>5.7</v>
      </c>
      <c r="G1275" s="27">
        <v>3.62</v>
      </c>
      <c r="H1275" s="27">
        <v>164.48</v>
      </c>
      <c r="I1275" s="27">
        <v>14.72</v>
      </c>
      <c r="J1275" s="7">
        <f t="shared" si="545"/>
        <v>8.9494163424124533</v>
      </c>
      <c r="K1275" s="1"/>
      <c r="L1275" s="1"/>
      <c r="M1275" s="2" t="s">
        <v>1628</v>
      </c>
      <c r="N1275" s="2" t="s">
        <v>52</v>
      </c>
      <c r="O1275" s="2" t="s">
        <v>1628</v>
      </c>
      <c r="P1275" s="2" t="s">
        <v>1628</v>
      </c>
    </row>
    <row r="1276" spans="1:16" ht="14.25" customHeight="1">
      <c r="A1276" s="14" t="s">
        <v>936</v>
      </c>
      <c r="B1276" s="27">
        <v>4</v>
      </c>
      <c r="C1276" s="27">
        <v>202</v>
      </c>
      <c r="D1276" s="27">
        <v>14.6</v>
      </c>
      <c r="E1276" s="27">
        <v>1.03</v>
      </c>
      <c r="F1276" s="27">
        <v>7.2</v>
      </c>
      <c r="G1276" s="27">
        <v>3.31</v>
      </c>
      <c r="H1276" s="27">
        <v>273.58</v>
      </c>
      <c r="I1276" s="27">
        <v>24.73</v>
      </c>
      <c r="J1276" s="7">
        <f t="shared" si="545"/>
        <v>9.0394034651655826</v>
      </c>
      <c r="K1276" s="1"/>
      <c r="L1276" s="1"/>
      <c r="M1276" s="2" t="s">
        <v>52</v>
      </c>
      <c r="N1276" s="2" t="s">
        <v>52</v>
      </c>
      <c r="O1276" s="2" t="s">
        <v>52</v>
      </c>
      <c r="P1276" s="2" t="s">
        <v>52</v>
      </c>
    </row>
    <row r="1277" spans="1:16" ht="14.25" customHeight="1">
      <c r="A1277" s="14" t="s">
        <v>936</v>
      </c>
      <c r="B1277" s="27">
        <v>5</v>
      </c>
      <c r="C1277" s="27">
        <v>235.9</v>
      </c>
      <c r="D1277" s="27">
        <v>19.399999999999999</v>
      </c>
      <c r="E1277" s="27">
        <v>0.46</v>
      </c>
      <c r="F1277" s="27">
        <v>5.2</v>
      </c>
      <c r="G1277" s="27">
        <v>3.4</v>
      </c>
      <c r="H1277" s="27">
        <v>216.88</v>
      </c>
      <c r="I1277" s="27">
        <v>22.01</v>
      </c>
      <c r="J1277" s="7">
        <f t="shared" si="545"/>
        <v>10.148469199557359</v>
      </c>
      <c r="K1277" s="1"/>
      <c r="L1277" s="1"/>
      <c r="M1277" s="2" t="s">
        <v>52</v>
      </c>
      <c r="N1277" s="2" t="s">
        <v>52</v>
      </c>
      <c r="O1277" s="2" t="s">
        <v>52</v>
      </c>
      <c r="P1277" s="2" t="s">
        <v>1628</v>
      </c>
    </row>
    <row r="1278" spans="1:16" ht="14.25" customHeight="1">
      <c r="A1278" s="14" t="s">
        <v>939</v>
      </c>
      <c r="B1278" s="27">
        <v>1</v>
      </c>
      <c r="K1278" s="1"/>
      <c r="L1278" s="1"/>
      <c r="M1278" s="1"/>
      <c r="N1278" s="1"/>
      <c r="O1278" s="1"/>
      <c r="P1278" s="1"/>
    </row>
    <row r="1279" spans="1:16" ht="14.25" customHeight="1">
      <c r="A1279" s="14" t="s">
        <v>939</v>
      </c>
      <c r="B1279" s="27">
        <v>2</v>
      </c>
      <c r="K1279" s="1"/>
      <c r="L1279" s="1"/>
      <c r="M1279" s="1"/>
      <c r="N1279" s="1"/>
      <c r="O1279" s="1"/>
      <c r="P1279" s="1"/>
    </row>
    <row r="1280" spans="1:16" ht="14.25" customHeight="1">
      <c r="A1280" s="14" t="s">
        <v>939</v>
      </c>
      <c r="B1280" s="27">
        <v>3</v>
      </c>
      <c r="K1280" s="1"/>
      <c r="L1280" s="1"/>
      <c r="M1280" s="1"/>
      <c r="N1280" s="1"/>
      <c r="O1280" s="1"/>
      <c r="P1280" s="1"/>
    </row>
    <row r="1281" spans="1:16" ht="14.25" customHeight="1">
      <c r="A1281" s="14" t="s">
        <v>939</v>
      </c>
      <c r="B1281" s="27">
        <v>4</v>
      </c>
      <c r="K1281" s="1"/>
      <c r="L1281" s="1"/>
      <c r="M1281" s="1"/>
      <c r="N1281" s="1"/>
      <c r="O1281" s="1"/>
      <c r="P1281" s="1"/>
    </row>
    <row r="1282" spans="1:16" ht="14.25" customHeight="1">
      <c r="A1282" s="14" t="s">
        <v>939</v>
      </c>
      <c r="B1282" s="27">
        <v>5</v>
      </c>
      <c r="K1282" s="1"/>
      <c r="L1282" s="1"/>
      <c r="M1282" s="1"/>
      <c r="N1282" s="1"/>
      <c r="O1282" s="1"/>
      <c r="P1282" s="1"/>
    </row>
    <row r="1283" spans="1:16" ht="14.25" customHeight="1">
      <c r="A1283" s="14" t="s">
        <v>941</v>
      </c>
      <c r="B1283" s="27">
        <v>1</v>
      </c>
      <c r="C1283" s="27">
        <v>138</v>
      </c>
      <c r="D1283" s="27">
        <v>7.3</v>
      </c>
      <c r="E1283" s="27">
        <v>0.68</v>
      </c>
      <c r="F1283" s="27">
        <v>12.2</v>
      </c>
      <c r="G1283" s="27">
        <v>3.44</v>
      </c>
      <c r="H1283" s="27">
        <v>46.93</v>
      </c>
      <c r="I1283" s="27">
        <v>5.36</v>
      </c>
      <c r="J1283" s="7">
        <f t="shared" ref="J1283:J1287" si="546">(I1283/H1283)*100</f>
        <v>11.421265714894524</v>
      </c>
      <c r="K1283" s="1"/>
      <c r="L1283" s="1"/>
      <c r="M1283" s="2" t="s">
        <v>1628</v>
      </c>
      <c r="N1283" s="2" t="s">
        <v>52</v>
      </c>
      <c r="O1283" s="2" t="s">
        <v>1628</v>
      </c>
      <c r="P1283" s="2" t="s">
        <v>1628</v>
      </c>
    </row>
    <row r="1284" spans="1:16" ht="14.25" customHeight="1">
      <c r="A1284" s="14" t="s">
        <v>941</v>
      </c>
      <c r="B1284" s="27">
        <v>2</v>
      </c>
      <c r="C1284" s="27">
        <v>196.7</v>
      </c>
      <c r="D1284" s="27">
        <v>16.5</v>
      </c>
      <c r="E1284" s="27">
        <v>0.86</v>
      </c>
      <c r="F1284" s="27">
        <v>8.3000000000000007</v>
      </c>
      <c r="G1284" s="27">
        <v>3.6</v>
      </c>
      <c r="H1284" s="27">
        <v>184.76</v>
      </c>
      <c r="I1284" s="27">
        <v>25.61</v>
      </c>
      <c r="J1284" s="7">
        <f t="shared" si="546"/>
        <v>13.861225373457458</v>
      </c>
      <c r="K1284" s="1"/>
      <c r="L1284" s="1"/>
      <c r="M1284" s="2" t="s">
        <v>1628</v>
      </c>
      <c r="N1284" s="2" t="s">
        <v>52</v>
      </c>
      <c r="O1284" s="2" t="s">
        <v>1628</v>
      </c>
      <c r="P1284" s="2" t="s">
        <v>1628</v>
      </c>
    </row>
    <row r="1285" spans="1:16" ht="14.25" customHeight="1">
      <c r="A1285" s="14" t="s">
        <v>941</v>
      </c>
      <c r="B1285" s="27">
        <v>3</v>
      </c>
      <c r="C1285" s="27">
        <v>212.5</v>
      </c>
      <c r="D1285" s="27">
        <v>13.6</v>
      </c>
      <c r="E1285" s="27">
        <v>0.86</v>
      </c>
      <c r="F1285" s="27">
        <v>11.4</v>
      </c>
      <c r="G1285" s="27">
        <v>4.33</v>
      </c>
      <c r="H1285" s="27">
        <v>159.91999999999999</v>
      </c>
      <c r="I1285" s="27">
        <v>21.33</v>
      </c>
      <c r="J1285" s="7">
        <f t="shared" si="546"/>
        <v>13.337918959479738</v>
      </c>
      <c r="K1285" s="1"/>
      <c r="L1285" s="1"/>
      <c r="M1285" s="2" t="s">
        <v>1628</v>
      </c>
      <c r="N1285" s="2" t="s">
        <v>52</v>
      </c>
      <c r="O1285" s="2" t="s">
        <v>1628</v>
      </c>
      <c r="P1285" s="2" t="s">
        <v>1628</v>
      </c>
    </row>
    <row r="1286" spans="1:16" ht="14.25" customHeight="1">
      <c r="A1286" s="14" t="s">
        <v>941</v>
      </c>
      <c r="B1286" s="27">
        <v>4</v>
      </c>
      <c r="C1286" s="27">
        <v>130.69999999999999</v>
      </c>
      <c r="D1286" s="27">
        <v>10.1</v>
      </c>
      <c r="E1286" s="27">
        <v>0.69</v>
      </c>
      <c r="F1286" s="27">
        <v>7.6</v>
      </c>
      <c r="G1286" s="27">
        <v>3.15</v>
      </c>
      <c r="H1286" s="27">
        <v>58.75</v>
      </c>
      <c r="I1286" s="27">
        <v>7.04</v>
      </c>
      <c r="J1286" s="7">
        <f t="shared" si="546"/>
        <v>11.982978723404255</v>
      </c>
      <c r="K1286" s="1"/>
      <c r="L1286" s="1"/>
      <c r="M1286" s="2" t="s">
        <v>1628</v>
      </c>
      <c r="N1286" s="2" t="s">
        <v>52</v>
      </c>
      <c r="O1286" s="2" t="s">
        <v>1628</v>
      </c>
      <c r="P1286" s="2" t="s">
        <v>1628</v>
      </c>
    </row>
    <row r="1287" spans="1:16" ht="14.25" customHeight="1">
      <c r="A1287" s="14" t="s">
        <v>941</v>
      </c>
      <c r="B1287" s="27">
        <v>5</v>
      </c>
      <c r="C1287" s="27">
        <v>115.2</v>
      </c>
      <c r="D1287" s="27">
        <v>3.7</v>
      </c>
      <c r="E1287" s="27">
        <v>0.48</v>
      </c>
      <c r="F1287" s="27">
        <v>5</v>
      </c>
      <c r="G1287" s="27">
        <v>2.2599999999999998</v>
      </c>
      <c r="H1287" s="27">
        <v>15.57</v>
      </c>
      <c r="I1287" s="27">
        <v>1.1000000000000001</v>
      </c>
      <c r="J1287" s="7">
        <f t="shared" si="546"/>
        <v>7.0648683365446372</v>
      </c>
      <c r="K1287" s="1"/>
      <c r="L1287" s="1"/>
      <c r="M1287" s="2" t="s">
        <v>1628</v>
      </c>
      <c r="N1287" s="2" t="s">
        <v>52</v>
      </c>
      <c r="O1287" s="2" t="s">
        <v>1628</v>
      </c>
      <c r="P1287" s="2" t="s">
        <v>1628</v>
      </c>
    </row>
    <row r="1288" spans="1:16" ht="14.25" customHeight="1">
      <c r="A1288" s="14" t="s">
        <v>943</v>
      </c>
      <c r="B1288" s="27">
        <v>1</v>
      </c>
      <c r="K1288" s="1"/>
      <c r="L1288" s="1"/>
      <c r="M1288" s="1"/>
      <c r="N1288" s="1"/>
      <c r="O1288" s="1"/>
      <c r="P1288" s="1"/>
    </row>
    <row r="1289" spans="1:16" ht="14.25" customHeight="1">
      <c r="A1289" s="14" t="s">
        <v>943</v>
      </c>
      <c r="B1289" s="27">
        <v>2</v>
      </c>
      <c r="K1289" s="1"/>
      <c r="L1289" s="1"/>
      <c r="M1289" s="1"/>
      <c r="N1289" s="1"/>
      <c r="O1289" s="1"/>
      <c r="P1289" s="1"/>
    </row>
    <row r="1290" spans="1:16" ht="14.25" customHeight="1">
      <c r="A1290" s="14" t="s">
        <v>943</v>
      </c>
      <c r="B1290" s="27">
        <v>3</v>
      </c>
      <c r="K1290" s="1"/>
      <c r="L1290" s="1"/>
      <c r="M1290" s="1"/>
      <c r="N1290" s="1"/>
      <c r="O1290" s="1"/>
      <c r="P1290" s="1"/>
    </row>
    <row r="1291" spans="1:16" ht="14.25" customHeight="1">
      <c r="A1291" s="14" t="s">
        <v>943</v>
      </c>
      <c r="B1291" s="27">
        <v>4</v>
      </c>
      <c r="K1291" s="1"/>
      <c r="L1291" s="1"/>
      <c r="M1291" s="1"/>
      <c r="N1291" s="1"/>
      <c r="O1291" s="1"/>
      <c r="P1291" s="1"/>
    </row>
    <row r="1292" spans="1:16" ht="14.25" customHeight="1">
      <c r="A1292" s="14" t="s">
        <v>943</v>
      </c>
      <c r="B1292" s="27">
        <v>5</v>
      </c>
      <c r="K1292" s="1"/>
      <c r="L1292" s="1"/>
      <c r="M1292" s="1"/>
      <c r="N1292" s="1"/>
      <c r="O1292" s="1"/>
      <c r="P1292" s="1"/>
    </row>
    <row r="1293" spans="1:16" ht="14.25" customHeight="1">
      <c r="A1293" s="14" t="s">
        <v>946</v>
      </c>
      <c r="B1293" s="27">
        <v>1</v>
      </c>
      <c r="K1293" s="1"/>
      <c r="L1293" s="1"/>
      <c r="M1293" s="1"/>
      <c r="N1293" s="1"/>
      <c r="O1293" s="1"/>
      <c r="P1293" s="1"/>
    </row>
    <row r="1294" spans="1:16" ht="14.25" customHeight="1">
      <c r="A1294" s="14" t="s">
        <v>946</v>
      </c>
      <c r="B1294" s="27">
        <v>2</v>
      </c>
      <c r="K1294" s="1"/>
      <c r="L1294" s="1"/>
      <c r="M1294" s="1"/>
      <c r="N1294" s="1"/>
      <c r="O1294" s="1"/>
      <c r="P1294" s="1"/>
    </row>
    <row r="1295" spans="1:16" ht="14.25" customHeight="1">
      <c r="A1295" s="14" t="s">
        <v>946</v>
      </c>
      <c r="B1295" s="27">
        <v>3</v>
      </c>
      <c r="K1295" s="1"/>
      <c r="L1295" s="1"/>
      <c r="M1295" s="1"/>
      <c r="N1295" s="1"/>
      <c r="O1295" s="1"/>
      <c r="P1295" s="1"/>
    </row>
    <row r="1296" spans="1:16" ht="14.25" customHeight="1">
      <c r="A1296" s="14" t="s">
        <v>946</v>
      </c>
      <c r="B1296" s="27">
        <v>4</v>
      </c>
      <c r="K1296" s="1"/>
      <c r="L1296" s="1"/>
      <c r="M1296" s="1"/>
      <c r="N1296" s="1"/>
      <c r="O1296" s="1"/>
      <c r="P1296" s="1"/>
    </row>
    <row r="1297" spans="1:17" ht="14.25" customHeight="1">
      <c r="A1297" s="14" t="s">
        <v>946</v>
      </c>
      <c r="B1297" s="27">
        <v>5</v>
      </c>
      <c r="K1297" s="1"/>
      <c r="L1297" s="1"/>
      <c r="M1297" s="1"/>
      <c r="N1297" s="1"/>
      <c r="O1297" s="1"/>
      <c r="P1297" s="1"/>
    </row>
    <row r="1298" spans="1:17" ht="14.25" customHeight="1">
      <c r="A1298" s="14" t="s">
        <v>949</v>
      </c>
      <c r="B1298" s="27">
        <v>1</v>
      </c>
      <c r="K1298" s="1"/>
      <c r="L1298" s="1"/>
      <c r="M1298" s="1"/>
      <c r="N1298" s="1"/>
      <c r="O1298" s="1"/>
      <c r="P1298" s="1"/>
    </row>
    <row r="1299" spans="1:17" ht="14.25" customHeight="1">
      <c r="A1299" s="14" t="s">
        <v>949</v>
      </c>
      <c r="B1299" s="27">
        <v>2</v>
      </c>
      <c r="K1299" s="1"/>
      <c r="L1299" s="1"/>
      <c r="M1299" s="1"/>
      <c r="N1299" s="1"/>
      <c r="O1299" s="1"/>
      <c r="P1299" s="1"/>
    </row>
    <row r="1300" spans="1:17" ht="14.25" customHeight="1">
      <c r="A1300" s="14" t="s">
        <v>949</v>
      </c>
      <c r="B1300" s="27">
        <v>3</v>
      </c>
      <c r="K1300" s="1"/>
      <c r="L1300" s="1"/>
      <c r="M1300" s="1"/>
      <c r="N1300" s="1"/>
      <c r="O1300" s="1"/>
      <c r="P1300" s="1"/>
    </row>
    <row r="1301" spans="1:17" ht="14.25" customHeight="1">
      <c r="A1301" s="14" t="s">
        <v>949</v>
      </c>
      <c r="B1301" s="27">
        <v>4</v>
      </c>
      <c r="K1301" s="1"/>
      <c r="L1301" s="1"/>
      <c r="M1301" s="1"/>
      <c r="N1301" s="1"/>
      <c r="O1301" s="1"/>
      <c r="P1301" s="1"/>
    </row>
    <row r="1302" spans="1:17" ht="14.25" customHeight="1">
      <c r="A1302" s="14" t="s">
        <v>949</v>
      </c>
      <c r="B1302" s="27">
        <v>5</v>
      </c>
      <c r="K1302" s="1"/>
      <c r="L1302" s="1"/>
      <c r="M1302" s="1"/>
      <c r="N1302" s="1"/>
      <c r="O1302" s="1"/>
      <c r="P1302" s="1"/>
    </row>
    <row r="1303" spans="1:17" ht="14.25" customHeight="1">
      <c r="A1303" s="14" t="s">
        <v>951</v>
      </c>
      <c r="B1303" s="27">
        <v>1</v>
      </c>
      <c r="K1303" s="1"/>
      <c r="L1303" s="1"/>
      <c r="M1303" s="1"/>
      <c r="N1303" s="1"/>
      <c r="O1303" s="1"/>
      <c r="P1303" s="1"/>
    </row>
    <row r="1304" spans="1:17" ht="14.25" customHeight="1">
      <c r="A1304" s="14" t="s">
        <v>951</v>
      </c>
      <c r="B1304" s="27">
        <v>2</v>
      </c>
      <c r="K1304" s="1"/>
      <c r="L1304" s="1"/>
      <c r="M1304" s="1"/>
      <c r="N1304" s="1"/>
      <c r="O1304" s="1"/>
      <c r="P1304" s="1"/>
    </row>
    <row r="1305" spans="1:17" ht="14.25" customHeight="1">
      <c r="A1305" s="14" t="s">
        <v>951</v>
      </c>
      <c r="B1305" s="27">
        <v>3</v>
      </c>
      <c r="K1305" s="1"/>
      <c r="L1305" s="1"/>
      <c r="M1305" s="1"/>
      <c r="N1305" s="1"/>
      <c r="O1305" s="1"/>
      <c r="P1305" s="1"/>
    </row>
    <row r="1306" spans="1:17" ht="14.25" customHeight="1">
      <c r="A1306" s="14" t="s">
        <v>951</v>
      </c>
      <c r="B1306" s="27">
        <v>4</v>
      </c>
      <c r="K1306" s="1"/>
      <c r="L1306" s="1"/>
      <c r="M1306" s="1"/>
      <c r="N1306" s="1"/>
      <c r="O1306" s="1"/>
      <c r="P1306" s="1"/>
    </row>
    <row r="1307" spans="1:17" ht="14.25" customHeight="1">
      <c r="A1307" s="14" t="s">
        <v>951</v>
      </c>
      <c r="B1307" s="27">
        <v>5</v>
      </c>
      <c r="K1307" s="1"/>
      <c r="L1307" s="1"/>
      <c r="M1307" s="1"/>
      <c r="N1307" s="1"/>
      <c r="O1307" s="1"/>
      <c r="P1307" s="1"/>
    </row>
    <row r="1308" spans="1:17" ht="14.25" customHeight="1">
      <c r="A1308" s="14" t="s">
        <v>955</v>
      </c>
      <c r="B1308" s="27">
        <v>1</v>
      </c>
      <c r="C1308" s="27">
        <v>86.5</v>
      </c>
      <c r="D1308" s="27">
        <v>15</v>
      </c>
      <c r="E1308" s="27">
        <v>0.75</v>
      </c>
      <c r="F1308" s="27">
        <v>17</v>
      </c>
      <c r="G1308" s="27">
        <v>4.93</v>
      </c>
      <c r="H1308" s="27">
        <v>66.47</v>
      </c>
      <c r="I1308" s="27">
        <v>7.38</v>
      </c>
      <c r="J1308" s="7">
        <f t="shared" ref="J1308:J1317" si="547">(I1308/H1308)*100</f>
        <v>11.102753121709041</v>
      </c>
      <c r="K1308" s="1"/>
      <c r="L1308" s="1"/>
      <c r="M1308" s="2" t="s">
        <v>1628</v>
      </c>
      <c r="N1308" s="2" t="s">
        <v>52</v>
      </c>
      <c r="O1308" s="2" t="s">
        <v>1628</v>
      </c>
      <c r="P1308" s="2" t="s">
        <v>52</v>
      </c>
    </row>
    <row r="1309" spans="1:17" ht="14.25" customHeight="1">
      <c r="A1309" s="14" t="s">
        <v>955</v>
      </c>
      <c r="B1309" s="27">
        <v>2</v>
      </c>
      <c r="C1309" s="27">
        <v>121.4</v>
      </c>
      <c r="D1309" s="27">
        <v>14.2</v>
      </c>
      <c r="E1309" s="27">
        <v>0.99</v>
      </c>
      <c r="F1309" s="27">
        <v>58.4</v>
      </c>
      <c r="G1309" s="27">
        <v>7.59</v>
      </c>
      <c r="H1309" s="27">
        <v>99.33</v>
      </c>
      <c r="I1309" s="27">
        <v>10.039999999999999</v>
      </c>
      <c r="J1309" s="7">
        <f t="shared" si="547"/>
        <v>10.107721735628711</v>
      </c>
      <c r="K1309" s="1"/>
      <c r="L1309" s="1"/>
      <c r="M1309" s="2" t="s">
        <v>1628</v>
      </c>
      <c r="N1309" s="2" t="s">
        <v>52</v>
      </c>
      <c r="O1309" s="2" t="s">
        <v>1628</v>
      </c>
      <c r="P1309" s="2" t="s">
        <v>52</v>
      </c>
    </row>
    <row r="1310" spans="1:17" ht="14.25" customHeight="1">
      <c r="A1310" s="14" t="s">
        <v>955</v>
      </c>
      <c r="B1310" s="27">
        <v>3</v>
      </c>
      <c r="C1310" s="27">
        <v>87.3</v>
      </c>
      <c r="D1310" s="27">
        <v>11.2</v>
      </c>
      <c r="E1310" s="27">
        <v>1.0900000000000001</v>
      </c>
      <c r="F1310" s="27">
        <v>26.1</v>
      </c>
      <c r="G1310" s="27">
        <v>6.69</v>
      </c>
      <c r="H1310" s="27">
        <v>63.42</v>
      </c>
      <c r="I1310" s="27">
        <v>7.68</v>
      </c>
      <c r="J1310" s="7">
        <f t="shared" si="547"/>
        <v>12.109744560075685</v>
      </c>
      <c r="K1310" s="1"/>
      <c r="L1310" s="1"/>
      <c r="M1310" s="2" t="s">
        <v>52</v>
      </c>
      <c r="N1310" s="2" t="s">
        <v>52</v>
      </c>
      <c r="O1310" s="2" t="s">
        <v>1628</v>
      </c>
      <c r="P1310" s="2" t="s">
        <v>52</v>
      </c>
      <c r="Q1310" s="27" t="s">
        <v>1670</v>
      </c>
    </row>
    <row r="1311" spans="1:17" ht="14.25" customHeight="1">
      <c r="A1311" s="14" t="s">
        <v>955</v>
      </c>
      <c r="B1311" s="27">
        <v>4</v>
      </c>
      <c r="C1311" s="27">
        <v>52.6</v>
      </c>
      <c r="D1311" s="27">
        <v>8.6</v>
      </c>
      <c r="E1311" s="27">
        <v>0.99</v>
      </c>
      <c r="F1311" s="27">
        <v>35.5</v>
      </c>
      <c r="G1311" s="27">
        <v>6.16</v>
      </c>
      <c r="H1311" s="27">
        <v>33.159999999999997</v>
      </c>
      <c r="I1311" s="27">
        <v>3.36</v>
      </c>
      <c r="J1311" s="7">
        <f t="shared" si="547"/>
        <v>10.132689987937274</v>
      </c>
      <c r="K1311" s="1"/>
      <c r="L1311" s="1"/>
      <c r="M1311" s="2" t="s">
        <v>1628</v>
      </c>
      <c r="N1311" s="2" t="s">
        <v>52</v>
      </c>
      <c r="O1311" s="2" t="s">
        <v>1628</v>
      </c>
      <c r="P1311" s="2" t="s">
        <v>52</v>
      </c>
    </row>
    <row r="1312" spans="1:17" ht="14.25" customHeight="1">
      <c r="A1312" s="14" t="s">
        <v>955</v>
      </c>
      <c r="B1312" s="27">
        <v>5</v>
      </c>
      <c r="C1312" s="27">
        <v>118.4</v>
      </c>
      <c r="D1312" s="27">
        <v>12.4</v>
      </c>
      <c r="E1312" s="27">
        <v>0.86</v>
      </c>
      <c r="F1312" s="27">
        <v>61.8</v>
      </c>
      <c r="G1312" s="27">
        <v>7.43</v>
      </c>
      <c r="H1312" s="27">
        <v>93.05</v>
      </c>
      <c r="I1312" s="27">
        <v>10.83</v>
      </c>
      <c r="J1312" s="7">
        <f t="shared" si="547"/>
        <v>11.638903815153144</v>
      </c>
      <c r="K1312" s="1"/>
      <c r="L1312" s="1"/>
      <c r="M1312" s="2" t="s">
        <v>1628</v>
      </c>
      <c r="N1312" s="2" t="s">
        <v>52</v>
      </c>
      <c r="O1312" s="2" t="s">
        <v>1628</v>
      </c>
      <c r="P1312" s="2" t="s">
        <v>52</v>
      </c>
    </row>
    <row r="1313" spans="1:16" ht="14.25" customHeight="1">
      <c r="A1313" s="14" t="s">
        <v>959</v>
      </c>
      <c r="B1313" s="27">
        <v>1</v>
      </c>
      <c r="C1313" s="27">
        <v>104.6</v>
      </c>
      <c r="D1313" s="27">
        <v>11.9</v>
      </c>
      <c r="E1313" s="27">
        <v>1.07</v>
      </c>
      <c r="F1313" s="27">
        <v>45.7</v>
      </c>
      <c r="G1313" s="27">
        <v>7.16</v>
      </c>
      <c r="H1313" s="27">
        <v>86.13</v>
      </c>
      <c r="I1313" s="27">
        <v>8.2899999999999991</v>
      </c>
      <c r="J1313" s="7">
        <f t="shared" si="547"/>
        <v>9.6249854870544524</v>
      </c>
      <c r="K1313" s="1"/>
      <c r="L1313" s="1"/>
      <c r="M1313" s="2" t="s">
        <v>1628</v>
      </c>
      <c r="N1313" s="2" t="s">
        <v>52</v>
      </c>
      <c r="O1313" s="2" t="s">
        <v>1628</v>
      </c>
      <c r="P1313" s="2" t="s">
        <v>1628</v>
      </c>
    </row>
    <row r="1314" spans="1:16" ht="14.25" customHeight="1">
      <c r="A1314" s="14" t="s">
        <v>959</v>
      </c>
      <c r="B1314" s="27">
        <v>2</v>
      </c>
      <c r="C1314" s="27">
        <v>67.8</v>
      </c>
      <c r="D1314" s="27">
        <v>8.8000000000000007</v>
      </c>
      <c r="E1314" s="27">
        <v>0.89</v>
      </c>
      <c r="F1314" s="27">
        <v>18.899999999999999</v>
      </c>
      <c r="G1314" s="27">
        <v>4.96</v>
      </c>
      <c r="H1314" s="27">
        <v>35.78</v>
      </c>
      <c r="I1314" s="27">
        <v>3.28</v>
      </c>
      <c r="J1314" s="7">
        <f t="shared" si="547"/>
        <v>9.1671324762437116</v>
      </c>
      <c r="K1314" s="1"/>
      <c r="L1314" s="1"/>
      <c r="M1314" s="2" t="s">
        <v>1628</v>
      </c>
      <c r="N1314" s="2" t="s">
        <v>52</v>
      </c>
      <c r="O1314" s="2" t="s">
        <v>1628</v>
      </c>
      <c r="P1314" s="2" t="s">
        <v>1628</v>
      </c>
    </row>
    <row r="1315" spans="1:16" ht="14.25" customHeight="1">
      <c r="A1315" s="14" t="s">
        <v>959</v>
      </c>
      <c r="B1315" s="27">
        <v>3</v>
      </c>
      <c r="C1315" s="27">
        <v>134.5</v>
      </c>
      <c r="D1315" s="27">
        <v>13</v>
      </c>
      <c r="E1315" s="27">
        <v>1.02</v>
      </c>
      <c r="F1315" s="27">
        <v>13.6</v>
      </c>
      <c r="G1315" s="27">
        <v>5.0199999999999996</v>
      </c>
      <c r="H1315" s="27">
        <v>115.25</v>
      </c>
      <c r="I1315" s="27">
        <v>11.05</v>
      </c>
      <c r="J1315" s="7">
        <f t="shared" si="547"/>
        <v>9.5878524945770067</v>
      </c>
      <c r="K1315" s="1"/>
      <c r="L1315" s="1"/>
      <c r="M1315" s="2" t="s">
        <v>1628</v>
      </c>
      <c r="N1315" s="2" t="s">
        <v>52</v>
      </c>
      <c r="O1315" s="2" t="s">
        <v>1628</v>
      </c>
      <c r="P1315" s="2" t="s">
        <v>1628</v>
      </c>
    </row>
    <row r="1316" spans="1:16" ht="14.25" customHeight="1">
      <c r="A1316" s="14" t="s">
        <v>959</v>
      </c>
      <c r="B1316" s="27">
        <v>4</v>
      </c>
      <c r="C1316" s="27">
        <v>70.7</v>
      </c>
      <c r="D1316" s="27">
        <v>10.7</v>
      </c>
      <c r="E1316" s="27">
        <v>0.75</v>
      </c>
      <c r="F1316" s="27">
        <v>8.1</v>
      </c>
      <c r="G1316" s="27">
        <v>4.33</v>
      </c>
      <c r="H1316" s="27">
        <v>33.56</v>
      </c>
      <c r="I1316" s="27">
        <v>3.07</v>
      </c>
      <c r="J1316" s="7">
        <f t="shared" si="547"/>
        <v>9.1477949940405221</v>
      </c>
      <c r="K1316" s="1"/>
      <c r="L1316" s="1"/>
      <c r="M1316" s="2" t="s">
        <v>1628</v>
      </c>
      <c r="N1316" s="2" t="s">
        <v>52</v>
      </c>
      <c r="O1316" s="2" t="s">
        <v>1628</v>
      </c>
      <c r="P1316" s="2" t="s">
        <v>1628</v>
      </c>
    </row>
    <row r="1317" spans="1:16" ht="14.25" customHeight="1">
      <c r="A1317" s="14" t="s">
        <v>959</v>
      </c>
      <c r="B1317" s="27">
        <v>5</v>
      </c>
      <c r="C1317" s="27">
        <v>158.1</v>
      </c>
      <c r="D1317" s="27">
        <v>16.7</v>
      </c>
      <c r="E1317" s="27">
        <v>1.03</v>
      </c>
      <c r="F1317" s="27">
        <v>10.4</v>
      </c>
      <c r="G1317" s="27">
        <v>4.8099999999999996</v>
      </c>
      <c r="H1317" s="27">
        <v>145.72</v>
      </c>
      <c r="I1317" s="27">
        <v>14.95</v>
      </c>
      <c r="J1317" s="7">
        <f t="shared" si="547"/>
        <v>10.259401592094427</v>
      </c>
      <c r="K1317" s="1"/>
      <c r="L1317" s="1"/>
      <c r="M1317" s="2" t="s">
        <v>1628</v>
      </c>
      <c r="N1317" s="2" t="s">
        <v>52</v>
      </c>
      <c r="O1317" s="2" t="s">
        <v>1628</v>
      </c>
      <c r="P1317" s="2" t="s">
        <v>1628</v>
      </c>
    </row>
    <row r="1318" spans="1:16" ht="14.25" customHeight="1">
      <c r="A1318" s="14" t="s">
        <v>962</v>
      </c>
      <c r="B1318" s="27">
        <v>1</v>
      </c>
      <c r="K1318" s="1"/>
      <c r="L1318" s="1"/>
      <c r="M1318" s="1"/>
      <c r="N1318" s="1"/>
      <c r="O1318" s="1"/>
      <c r="P1318" s="1"/>
    </row>
    <row r="1319" spans="1:16" ht="14.25" customHeight="1">
      <c r="A1319" s="14" t="s">
        <v>962</v>
      </c>
      <c r="B1319" s="27">
        <v>2</v>
      </c>
      <c r="K1319" s="1"/>
      <c r="L1319" s="1"/>
      <c r="M1319" s="1"/>
      <c r="N1319" s="1"/>
      <c r="O1319" s="1"/>
      <c r="P1319" s="1"/>
    </row>
    <row r="1320" spans="1:16" ht="14.25" customHeight="1">
      <c r="A1320" s="14" t="s">
        <v>962</v>
      </c>
      <c r="B1320" s="27">
        <v>3</v>
      </c>
      <c r="K1320" s="1"/>
      <c r="L1320" s="1"/>
      <c r="M1320" s="1"/>
      <c r="N1320" s="1"/>
      <c r="O1320" s="1"/>
      <c r="P1320" s="1"/>
    </row>
    <row r="1321" spans="1:16" ht="14.25" customHeight="1">
      <c r="A1321" s="14" t="s">
        <v>962</v>
      </c>
      <c r="B1321" s="27">
        <v>4</v>
      </c>
      <c r="K1321" s="1"/>
      <c r="L1321" s="1"/>
      <c r="M1321" s="1"/>
      <c r="N1321" s="1"/>
      <c r="O1321" s="1"/>
      <c r="P1321" s="1"/>
    </row>
    <row r="1322" spans="1:16" ht="14.25" customHeight="1">
      <c r="A1322" s="14" t="s">
        <v>962</v>
      </c>
      <c r="B1322" s="27">
        <v>5</v>
      </c>
      <c r="K1322" s="1"/>
      <c r="L1322" s="1"/>
      <c r="M1322" s="1"/>
      <c r="N1322" s="1"/>
      <c r="O1322" s="1"/>
      <c r="P1322" s="1"/>
    </row>
    <row r="1323" spans="1:16" ht="14.25" customHeight="1">
      <c r="A1323" s="14" t="s">
        <v>965</v>
      </c>
      <c r="B1323" s="27">
        <v>1</v>
      </c>
      <c r="K1323" s="1"/>
      <c r="L1323" s="1"/>
      <c r="M1323" s="1"/>
      <c r="N1323" s="1"/>
      <c r="O1323" s="1"/>
      <c r="P1323" s="1"/>
    </row>
    <row r="1324" spans="1:16" ht="14.25" customHeight="1">
      <c r="A1324" s="14" t="s">
        <v>965</v>
      </c>
      <c r="B1324" s="27">
        <v>2</v>
      </c>
      <c r="K1324" s="1"/>
      <c r="L1324" s="1"/>
      <c r="M1324" s="1"/>
      <c r="N1324" s="1"/>
      <c r="O1324" s="1"/>
      <c r="P1324" s="1"/>
    </row>
    <row r="1325" spans="1:16" ht="14.25" customHeight="1">
      <c r="A1325" s="14" t="s">
        <v>965</v>
      </c>
      <c r="B1325" s="27">
        <v>3</v>
      </c>
      <c r="K1325" s="1"/>
      <c r="L1325" s="1"/>
      <c r="M1325" s="1"/>
      <c r="N1325" s="1"/>
      <c r="O1325" s="1"/>
      <c r="P1325" s="1"/>
    </row>
    <row r="1326" spans="1:16" ht="14.25" customHeight="1">
      <c r="A1326" s="14" t="s">
        <v>965</v>
      </c>
      <c r="B1326" s="27">
        <v>4</v>
      </c>
      <c r="K1326" s="1"/>
      <c r="L1326" s="1"/>
      <c r="M1326" s="1"/>
      <c r="N1326" s="1"/>
      <c r="O1326" s="1"/>
      <c r="P1326" s="1"/>
    </row>
    <row r="1327" spans="1:16" ht="14.25" customHeight="1">
      <c r="A1327" s="14" t="s">
        <v>965</v>
      </c>
      <c r="B1327" s="27">
        <v>5</v>
      </c>
      <c r="K1327" s="1"/>
      <c r="L1327" s="1"/>
      <c r="M1327" s="1"/>
      <c r="N1327" s="1"/>
      <c r="O1327" s="1"/>
      <c r="P1327" s="1"/>
    </row>
    <row r="1328" spans="1:16" ht="14.25" customHeight="1">
      <c r="A1328" s="14" t="s">
        <v>967</v>
      </c>
      <c r="B1328" s="27">
        <v>1</v>
      </c>
      <c r="C1328" s="27">
        <v>193.4</v>
      </c>
      <c r="D1328" s="27">
        <v>19.2</v>
      </c>
      <c r="E1328" s="27">
        <v>1.1499999999999999</v>
      </c>
      <c r="F1328" s="27">
        <v>12.3</v>
      </c>
      <c r="G1328" s="27">
        <v>4.29</v>
      </c>
      <c r="H1328" s="27">
        <v>169.93</v>
      </c>
      <c r="I1328" s="27">
        <v>22.73</v>
      </c>
      <c r="J1328" s="7">
        <f t="shared" ref="J1328:J1332" si="548">(I1328/H1328)*100</f>
        <v>13.376096039545695</v>
      </c>
      <c r="K1328" s="1"/>
      <c r="L1328" s="1"/>
      <c r="M1328" s="2" t="s">
        <v>1628</v>
      </c>
      <c r="N1328" s="2" t="s">
        <v>52</v>
      </c>
      <c r="O1328" s="2" t="s">
        <v>52</v>
      </c>
      <c r="P1328" s="2" t="s">
        <v>1628</v>
      </c>
    </row>
    <row r="1329" spans="1:16" ht="14.25" customHeight="1">
      <c r="A1329" s="14" t="s">
        <v>967</v>
      </c>
      <c r="B1329" s="27">
        <v>2</v>
      </c>
      <c r="C1329" s="27">
        <v>47.5</v>
      </c>
      <c r="D1329" s="27">
        <v>9.8000000000000007</v>
      </c>
      <c r="E1329" s="27">
        <v>0.4</v>
      </c>
      <c r="F1329" s="27">
        <v>7.2</v>
      </c>
      <c r="G1329" s="27">
        <v>3.07</v>
      </c>
      <c r="H1329" s="27">
        <v>15.29</v>
      </c>
      <c r="I1329" s="27">
        <v>1.81</v>
      </c>
      <c r="J1329" s="7">
        <f t="shared" si="548"/>
        <v>11.837802485284501</v>
      </c>
      <c r="K1329" s="1"/>
      <c r="L1329" s="1"/>
      <c r="M1329" s="2" t="s">
        <v>1628</v>
      </c>
      <c r="N1329" s="2" t="s">
        <v>52</v>
      </c>
      <c r="O1329" s="2" t="s">
        <v>1628</v>
      </c>
      <c r="P1329" s="2" t="s">
        <v>52</v>
      </c>
    </row>
    <row r="1330" spans="1:16" ht="14.25" customHeight="1">
      <c r="A1330" s="14" t="s">
        <v>967</v>
      </c>
      <c r="B1330" s="27">
        <v>3</v>
      </c>
      <c r="C1330" s="27">
        <v>101.1</v>
      </c>
      <c r="D1330" s="27">
        <v>12.1</v>
      </c>
      <c r="E1330" s="27">
        <v>0.82</v>
      </c>
      <c r="F1330" s="27">
        <v>8.6999999999999993</v>
      </c>
      <c r="G1330" s="27">
        <v>3.82</v>
      </c>
      <c r="H1330" s="27">
        <v>49.53</v>
      </c>
      <c r="I1330" s="27">
        <v>5.32</v>
      </c>
      <c r="J1330" s="7">
        <f t="shared" si="548"/>
        <v>10.740965071673733</v>
      </c>
      <c r="K1330" s="1"/>
      <c r="L1330" s="1"/>
      <c r="M1330" s="2" t="s">
        <v>1628</v>
      </c>
      <c r="N1330" s="2" t="s">
        <v>1628</v>
      </c>
      <c r="O1330" s="2" t="s">
        <v>1628</v>
      </c>
      <c r="P1330" s="2" t="s">
        <v>1628</v>
      </c>
    </row>
    <row r="1331" spans="1:16" ht="14.25" customHeight="1">
      <c r="A1331" s="14" t="s">
        <v>967</v>
      </c>
      <c r="B1331" s="27">
        <v>4</v>
      </c>
      <c r="C1331" s="27">
        <v>57.6</v>
      </c>
      <c r="D1331" s="27">
        <v>8.6</v>
      </c>
      <c r="E1331" s="27">
        <v>1.0900000000000001</v>
      </c>
      <c r="F1331" s="27">
        <v>5.4</v>
      </c>
      <c r="G1331" s="27">
        <v>2.4900000000000002</v>
      </c>
      <c r="H1331" s="27">
        <v>15.35</v>
      </c>
      <c r="I1331" s="27">
        <v>3.53</v>
      </c>
      <c r="J1331" s="7">
        <f t="shared" si="548"/>
        <v>22.99674267100977</v>
      </c>
      <c r="K1331" s="1"/>
      <c r="L1331" s="1"/>
      <c r="M1331" s="2" t="s">
        <v>1628</v>
      </c>
      <c r="N1331" s="2" t="s">
        <v>1628</v>
      </c>
      <c r="O1331" s="2" t="s">
        <v>1628</v>
      </c>
      <c r="P1331" s="2" t="s">
        <v>52</v>
      </c>
    </row>
    <row r="1332" spans="1:16" ht="14.25" customHeight="1">
      <c r="A1332" s="14" t="s">
        <v>967</v>
      </c>
      <c r="B1332" s="27">
        <v>5</v>
      </c>
      <c r="C1332" s="27">
        <v>47.7</v>
      </c>
      <c r="D1332" s="27">
        <v>8.6999999999999993</v>
      </c>
      <c r="E1332" s="27">
        <v>0.51</v>
      </c>
      <c r="F1332" s="27">
        <v>7.4</v>
      </c>
      <c r="G1332" s="27">
        <v>3.26</v>
      </c>
      <c r="H1332" s="27">
        <v>17.05</v>
      </c>
      <c r="J1332" s="7">
        <f t="shared" si="548"/>
        <v>0</v>
      </c>
      <c r="K1332" s="1"/>
      <c r="L1332" s="1"/>
      <c r="M1332" s="2" t="s">
        <v>1628</v>
      </c>
      <c r="N1332" s="2" t="s">
        <v>1628</v>
      </c>
      <c r="O1332" s="2" t="s">
        <v>1628</v>
      </c>
      <c r="P1332" s="2" t="s">
        <v>52</v>
      </c>
    </row>
    <row r="1333" spans="1:16" ht="14.25" customHeight="1">
      <c r="A1333" s="14" t="s">
        <v>970</v>
      </c>
      <c r="B1333" s="27">
        <v>1</v>
      </c>
      <c r="K1333" s="1"/>
      <c r="L1333" s="1"/>
      <c r="M1333" s="1"/>
      <c r="N1333" s="1"/>
      <c r="O1333" s="1"/>
      <c r="P1333" s="1"/>
    </row>
    <row r="1334" spans="1:16" ht="14.25" customHeight="1">
      <c r="A1334" s="14" t="s">
        <v>970</v>
      </c>
      <c r="B1334" s="27">
        <v>2</v>
      </c>
      <c r="K1334" s="1"/>
      <c r="L1334" s="1"/>
      <c r="M1334" s="1"/>
      <c r="N1334" s="1"/>
      <c r="O1334" s="1"/>
      <c r="P1334" s="1"/>
    </row>
    <row r="1335" spans="1:16" ht="14.25" customHeight="1">
      <c r="A1335" s="14" t="s">
        <v>970</v>
      </c>
      <c r="B1335" s="27">
        <v>3</v>
      </c>
      <c r="K1335" s="1"/>
      <c r="L1335" s="1"/>
      <c r="M1335" s="1"/>
      <c r="N1335" s="1"/>
      <c r="O1335" s="1"/>
      <c r="P1335" s="1"/>
    </row>
    <row r="1336" spans="1:16" ht="14.25" customHeight="1">
      <c r="A1336" s="14" t="s">
        <v>970</v>
      </c>
      <c r="B1336" s="27">
        <v>4</v>
      </c>
      <c r="K1336" s="1"/>
      <c r="L1336" s="1"/>
      <c r="M1336" s="1"/>
      <c r="N1336" s="1"/>
      <c r="O1336" s="1"/>
      <c r="P1336" s="1"/>
    </row>
    <row r="1337" spans="1:16" ht="14.25" customHeight="1">
      <c r="A1337" s="14" t="s">
        <v>970</v>
      </c>
      <c r="B1337" s="27">
        <v>5</v>
      </c>
      <c r="K1337" s="1"/>
      <c r="L1337" s="1"/>
      <c r="M1337" s="1"/>
      <c r="N1337" s="1"/>
      <c r="O1337" s="1"/>
      <c r="P1337" s="1"/>
    </row>
    <row r="1338" spans="1:16" ht="14.25" customHeight="1">
      <c r="A1338" s="14" t="s">
        <v>972</v>
      </c>
      <c r="B1338" s="27">
        <v>1</v>
      </c>
      <c r="C1338" s="27">
        <v>199.9</v>
      </c>
      <c r="D1338" s="27">
        <v>20.2</v>
      </c>
      <c r="E1338" s="27">
        <v>0.85</v>
      </c>
      <c r="F1338" s="27">
        <v>5.4</v>
      </c>
      <c r="G1338" s="27">
        <v>2.98</v>
      </c>
      <c r="H1338" s="27">
        <v>243.31</v>
      </c>
      <c r="I1338" s="27">
        <v>28.76</v>
      </c>
      <c r="J1338" s="7">
        <f t="shared" ref="J1338:J1342" si="549">(I1338/H1338)*100</f>
        <v>11.8203115367227</v>
      </c>
      <c r="K1338" s="1"/>
      <c r="L1338" s="1"/>
      <c r="M1338" s="2" t="s">
        <v>52</v>
      </c>
      <c r="N1338" s="2" t="s">
        <v>52</v>
      </c>
      <c r="O1338" s="2" t="s">
        <v>52</v>
      </c>
      <c r="P1338" s="2" t="s">
        <v>52</v>
      </c>
    </row>
    <row r="1339" spans="1:16" ht="14.25" customHeight="1">
      <c r="A1339" s="14" t="s">
        <v>972</v>
      </c>
      <c r="B1339" s="27">
        <v>2</v>
      </c>
      <c r="C1339" s="27">
        <v>174.6</v>
      </c>
      <c r="D1339" s="27">
        <v>21.8</v>
      </c>
      <c r="E1339" s="27">
        <v>1.1299999999999999</v>
      </c>
      <c r="F1339" s="27">
        <v>4</v>
      </c>
      <c r="G1339" s="27">
        <v>3.42</v>
      </c>
      <c r="H1339" s="27">
        <v>170.88</v>
      </c>
      <c r="I1339" s="27">
        <v>18.82</v>
      </c>
      <c r="J1339" s="7">
        <f t="shared" si="549"/>
        <v>11.013576779026216</v>
      </c>
      <c r="K1339" s="1"/>
      <c r="L1339" s="1"/>
      <c r="M1339" s="2" t="s">
        <v>52</v>
      </c>
      <c r="N1339" s="2" t="s">
        <v>52</v>
      </c>
      <c r="O1339" s="2" t="s">
        <v>52</v>
      </c>
      <c r="P1339" s="2" t="s">
        <v>52</v>
      </c>
    </row>
    <row r="1340" spans="1:16" ht="14.25" customHeight="1">
      <c r="A1340" s="14" t="s">
        <v>972</v>
      </c>
      <c r="B1340" s="27">
        <v>3</v>
      </c>
      <c r="C1340" s="27">
        <v>280.2</v>
      </c>
      <c r="D1340" s="27">
        <v>24.3</v>
      </c>
      <c r="E1340" s="27">
        <v>0.97</v>
      </c>
      <c r="F1340" s="27">
        <v>5</v>
      </c>
      <c r="G1340" s="27">
        <v>3.17</v>
      </c>
      <c r="H1340" s="27">
        <v>323.29000000000002</v>
      </c>
      <c r="I1340" s="27">
        <v>37.96</v>
      </c>
      <c r="J1340" s="7">
        <f t="shared" si="549"/>
        <v>11.741779826162269</v>
      </c>
      <c r="K1340" s="1"/>
      <c r="L1340" s="1"/>
      <c r="M1340" s="2" t="s">
        <v>52</v>
      </c>
      <c r="N1340" s="2" t="s">
        <v>52</v>
      </c>
      <c r="O1340" s="2" t="s">
        <v>52</v>
      </c>
      <c r="P1340" s="2" t="s">
        <v>52</v>
      </c>
    </row>
    <row r="1341" spans="1:16" ht="14.25" customHeight="1">
      <c r="A1341" s="14" t="s">
        <v>972</v>
      </c>
      <c r="B1341" s="27">
        <v>4</v>
      </c>
      <c r="C1341" s="27">
        <v>226.8</v>
      </c>
      <c r="D1341" s="27">
        <v>23.1</v>
      </c>
      <c r="E1341" s="27">
        <v>0.99</v>
      </c>
      <c r="F1341" s="27">
        <v>4.3</v>
      </c>
      <c r="G1341" s="27">
        <v>3.21</v>
      </c>
      <c r="H1341" s="27">
        <v>226</v>
      </c>
      <c r="I1341" s="27">
        <v>27.18</v>
      </c>
      <c r="J1341" s="7">
        <f t="shared" si="549"/>
        <v>12.026548672566371</v>
      </c>
      <c r="K1341" s="1"/>
      <c r="L1341" s="1"/>
      <c r="M1341" s="2" t="s">
        <v>52</v>
      </c>
      <c r="N1341" s="2" t="s">
        <v>52</v>
      </c>
      <c r="O1341" s="2" t="s">
        <v>52</v>
      </c>
      <c r="P1341" s="2" t="s">
        <v>52</v>
      </c>
    </row>
    <row r="1342" spans="1:16" ht="14.25" customHeight="1">
      <c r="A1342" s="14" t="s">
        <v>972</v>
      </c>
      <c r="B1342" s="27">
        <v>5</v>
      </c>
      <c r="C1342" s="27">
        <v>149</v>
      </c>
      <c r="D1342" s="27">
        <v>22.3</v>
      </c>
      <c r="E1342" s="27">
        <v>1.0900000000000001</v>
      </c>
      <c r="F1342" s="27">
        <v>3.6</v>
      </c>
      <c r="G1342" s="27">
        <v>3.27</v>
      </c>
      <c r="H1342" s="27">
        <v>194.64</v>
      </c>
      <c r="I1342" s="27">
        <v>20.98</v>
      </c>
      <c r="J1342" s="7">
        <f t="shared" si="549"/>
        <v>10.778873818331279</v>
      </c>
      <c r="K1342" s="1"/>
      <c r="L1342" s="1"/>
      <c r="M1342" s="2" t="s">
        <v>52</v>
      </c>
      <c r="N1342" s="2" t="s">
        <v>52</v>
      </c>
      <c r="O1342" s="2" t="s">
        <v>52</v>
      </c>
      <c r="P1342" s="2" t="s">
        <v>52</v>
      </c>
    </row>
    <row r="1343" spans="1:16" ht="14.25" customHeight="1">
      <c r="A1343" s="14" t="s">
        <v>975</v>
      </c>
      <c r="B1343" s="27">
        <v>1</v>
      </c>
      <c r="K1343" s="1"/>
      <c r="L1343" s="1"/>
      <c r="M1343" s="1"/>
      <c r="N1343" s="1"/>
      <c r="O1343" s="1"/>
      <c r="P1343" s="1"/>
    </row>
    <row r="1344" spans="1:16" ht="14.25" customHeight="1">
      <c r="A1344" s="14" t="s">
        <v>975</v>
      </c>
      <c r="B1344" s="27">
        <v>2</v>
      </c>
      <c r="K1344" s="1"/>
      <c r="L1344" s="1"/>
      <c r="M1344" s="1"/>
      <c r="N1344" s="1"/>
      <c r="O1344" s="1"/>
      <c r="P1344" s="1"/>
    </row>
    <row r="1345" spans="1:16" ht="14.25" customHeight="1">
      <c r="A1345" s="14" t="s">
        <v>975</v>
      </c>
      <c r="B1345" s="27">
        <v>3</v>
      </c>
      <c r="K1345" s="1"/>
      <c r="L1345" s="1"/>
      <c r="M1345" s="1"/>
      <c r="N1345" s="1"/>
      <c r="O1345" s="1"/>
      <c r="P1345" s="1"/>
    </row>
    <row r="1346" spans="1:16" ht="14.25" customHeight="1">
      <c r="A1346" s="14" t="s">
        <v>975</v>
      </c>
      <c r="B1346" s="27">
        <v>4</v>
      </c>
      <c r="K1346" s="1"/>
      <c r="L1346" s="1"/>
      <c r="M1346" s="1"/>
      <c r="N1346" s="1"/>
      <c r="O1346" s="1"/>
      <c r="P1346" s="1"/>
    </row>
    <row r="1347" spans="1:16" ht="14.25" customHeight="1">
      <c r="A1347" s="14" t="s">
        <v>975</v>
      </c>
      <c r="B1347" s="27">
        <v>5</v>
      </c>
      <c r="K1347" s="1"/>
      <c r="L1347" s="1"/>
      <c r="M1347" s="1"/>
      <c r="N1347" s="1"/>
      <c r="O1347" s="1"/>
      <c r="P1347" s="1"/>
    </row>
    <row r="1348" spans="1:16" ht="14.25" customHeight="1">
      <c r="A1348" s="14" t="s">
        <v>977</v>
      </c>
      <c r="B1348" s="27">
        <v>1</v>
      </c>
      <c r="K1348" s="1"/>
      <c r="L1348" s="1"/>
      <c r="M1348" s="1"/>
      <c r="N1348" s="1"/>
      <c r="O1348" s="1"/>
      <c r="P1348" s="1"/>
    </row>
    <row r="1349" spans="1:16" ht="14.25" customHeight="1">
      <c r="A1349" s="14" t="s">
        <v>977</v>
      </c>
      <c r="B1349" s="27">
        <v>2</v>
      </c>
      <c r="K1349" s="1"/>
      <c r="L1349" s="1"/>
      <c r="M1349" s="1"/>
      <c r="N1349" s="1"/>
      <c r="O1349" s="1"/>
      <c r="P1349" s="1"/>
    </row>
    <row r="1350" spans="1:16" ht="14.25" customHeight="1">
      <c r="A1350" s="14" t="s">
        <v>977</v>
      </c>
      <c r="B1350" s="27">
        <v>3</v>
      </c>
      <c r="K1350" s="1"/>
      <c r="L1350" s="1"/>
      <c r="M1350" s="1"/>
      <c r="N1350" s="1"/>
      <c r="O1350" s="1"/>
      <c r="P1350" s="1"/>
    </row>
    <row r="1351" spans="1:16" ht="14.25" customHeight="1">
      <c r="A1351" s="14" t="s">
        <v>977</v>
      </c>
      <c r="B1351" s="27">
        <v>4</v>
      </c>
      <c r="K1351" s="1"/>
      <c r="L1351" s="1"/>
      <c r="M1351" s="1"/>
      <c r="N1351" s="1"/>
      <c r="O1351" s="1"/>
      <c r="P1351" s="1"/>
    </row>
    <row r="1352" spans="1:16" ht="14.25" customHeight="1">
      <c r="A1352" s="14" t="s">
        <v>977</v>
      </c>
      <c r="B1352" s="27">
        <v>5</v>
      </c>
      <c r="K1352" s="1"/>
      <c r="L1352" s="1"/>
      <c r="M1352" s="1"/>
      <c r="N1352" s="1"/>
      <c r="O1352" s="1"/>
      <c r="P1352" s="1"/>
    </row>
    <row r="1353" spans="1:16" ht="14.25" customHeight="1">
      <c r="A1353" s="14" t="s">
        <v>981</v>
      </c>
      <c r="B1353" s="27">
        <v>1</v>
      </c>
      <c r="K1353" s="1"/>
      <c r="L1353" s="1"/>
      <c r="M1353" s="1"/>
      <c r="N1353" s="1"/>
      <c r="O1353" s="1"/>
      <c r="P1353" s="1"/>
    </row>
    <row r="1354" spans="1:16" ht="14.25" customHeight="1">
      <c r="A1354" s="14" t="s">
        <v>981</v>
      </c>
      <c r="B1354" s="27">
        <v>2</v>
      </c>
      <c r="K1354" s="1"/>
      <c r="L1354" s="1"/>
      <c r="M1354" s="1"/>
      <c r="N1354" s="1"/>
      <c r="O1354" s="1"/>
      <c r="P1354" s="1"/>
    </row>
    <row r="1355" spans="1:16" ht="14.25" customHeight="1">
      <c r="A1355" s="14" t="s">
        <v>981</v>
      </c>
      <c r="B1355" s="27">
        <v>3</v>
      </c>
      <c r="K1355" s="1"/>
      <c r="L1355" s="1"/>
      <c r="M1355" s="1"/>
      <c r="N1355" s="1"/>
      <c r="O1355" s="1"/>
      <c r="P1355" s="1"/>
    </row>
    <row r="1356" spans="1:16" ht="14.25" customHeight="1">
      <c r="A1356" s="14" t="s">
        <v>981</v>
      </c>
      <c r="B1356" s="27">
        <v>4</v>
      </c>
      <c r="K1356" s="1"/>
      <c r="L1356" s="1"/>
      <c r="M1356" s="1"/>
      <c r="N1356" s="1"/>
      <c r="O1356" s="1"/>
      <c r="P1356" s="1"/>
    </row>
    <row r="1357" spans="1:16" ht="14.25" customHeight="1">
      <c r="A1357" s="14" t="s">
        <v>981</v>
      </c>
      <c r="B1357" s="27">
        <v>5</v>
      </c>
      <c r="K1357" s="1"/>
      <c r="L1357" s="1"/>
      <c r="M1357" s="1"/>
      <c r="N1357" s="1"/>
      <c r="O1357" s="1"/>
      <c r="P1357" s="1"/>
    </row>
    <row r="1358" spans="1:16" ht="14.25" customHeight="1">
      <c r="A1358" s="14" t="s">
        <v>985</v>
      </c>
      <c r="B1358" s="27">
        <v>1</v>
      </c>
      <c r="K1358" s="1"/>
      <c r="L1358" s="1"/>
      <c r="M1358" s="1"/>
      <c r="N1358" s="1"/>
      <c r="O1358" s="1"/>
      <c r="P1358" s="1"/>
    </row>
    <row r="1359" spans="1:16" ht="14.25" customHeight="1">
      <c r="A1359" s="14" t="s">
        <v>985</v>
      </c>
      <c r="B1359" s="27">
        <v>2</v>
      </c>
      <c r="K1359" s="1"/>
      <c r="L1359" s="1"/>
      <c r="M1359" s="1"/>
      <c r="N1359" s="1"/>
      <c r="O1359" s="1"/>
      <c r="P1359" s="1"/>
    </row>
    <row r="1360" spans="1:16" ht="14.25" customHeight="1">
      <c r="A1360" s="14" t="s">
        <v>985</v>
      </c>
      <c r="B1360" s="27">
        <v>3</v>
      </c>
      <c r="K1360" s="1"/>
      <c r="L1360" s="1"/>
      <c r="M1360" s="1"/>
      <c r="N1360" s="1"/>
      <c r="O1360" s="1"/>
      <c r="P1360" s="1"/>
    </row>
    <row r="1361" spans="1:16" ht="14.25" customHeight="1">
      <c r="A1361" s="14" t="s">
        <v>985</v>
      </c>
      <c r="B1361" s="27">
        <v>4</v>
      </c>
      <c r="K1361" s="1"/>
      <c r="L1361" s="1"/>
      <c r="M1361" s="1"/>
      <c r="N1361" s="1"/>
      <c r="O1361" s="1"/>
      <c r="P1361" s="1"/>
    </row>
    <row r="1362" spans="1:16" ht="14.25" customHeight="1">
      <c r="A1362" s="14" t="s">
        <v>985</v>
      </c>
      <c r="B1362" s="27">
        <v>5</v>
      </c>
      <c r="K1362" s="1"/>
      <c r="L1362" s="1"/>
      <c r="M1362" s="1"/>
      <c r="N1362" s="1"/>
      <c r="O1362" s="1"/>
      <c r="P1362" s="1"/>
    </row>
    <row r="1363" spans="1:16" ht="14.25" customHeight="1">
      <c r="A1363" s="14" t="s">
        <v>217</v>
      </c>
      <c r="B1363" s="27">
        <v>1</v>
      </c>
      <c r="K1363" s="1"/>
      <c r="L1363" s="1"/>
      <c r="M1363" s="1"/>
      <c r="N1363" s="1"/>
      <c r="O1363" s="1"/>
      <c r="P1363" s="1"/>
    </row>
    <row r="1364" spans="1:16" ht="14.25" customHeight="1">
      <c r="A1364" s="14" t="s">
        <v>217</v>
      </c>
      <c r="B1364" s="27">
        <v>2</v>
      </c>
      <c r="K1364" s="1"/>
      <c r="L1364" s="1"/>
      <c r="M1364" s="1"/>
      <c r="N1364" s="1"/>
      <c r="O1364" s="1"/>
      <c r="P1364" s="1"/>
    </row>
    <row r="1365" spans="1:16" ht="14.25" customHeight="1">
      <c r="A1365" s="14" t="s">
        <v>217</v>
      </c>
      <c r="B1365" s="27">
        <v>3</v>
      </c>
      <c r="K1365" s="1"/>
      <c r="L1365" s="1"/>
      <c r="M1365" s="1"/>
      <c r="N1365" s="1"/>
      <c r="O1365" s="1"/>
      <c r="P1365" s="1"/>
    </row>
    <row r="1366" spans="1:16" ht="14.25" customHeight="1">
      <c r="A1366" s="14" t="s">
        <v>217</v>
      </c>
      <c r="B1366" s="27">
        <v>4</v>
      </c>
      <c r="K1366" s="1"/>
      <c r="L1366" s="1"/>
      <c r="M1366" s="1"/>
      <c r="N1366" s="1"/>
      <c r="O1366" s="1"/>
      <c r="P1366" s="1"/>
    </row>
    <row r="1367" spans="1:16" ht="14.25" customHeight="1">
      <c r="A1367" s="14" t="s">
        <v>217</v>
      </c>
      <c r="B1367" s="27">
        <v>5</v>
      </c>
      <c r="K1367" s="1"/>
      <c r="L1367" s="1"/>
      <c r="M1367" s="1"/>
      <c r="N1367" s="1"/>
      <c r="O1367" s="1"/>
      <c r="P1367" s="1"/>
    </row>
    <row r="1368" spans="1:16" ht="14.25" customHeight="1">
      <c r="A1368" s="14" t="s">
        <v>990</v>
      </c>
      <c r="B1368" s="27">
        <v>1</v>
      </c>
      <c r="K1368" s="1"/>
      <c r="L1368" s="1"/>
      <c r="M1368" s="1"/>
      <c r="N1368" s="1"/>
      <c r="O1368" s="1"/>
      <c r="P1368" s="1"/>
    </row>
    <row r="1369" spans="1:16" ht="14.25" customHeight="1">
      <c r="A1369" s="14" t="s">
        <v>990</v>
      </c>
      <c r="B1369" s="27">
        <v>2</v>
      </c>
      <c r="K1369" s="1"/>
      <c r="L1369" s="1"/>
      <c r="M1369" s="1"/>
      <c r="N1369" s="1"/>
      <c r="O1369" s="1"/>
      <c r="P1369" s="1"/>
    </row>
    <row r="1370" spans="1:16" ht="14.25" customHeight="1">
      <c r="A1370" s="14" t="s">
        <v>990</v>
      </c>
      <c r="B1370" s="27">
        <v>3</v>
      </c>
      <c r="K1370" s="1"/>
      <c r="L1370" s="1"/>
      <c r="M1370" s="1"/>
      <c r="N1370" s="1"/>
      <c r="O1370" s="1"/>
      <c r="P1370" s="1"/>
    </row>
    <row r="1371" spans="1:16" ht="14.25" customHeight="1">
      <c r="A1371" s="14" t="s">
        <v>990</v>
      </c>
      <c r="B1371" s="27">
        <v>4</v>
      </c>
      <c r="K1371" s="1"/>
      <c r="L1371" s="1"/>
      <c r="M1371" s="1"/>
      <c r="N1371" s="1"/>
      <c r="O1371" s="1"/>
      <c r="P1371" s="1"/>
    </row>
    <row r="1372" spans="1:16" ht="14.25" customHeight="1">
      <c r="A1372" s="14" t="s">
        <v>990</v>
      </c>
      <c r="B1372" s="27">
        <v>5</v>
      </c>
      <c r="K1372" s="1"/>
      <c r="L1372" s="1"/>
      <c r="M1372" s="1"/>
      <c r="N1372" s="1"/>
      <c r="O1372" s="1"/>
      <c r="P1372" s="1"/>
    </row>
    <row r="1373" spans="1:16" ht="14.25" customHeight="1">
      <c r="A1373" s="14" t="s">
        <v>992</v>
      </c>
      <c r="B1373" s="27">
        <v>1</v>
      </c>
      <c r="K1373" s="1"/>
      <c r="L1373" s="1"/>
      <c r="M1373" s="1"/>
      <c r="N1373" s="1"/>
      <c r="O1373" s="1"/>
      <c r="P1373" s="1"/>
    </row>
    <row r="1374" spans="1:16" ht="14.25" customHeight="1">
      <c r="A1374" s="14" t="s">
        <v>992</v>
      </c>
      <c r="B1374" s="27">
        <v>2</v>
      </c>
      <c r="K1374" s="1"/>
      <c r="L1374" s="1"/>
      <c r="M1374" s="1"/>
      <c r="N1374" s="1"/>
      <c r="O1374" s="1"/>
      <c r="P1374" s="1"/>
    </row>
    <row r="1375" spans="1:16" ht="14.25" customHeight="1">
      <c r="A1375" s="14" t="s">
        <v>992</v>
      </c>
      <c r="B1375" s="27">
        <v>3</v>
      </c>
      <c r="K1375" s="1"/>
      <c r="L1375" s="1"/>
      <c r="M1375" s="1"/>
      <c r="N1375" s="1"/>
      <c r="O1375" s="1"/>
      <c r="P1375" s="1"/>
    </row>
    <row r="1376" spans="1:16" ht="14.25" customHeight="1">
      <c r="A1376" s="14" t="s">
        <v>992</v>
      </c>
      <c r="B1376" s="27">
        <v>4</v>
      </c>
      <c r="K1376" s="1"/>
      <c r="L1376" s="1"/>
      <c r="M1376" s="1"/>
      <c r="N1376" s="1"/>
      <c r="O1376" s="1"/>
      <c r="P1376" s="1"/>
    </row>
    <row r="1377" spans="1:16" ht="14.25" customHeight="1">
      <c r="A1377" s="14" t="s">
        <v>992</v>
      </c>
      <c r="B1377" s="27">
        <v>5</v>
      </c>
      <c r="K1377" s="1"/>
      <c r="L1377" s="1"/>
      <c r="M1377" s="1"/>
      <c r="N1377" s="1"/>
      <c r="O1377" s="1"/>
      <c r="P1377" s="1"/>
    </row>
    <row r="1378" spans="1:16" ht="14.25" customHeight="1">
      <c r="A1378" s="14" t="s">
        <v>995</v>
      </c>
      <c r="B1378" s="27">
        <v>1</v>
      </c>
      <c r="C1378" s="27">
        <v>83.4</v>
      </c>
      <c r="D1378" s="27">
        <v>21.6</v>
      </c>
      <c r="E1378" s="27">
        <v>0.74</v>
      </c>
      <c r="F1378" s="27">
        <v>21.1</v>
      </c>
      <c r="G1378" s="27">
        <v>6.15</v>
      </c>
      <c r="H1378" s="27">
        <v>59.96</v>
      </c>
      <c r="I1378" s="27">
        <v>5.72</v>
      </c>
      <c r="J1378" s="7">
        <f t="shared" ref="J1378:J1382" si="550">(I1378/H1378)*100</f>
        <v>9.5396931287525</v>
      </c>
      <c r="K1378" s="1"/>
      <c r="L1378" s="1"/>
      <c r="M1378" s="2" t="s">
        <v>1628</v>
      </c>
      <c r="N1378" s="2" t="s">
        <v>52</v>
      </c>
      <c r="O1378" s="2" t="s">
        <v>1628</v>
      </c>
      <c r="P1378" s="2" t="s">
        <v>1628</v>
      </c>
    </row>
    <row r="1379" spans="1:16" ht="14.25" customHeight="1">
      <c r="A1379" s="14" t="s">
        <v>995</v>
      </c>
      <c r="B1379" s="27">
        <v>2</v>
      </c>
      <c r="C1379" s="27">
        <v>174</v>
      </c>
      <c r="D1379" s="27">
        <v>19.899999999999999</v>
      </c>
      <c r="E1379" s="27">
        <v>0.73</v>
      </c>
      <c r="F1379" s="27">
        <v>42.2</v>
      </c>
      <c r="G1379" s="27">
        <v>6.05</v>
      </c>
      <c r="H1379" s="27">
        <v>171.57</v>
      </c>
      <c r="I1379" s="27">
        <v>17.7</v>
      </c>
      <c r="J1379" s="7">
        <f t="shared" si="550"/>
        <v>10.316488896660255</v>
      </c>
      <c r="K1379" s="1"/>
      <c r="L1379" s="1"/>
      <c r="M1379" s="2" t="s">
        <v>1628</v>
      </c>
      <c r="N1379" s="2" t="s">
        <v>52</v>
      </c>
      <c r="O1379" s="2" t="s">
        <v>1628</v>
      </c>
      <c r="P1379" s="2" t="s">
        <v>1628</v>
      </c>
    </row>
    <row r="1380" spans="1:16" ht="14.25" customHeight="1">
      <c r="A1380" s="14" t="s">
        <v>995</v>
      </c>
      <c r="B1380" s="27">
        <v>3</v>
      </c>
      <c r="C1380" s="27">
        <v>95.1</v>
      </c>
      <c r="D1380" s="27">
        <v>18.899999999999999</v>
      </c>
      <c r="E1380" s="27">
        <v>1</v>
      </c>
      <c r="F1380" s="27">
        <v>11.5</v>
      </c>
      <c r="G1380" s="27">
        <v>5</v>
      </c>
      <c r="H1380" s="27">
        <v>85.91</v>
      </c>
      <c r="I1380" s="27">
        <v>8.59</v>
      </c>
      <c r="J1380" s="7">
        <f t="shared" si="550"/>
        <v>9.9988359911535341</v>
      </c>
      <c r="K1380" s="1"/>
      <c r="L1380" s="1"/>
      <c r="M1380" s="2" t="s">
        <v>1628</v>
      </c>
      <c r="N1380" s="2" t="s">
        <v>52</v>
      </c>
      <c r="O1380" s="2" t="s">
        <v>1628</v>
      </c>
      <c r="P1380" s="2" t="s">
        <v>1628</v>
      </c>
    </row>
    <row r="1381" spans="1:16" ht="14.25" customHeight="1">
      <c r="A1381" s="14" t="s">
        <v>995</v>
      </c>
      <c r="B1381" s="27">
        <v>4</v>
      </c>
      <c r="C1381" s="27">
        <v>167.8</v>
      </c>
      <c r="D1381" s="27">
        <v>20.8</v>
      </c>
      <c r="E1381" s="27">
        <v>1.1299999999999999</v>
      </c>
      <c r="F1381" s="27">
        <v>27.4</v>
      </c>
      <c r="G1381" s="27">
        <v>6.65</v>
      </c>
      <c r="H1381" s="27">
        <v>141</v>
      </c>
      <c r="I1381" s="27">
        <v>13.98</v>
      </c>
      <c r="J1381" s="7">
        <f t="shared" si="550"/>
        <v>9.914893617021276</v>
      </c>
      <c r="K1381" s="1"/>
      <c r="L1381" s="1"/>
      <c r="M1381" s="2" t="s">
        <v>1628</v>
      </c>
      <c r="N1381" s="2" t="s">
        <v>52</v>
      </c>
      <c r="O1381" s="2" t="s">
        <v>1628</v>
      </c>
      <c r="P1381" s="2" t="s">
        <v>1628</v>
      </c>
    </row>
    <row r="1382" spans="1:16" ht="14.25" customHeight="1">
      <c r="A1382" s="14" t="s">
        <v>995</v>
      </c>
      <c r="B1382" s="27">
        <v>5</v>
      </c>
      <c r="C1382" s="27">
        <v>91.7</v>
      </c>
      <c r="D1382" s="27">
        <v>17.100000000000001</v>
      </c>
      <c r="E1382" s="27">
        <v>0.8</v>
      </c>
      <c r="F1382" s="27">
        <v>16.600000000000001</v>
      </c>
      <c r="G1382" s="27">
        <v>5.79</v>
      </c>
      <c r="H1382" s="27">
        <v>59.74</v>
      </c>
      <c r="I1382" s="27">
        <v>6.13</v>
      </c>
      <c r="J1382" s="7">
        <f t="shared" si="550"/>
        <v>10.261131570137261</v>
      </c>
      <c r="K1382" s="1"/>
      <c r="L1382" s="1"/>
      <c r="M1382" s="2" t="s">
        <v>1628</v>
      </c>
      <c r="N1382" s="2" t="s">
        <v>52</v>
      </c>
      <c r="O1382" s="2" t="s">
        <v>1628</v>
      </c>
      <c r="P1382" s="2" t="s">
        <v>1628</v>
      </c>
    </row>
    <row r="1383" spans="1:16" ht="14.25" customHeight="1">
      <c r="A1383" s="14" t="s">
        <v>998</v>
      </c>
      <c r="B1383" s="27">
        <v>1</v>
      </c>
      <c r="K1383" s="1"/>
      <c r="L1383" s="1"/>
      <c r="M1383" s="1"/>
      <c r="N1383" s="1"/>
      <c r="O1383" s="1"/>
      <c r="P1383" s="1"/>
    </row>
    <row r="1384" spans="1:16" ht="14.25" customHeight="1">
      <c r="A1384" s="14" t="s">
        <v>998</v>
      </c>
      <c r="B1384" s="27">
        <v>2</v>
      </c>
      <c r="K1384" s="1"/>
      <c r="L1384" s="1"/>
      <c r="M1384" s="1"/>
      <c r="N1384" s="1"/>
      <c r="O1384" s="1"/>
      <c r="P1384" s="1"/>
    </row>
    <row r="1385" spans="1:16" ht="14.25" customHeight="1">
      <c r="A1385" s="14" t="s">
        <v>998</v>
      </c>
      <c r="B1385" s="27">
        <v>3</v>
      </c>
      <c r="K1385" s="1"/>
      <c r="L1385" s="1"/>
      <c r="M1385" s="1"/>
      <c r="N1385" s="1"/>
      <c r="O1385" s="1"/>
      <c r="P1385" s="1"/>
    </row>
    <row r="1386" spans="1:16" ht="14.25" customHeight="1">
      <c r="A1386" s="14" t="s">
        <v>998</v>
      </c>
      <c r="B1386" s="27">
        <v>4</v>
      </c>
      <c r="K1386" s="1"/>
      <c r="L1386" s="1"/>
      <c r="M1386" s="1"/>
      <c r="N1386" s="1"/>
      <c r="O1386" s="1"/>
      <c r="P1386" s="1"/>
    </row>
    <row r="1387" spans="1:16" ht="14.25" customHeight="1">
      <c r="A1387" s="14" t="s">
        <v>998</v>
      </c>
      <c r="B1387" s="27">
        <v>5</v>
      </c>
      <c r="K1387" s="1"/>
      <c r="L1387" s="1"/>
      <c r="M1387" s="1"/>
      <c r="N1387" s="1"/>
      <c r="O1387" s="1"/>
      <c r="P1387" s="1"/>
    </row>
    <row r="1388" spans="1:16" ht="14.25" customHeight="1">
      <c r="A1388" s="14" t="s">
        <v>1000</v>
      </c>
      <c r="B1388" s="27">
        <v>1</v>
      </c>
      <c r="K1388" s="1"/>
      <c r="L1388" s="1"/>
      <c r="M1388" s="1"/>
      <c r="N1388" s="1"/>
      <c r="O1388" s="1"/>
      <c r="P1388" s="1"/>
    </row>
    <row r="1389" spans="1:16" ht="14.25" customHeight="1">
      <c r="A1389" s="14" t="s">
        <v>1000</v>
      </c>
      <c r="B1389" s="27">
        <v>2</v>
      </c>
      <c r="K1389" s="1"/>
      <c r="L1389" s="1"/>
      <c r="M1389" s="1"/>
      <c r="N1389" s="1"/>
      <c r="O1389" s="1"/>
      <c r="P1389" s="1"/>
    </row>
    <row r="1390" spans="1:16" ht="14.25" customHeight="1">
      <c r="A1390" s="14" t="s">
        <v>1000</v>
      </c>
      <c r="B1390" s="27">
        <v>3</v>
      </c>
      <c r="K1390" s="1"/>
      <c r="L1390" s="1"/>
      <c r="M1390" s="1"/>
      <c r="N1390" s="1"/>
      <c r="O1390" s="1"/>
      <c r="P1390" s="1"/>
    </row>
    <row r="1391" spans="1:16" ht="14.25" customHeight="1">
      <c r="A1391" s="14" t="s">
        <v>1000</v>
      </c>
      <c r="B1391" s="27">
        <v>4</v>
      </c>
      <c r="K1391" s="1"/>
      <c r="L1391" s="1"/>
      <c r="M1391" s="1"/>
      <c r="N1391" s="1"/>
      <c r="O1391" s="1"/>
      <c r="P1391" s="1"/>
    </row>
    <row r="1392" spans="1:16" ht="14.25" customHeight="1">
      <c r="A1392" s="14" t="s">
        <v>1000</v>
      </c>
      <c r="B1392" s="27">
        <v>5</v>
      </c>
      <c r="K1392" s="1"/>
      <c r="L1392" s="1"/>
      <c r="M1392" s="1"/>
      <c r="N1392" s="1"/>
      <c r="O1392" s="1"/>
      <c r="P1392" s="1"/>
    </row>
    <row r="1393" spans="1:17" ht="14.25" customHeight="1">
      <c r="A1393" s="14" t="s">
        <v>1003</v>
      </c>
      <c r="B1393" s="27">
        <v>1</v>
      </c>
      <c r="C1393" s="27">
        <v>124.5</v>
      </c>
      <c r="D1393" s="27">
        <v>12.8</v>
      </c>
      <c r="E1393" s="27">
        <v>0.66</v>
      </c>
      <c r="F1393" s="27">
        <v>5.4</v>
      </c>
      <c r="G1393" s="27">
        <v>3.23</v>
      </c>
      <c r="H1393" s="27">
        <v>71.77</v>
      </c>
      <c r="I1393" s="27">
        <v>6.26</v>
      </c>
      <c r="J1393" s="7">
        <f t="shared" ref="J1393:J1397" si="551">(I1393/H1393)*100</f>
        <v>8.7223073707677301</v>
      </c>
      <c r="K1393" s="1"/>
      <c r="L1393" s="1"/>
      <c r="M1393" s="2" t="s">
        <v>1628</v>
      </c>
      <c r="N1393" s="2" t="s">
        <v>52</v>
      </c>
      <c r="O1393" s="2" t="s">
        <v>1628</v>
      </c>
      <c r="P1393" s="2" t="s">
        <v>1628</v>
      </c>
    </row>
    <row r="1394" spans="1:17" ht="14.25" customHeight="1">
      <c r="A1394" s="14" t="s">
        <v>1003</v>
      </c>
      <c r="B1394" s="27">
        <v>2</v>
      </c>
      <c r="C1394" s="27">
        <v>116.7</v>
      </c>
      <c r="D1394" s="27">
        <v>16.3</v>
      </c>
      <c r="E1394" s="27">
        <v>0.6</v>
      </c>
      <c r="F1394" s="27">
        <v>6.5</v>
      </c>
      <c r="G1394" s="27">
        <v>3.33</v>
      </c>
      <c r="H1394" s="27">
        <v>77.86</v>
      </c>
      <c r="I1394" s="27">
        <v>7.65</v>
      </c>
      <c r="J1394" s="7">
        <f t="shared" si="551"/>
        <v>9.825327510917031</v>
      </c>
      <c r="K1394" s="1"/>
      <c r="L1394" s="1"/>
      <c r="M1394" s="2" t="s">
        <v>1628</v>
      </c>
      <c r="N1394" s="2" t="s">
        <v>52</v>
      </c>
      <c r="O1394" s="2" t="s">
        <v>1628</v>
      </c>
      <c r="P1394" s="2" t="s">
        <v>1628</v>
      </c>
      <c r="Q1394" s="27" t="s">
        <v>1670</v>
      </c>
    </row>
    <row r="1395" spans="1:17" ht="14.25" customHeight="1">
      <c r="A1395" s="14" t="s">
        <v>1003</v>
      </c>
      <c r="B1395" s="27">
        <v>3</v>
      </c>
      <c r="C1395" s="27">
        <v>151</v>
      </c>
      <c r="D1395" s="27">
        <v>17.899999999999999</v>
      </c>
      <c r="E1395" s="27">
        <v>0.6</v>
      </c>
      <c r="F1395" s="27">
        <v>5.3</v>
      </c>
      <c r="G1395" s="27">
        <v>3.01</v>
      </c>
      <c r="H1395" s="27">
        <v>116.37</v>
      </c>
      <c r="I1395" s="27">
        <v>12.33</v>
      </c>
      <c r="J1395" s="7">
        <f t="shared" si="551"/>
        <v>10.595514307811291</v>
      </c>
      <c r="K1395" s="1"/>
      <c r="L1395" s="1"/>
      <c r="M1395" s="2" t="s">
        <v>1628</v>
      </c>
      <c r="N1395" s="2" t="s">
        <v>52</v>
      </c>
      <c r="O1395" s="2" t="s">
        <v>1628</v>
      </c>
      <c r="P1395" s="2" t="s">
        <v>1628</v>
      </c>
    </row>
    <row r="1396" spans="1:17" ht="14.25" customHeight="1">
      <c r="A1396" s="14" t="s">
        <v>1003</v>
      </c>
      <c r="B1396" s="27">
        <v>4</v>
      </c>
      <c r="C1396" s="27">
        <v>172</v>
      </c>
      <c r="D1396" s="27">
        <v>15.4</v>
      </c>
      <c r="E1396" s="27">
        <v>0.67</v>
      </c>
      <c r="F1396" s="27">
        <v>6</v>
      </c>
      <c r="G1396" s="27">
        <v>3.36</v>
      </c>
      <c r="H1396" s="27">
        <v>118.99</v>
      </c>
      <c r="I1396" s="27">
        <v>11.15</v>
      </c>
      <c r="J1396" s="7">
        <f t="shared" si="551"/>
        <v>9.3705353391041282</v>
      </c>
      <c r="K1396" s="1"/>
      <c r="L1396" s="1"/>
      <c r="M1396" s="2" t="s">
        <v>1628</v>
      </c>
      <c r="N1396" s="2" t="s">
        <v>52</v>
      </c>
      <c r="O1396" s="2" t="s">
        <v>1628</v>
      </c>
      <c r="P1396" s="2" t="s">
        <v>1628</v>
      </c>
    </row>
    <row r="1397" spans="1:17" ht="14.25" customHeight="1">
      <c r="A1397" s="14" t="s">
        <v>1003</v>
      </c>
      <c r="B1397" s="27">
        <v>5</v>
      </c>
      <c r="C1397" s="27">
        <v>170.3</v>
      </c>
      <c r="D1397" s="27">
        <v>11.6</v>
      </c>
      <c r="E1397" s="27">
        <v>0.78</v>
      </c>
      <c r="F1397" s="27">
        <v>5.8</v>
      </c>
      <c r="G1397" s="27">
        <v>3.08</v>
      </c>
      <c r="H1397" s="27">
        <v>88.79</v>
      </c>
      <c r="I1397" s="27">
        <v>8.89</v>
      </c>
      <c r="J1397" s="7">
        <f t="shared" si="551"/>
        <v>10.012388782520553</v>
      </c>
      <c r="K1397" s="1"/>
      <c r="L1397" s="1"/>
      <c r="M1397" s="2" t="s">
        <v>1628</v>
      </c>
      <c r="N1397" s="2" t="s">
        <v>52</v>
      </c>
      <c r="O1397" s="2" t="s">
        <v>1628</v>
      </c>
      <c r="P1397" s="2" t="s">
        <v>1628</v>
      </c>
    </row>
    <row r="1398" spans="1:17" ht="14.25" customHeight="1">
      <c r="A1398" s="14" t="s">
        <v>1008</v>
      </c>
      <c r="B1398" s="27">
        <v>1</v>
      </c>
      <c r="K1398" s="1"/>
      <c r="L1398" s="1"/>
      <c r="M1398" s="1"/>
      <c r="N1398" s="1"/>
      <c r="O1398" s="1"/>
      <c r="P1398" s="1"/>
    </row>
    <row r="1399" spans="1:17" ht="14.25" customHeight="1">
      <c r="A1399" s="14" t="s">
        <v>1008</v>
      </c>
      <c r="B1399" s="27">
        <v>2</v>
      </c>
      <c r="K1399" s="1"/>
      <c r="L1399" s="1"/>
      <c r="M1399" s="1"/>
      <c r="N1399" s="1"/>
      <c r="O1399" s="1"/>
      <c r="P1399" s="1"/>
    </row>
    <row r="1400" spans="1:17" ht="14.25" customHeight="1">
      <c r="A1400" s="14" t="s">
        <v>1008</v>
      </c>
      <c r="B1400" s="27">
        <v>3</v>
      </c>
      <c r="K1400" s="1"/>
      <c r="L1400" s="1"/>
      <c r="M1400" s="1"/>
      <c r="N1400" s="1"/>
      <c r="O1400" s="1"/>
      <c r="P1400" s="1"/>
    </row>
    <row r="1401" spans="1:17" ht="14.25" customHeight="1">
      <c r="A1401" s="14" t="s">
        <v>1008</v>
      </c>
      <c r="B1401" s="27">
        <v>4</v>
      </c>
      <c r="K1401" s="1"/>
      <c r="L1401" s="1"/>
      <c r="M1401" s="1"/>
      <c r="N1401" s="1"/>
      <c r="O1401" s="1"/>
      <c r="P1401" s="1"/>
    </row>
    <row r="1402" spans="1:17" ht="14.25" customHeight="1">
      <c r="A1402" s="14" t="s">
        <v>1008</v>
      </c>
      <c r="B1402" s="27">
        <v>5</v>
      </c>
      <c r="K1402" s="1"/>
      <c r="L1402" s="1"/>
      <c r="M1402" s="1"/>
      <c r="N1402" s="1"/>
      <c r="O1402" s="1"/>
      <c r="P1402" s="1"/>
    </row>
    <row r="1403" spans="1:17" ht="14.25" customHeight="1">
      <c r="A1403" s="14" t="s">
        <v>1011</v>
      </c>
      <c r="B1403" s="27">
        <v>1</v>
      </c>
      <c r="C1403" s="27">
        <v>141.1</v>
      </c>
      <c r="D1403" s="27">
        <v>24</v>
      </c>
      <c r="E1403" s="27">
        <v>0.94</v>
      </c>
      <c r="F1403" s="27">
        <v>5.9</v>
      </c>
      <c r="G1403" s="27">
        <v>4.8</v>
      </c>
      <c r="H1403" s="27">
        <v>201.11</v>
      </c>
      <c r="I1403" s="27">
        <v>19.809999999999999</v>
      </c>
      <c r="J1403" s="7">
        <f t="shared" ref="J1403:J1407" si="552">(I1403/H1403)*100</f>
        <v>9.8503306648103006</v>
      </c>
      <c r="K1403" s="1"/>
      <c r="L1403" s="1"/>
      <c r="M1403" s="2" t="s">
        <v>1628</v>
      </c>
      <c r="N1403" s="2" t="s">
        <v>52</v>
      </c>
      <c r="O1403" s="2" t="s">
        <v>52</v>
      </c>
      <c r="P1403" s="2" t="s">
        <v>1628</v>
      </c>
      <c r="Q1403" s="27" t="s">
        <v>1672</v>
      </c>
    </row>
    <row r="1404" spans="1:17" ht="14.25" customHeight="1">
      <c r="A1404" s="14" t="s">
        <v>1011</v>
      </c>
      <c r="B1404" s="27">
        <v>2</v>
      </c>
      <c r="C1404" s="27">
        <v>148.6</v>
      </c>
      <c r="D1404" s="27">
        <v>20.3</v>
      </c>
      <c r="E1404" s="27">
        <v>0.98</v>
      </c>
      <c r="F1404" s="27">
        <v>16.7</v>
      </c>
      <c r="G1404" s="27">
        <v>6.06</v>
      </c>
      <c r="H1404" s="27">
        <v>197.83</v>
      </c>
      <c r="I1404" s="27">
        <v>17.13</v>
      </c>
      <c r="J1404" s="7">
        <f t="shared" si="552"/>
        <v>8.658949603194662</v>
      </c>
      <c r="K1404" s="1"/>
      <c r="L1404" s="1"/>
      <c r="M1404" s="2" t="s">
        <v>1628</v>
      </c>
      <c r="N1404" s="2" t="s">
        <v>52</v>
      </c>
      <c r="O1404" s="2" t="s">
        <v>1628</v>
      </c>
      <c r="P1404" s="2" t="s">
        <v>1628</v>
      </c>
      <c r="Q1404" s="27" t="s">
        <v>1672</v>
      </c>
    </row>
    <row r="1405" spans="1:17" ht="14.25" customHeight="1">
      <c r="A1405" s="14" t="s">
        <v>1011</v>
      </c>
      <c r="B1405" s="27">
        <v>3</v>
      </c>
      <c r="C1405" s="27">
        <v>173.7</v>
      </c>
      <c r="D1405" s="27">
        <v>27.4</v>
      </c>
      <c r="E1405" s="27">
        <v>1.1000000000000001</v>
      </c>
      <c r="F1405" s="27">
        <v>36.9</v>
      </c>
      <c r="G1405" s="27">
        <v>8.4600000000000009</v>
      </c>
      <c r="H1405" s="27">
        <v>299.08</v>
      </c>
      <c r="I1405" s="27">
        <v>25.29</v>
      </c>
      <c r="J1405" s="7">
        <f t="shared" si="552"/>
        <v>8.4559315233382382</v>
      </c>
      <c r="K1405" s="1"/>
      <c r="L1405" s="1"/>
      <c r="M1405" s="2" t="s">
        <v>1628</v>
      </c>
      <c r="N1405" s="2" t="s">
        <v>52</v>
      </c>
      <c r="O1405" s="2" t="s">
        <v>52</v>
      </c>
      <c r="P1405" s="2" t="s">
        <v>52</v>
      </c>
      <c r="Q1405" s="27" t="s">
        <v>1672</v>
      </c>
    </row>
    <row r="1406" spans="1:17" ht="14.25" customHeight="1">
      <c r="A1406" s="14" t="s">
        <v>1011</v>
      </c>
      <c r="B1406" s="27">
        <v>4</v>
      </c>
      <c r="C1406" s="27">
        <v>125.5</v>
      </c>
      <c r="D1406" s="27">
        <v>20.399999999999999</v>
      </c>
      <c r="E1406" s="27">
        <v>1.03</v>
      </c>
      <c r="F1406" s="27">
        <v>21.8</v>
      </c>
      <c r="G1406" s="27">
        <v>6.44</v>
      </c>
      <c r="H1406" s="27">
        <v>163.98</v>
      </c>
      <c r="I1406" s="27">
        <v>13.66</v>
      </c>
      <c r="J1406" s="7">
        <f t="shared" si="552"/>
        <v>8.3302841809976833</v>
      </c>
      <c r="K1406" s="1"/>
      <c r="L1406" s="1"/>
      <c r="M1406" s="2" t="s">
        <v>1628</v>
      </c>
      <c r="N1406" s="2" t="s">
        <v>52</v>
      </c>
      <c r="O1406" s="2" t="s">
        <v>1628</v>
      </c>
      <c r="P1406" s="2" t="s">
        <v>1628</v>
      </c>
    </row>
    <row r="1407" spans="1:17" ht="14.25" customHeight="1">
      <c r="A1407" s="14" t="s">
        <v>1011</v>
      </c>
      <c r="B1407" s="27">
        <v>5</v>
      </c>
      <c r="C1407" s="27">
        <v>117.5</v>
      </c>
      <c r="D1407" s="27">
        <v>24.3</v>
      </c>
      <c r="E1407" s="27">
        <v>0.92</v>
      </c>
      <c r="F1407" s="27">
        <v>25.6</v>
      </c>
      <c r="G1407" s="27">
        <v>7.68</v>
      </c>
      <c r="H1407" s="27">
        <v>160.51</v>
      </c>
      <c r="I1407" s="27">
        <v>15.42</v>
      </c>
      <c r="J1407" s="7">
        <f t="shared" si="552"/>
        <v>9.6068780761323289</v>
      </c>
      <c r="K1407" s="1"/>
      <c r="L1407" s="1"/>
      <c r="M1407" s="2" t="s">
        <v>1628</v>
      </c>
      <c r="N1407" s="2" t="s">
        <v>52</v>
      </c>
      <c r="O1407" s="2" t="s">
        <v>1628</v>
      </c>
      <c r="P1407" s="2" t="s">
        <v>1628</v>
      </c>
    </row>
    <row r="1408" spans="1:17" ht="14.25" customHeight="1">
      <c r="A1408" s="14" t="s">
        <v>1015</v>
      </c>
      <c r="B1408" s="27">
        <v>1</v>
      </c>
      <c r="K1408" s="1"/>
      <c r="L1408" s="1"/>
      <c r="M1408" s="1"/>
      <c r="N1408" s="1"/>
      <c r="O1408" s="1"/>
      <c r="P1408" s="1"/>
    </row>
    <row r="1409" spans="1:17" ht="14.25" customHeight="1">
      <c r="A1409" s="14" t="s">
        <v>1015</v>
      </c>
      <c r="B1409" s="27">
        <v>2</v>
      </c>
      <c r="K1409" s="1"/>
      <c r="L1409" s="1"/>
      <c r="M1409" s="1"/>
      <c r="N1409" s="1"/>
      <c r="O1409" s="1"/>
      <c r="P1409" s="1"/>
    </row>
    <row r="1410" spans="1:17" ht="14.25" customHeight="1">
      <c r="A1410" s="14" t="s">
        <v>1015</v>
      </c>
      <c r="B1410" s="27">
        <v>3</v>
      </c>
      <c r="K1410" s="1"/>
      <c r="L1410" s="1"/>
      <c r="M1410" s="1"/>
      <c r="N1410" s="1"/>
      <c r="O1410" s="1"/>
      <c r="P1410" s="1"/>
    </row>
    <row r="1411" spans="1:17" ht="14.25" customHeight="1">
      <c r="A1411" s="14" t="s">
        <v>1015</v>
      </c>
      <c r="B1411" s="27">
        <v>4</v>
      </c>
      <c r="K1411" s="1"/>
      <c r="L1411" s="1"/>
      <c r="M1411" s="1"/>
      <c r="N1411" s="1"/>
      <c r="O1411" s="1"/>
      <c r="P1411" s="1"/>
    </row>
    <row r="1412" spans="1:17" ht="14.25" customHeight="1">
      <c r="A1412" s="14" t="s">
        <v>1015</v>
      </c>
      <c r="B1412" s="27">
        <v>5</v>
      </c>
      <c r="K1412" s="1"/>
      <c r="L1412" s="1"/>
      <c r="M1412" s="1"/>
      <c r="N1412" s="1"/>
      <c r="O1412" s="1"/>
      <c r="P1412" s="1"/>
    </row>
    <row r="1413" spans="1:17" ht="14.25" customHeight="1">
      <c r="A1413" s="14" t="s">
        <v>1019</v>
      </c>
      <c r="B1413" s="27">
        <v>1</v>
      </c>
      <c r="K1413" s="1"/>
      <c r="L1413" s="1"/>
      <c r="M1413" s="1"/>
      <c r="N1413" s="1"/>
      <c r="O1413" s="1"/>
      <c r="P1413" s="1"/>
    </row>
    <row r="1414" spans="1:17" ht="14.25" customHeight="1">
      <c r="A1414" s="14" t="s">
        <v>1019</v>
      </c>
      <c r="B1414" s="27">
        <v>2</v>
      </c>
      <c r="K1414" s="1"/>
      <c r="L1414" s="1"/>
      <c r="M1414" s="1"/>
      <c r="N1414" s="1"/>
      <c r="O1414" s="1"/>
      <c r="P1414" s="1"/>
    </row>
    <row r="1415" spans="1:17" ht="14.25" customHeight="1">
      <c r="A1415" s="14" t="s">
        <v>1019</v>
      </c>
      <c r="B1415" s="27">
        <v>3</v>
      </c>
      <c r="K1415" s="1"/>
      <c r="L1415" s="1"/>
      <c r="M1415" s="1"/>
      <c r="N1415" s="1"/>
      <c r="O1415" s="1"/>
      <c r="P1415" s="1"/>
    </row>
    <row r="1416" spans="1:17" ht="14.25" customHeight="1">
      <c r="A1416" s="14" t="s">
        <v>1019</v>
      </c>
      <c r="B1416" s="27">
        <v>4</v>
      </c>
      <c r="K1416" s="1"/>
      <c r="L1416" s="1"/>
      <c r="M1416" s="1"/>
      <c r="N1416" s="1"/>
      <c r="O1416" s="1"/>
      <c r="P1416" s="1"/>
    </row>
    <row r="1417" spans="1:17" ht="14.25" customHeight="1">
      <c r="A1417" s="14" t="s">
        <v>1019</v>
      </c>
      <c r="B1417" s="27">
        <v>5</v>
      </c>
      <c r="K1417" s="1"/>
      <c r="L1417" s="1"/>
      <c r="M1417" s="1"/>
      <c r="N1417" s="1"/>
      <c r="O1417" s="1"/>
      <c r="P1417" s="1"/>
    </row>
    <row r="1418" spans="1:17" ht="14.25" customHeight="1">
      <c r="A1418" s="14" t="s">
        <v>1022</v>
      </c>
      <c r="B1418" s="27">
        <v>1</v>
      </c>
      <c r="C1418" s="27">
        <v>102.3</v>
      </c>
      <c r="D1418" s="27">
        <v>24</v>
      </c>
      <c r="E1418" s="27">
        <v>0.68</v>
      </c>
      <c r="F1418" s="27">
        <v>6.8</v>
      </c>
      <c r="G1418" s="27">
        <v>3.71</v>
      </c>
      <c r="H1418" s="27">
        <v>139.63</v>
      </c>
      <c r="I1418" s="27">
        <v>12.02</v>
      </c>
      <c r="J1418" s="7">
        <f t="shared" ref="J1418:J1422" si="553">(I1418/H1418)*100</f>
        <v>8.6084652295352004</v>
      </c>
      <c r="K1418" s="1"/>
      <c r="L1418" s="1"/>
      <c r="M1418" s="2" t="s">
        <v>1628</v>
      </c>
      <c r="N1418" s="2" t="s">
        <v>52</v>
      </c>
      <c r="O1418" s="2" t="s">
        <v>1628</v>
      </c>
      <c r="P1418" s="2" t="s">
        <v>1628</v>
      </c>
    </row>
    <row r="1419" spans="1:17" ht="14.25" customHeight="1">
      <c r="A1419" s="14" t="s">
        <v>1022</v>
      </c>
      <c r="B1419" s="27">
        <v>2</v>
      </c>
      <c r="C1419" s="27">
        <v>93.3</v>
      </c>
      <c r="D1419" s="27">
        <v>26.7</v>
      </c>
      <c r="E1419" s="27">
        <v>0.68</v>
      </c>
      <c r="F1419" s="27">
        <v>5.4</v>
      </c>
      <c r="G1419" s="27">
        <v>3.12</v>
      </c>
      <c r="H1419" s="27">
        <v>156.54</v>
      </c>
      <c r="I1419" s="27">
        <v>17.27</v>
      </c>
      <c r="J1419" s="7">
        <f t="shared" si="553"/>
        <v>11.03232400664367</v>
      </c>
      <c r="K1419" s="1"/>
      <c r="L1419" s="1"/>
      <c r="M1419" s="2" t="s">
        <v>1628</v>
      </c>
      <c r="N1419" s="2" t="s">
        <v>52</v>
      </c>
      <c r="O1419" s="2" t="s">
        <v>1628</v>
      </c>
      <c r="P1419" s="2" t="s">
        <v>1628</v>
      </c>
    </row>
    <row r="1420" spans="1:17" ht="14.25" customHeight="1">
      <c r="A1420" s="14" t="s">
        <v>1022</v>
      </c>
      <c r="B1420" s="27">
        <v>3</v>
      </c>
      <c r="C1420" s="27">
        <v>120.1</v>
      </c>
      <c r="D1420" s="27">
        <v>22.3</v>
      </c>
      <c r="E1420" s="27">
        <v>0.85</v>
      </c>
      <c r="F1420" s="27">
        <v>2.8</v>
      </c>
      <c r="G1420" s="27">
        <v>2.95</v>
      </c>
      <c r="H1420" s="27">
        <v>162.66</v>
      </c>
      <c r="I1420" s="27">
        <v>19.239999999999998</v>
      </c>
      <c r="J1420" s="7">
        <f t="shared" si="553"/>
        <v>11.828353621050042</v>
      </c>
      <c r="K1420" s="1"/>
      <c r="L1420" s="1"/>
      <c r="M1420" s="2" t="s">
        <v>1628</v>
      </c>
      <c r="N1420" s="2" t="s">
        <v>52</v>
      </c>
      <c r="O1420" s="2" t="s">
        <v>1628</v>
      </c>
      <c r="P1420" s="2" t="s">
        <v>1628</v>
      </c>
      <c r="Q1420" s="27" t="s">
        <v>1672</v>
      </c>
    </row>
    <row r="1421" spans="1:17" ht="14.25" customHeight="1">
      <c r="A1421" s="14" t="s">
        <v>1022</v>
      </c>
      <c r="B1421" s="27">
        <v>4</v>
      </c>
      <c r="C1421" s="27">
        <v>60.1</v>
      </c>
      <c r="D1421" s="27">
        <v>16.399999999999999</v>
      </c>
      <c r="E1421" s="27">
        <v>0.52</v>
      </c>
      <c r="F1421" s="27">
        <v>7.6</v>
      </c>
      <c r="G1421" s="27">
        <v>3.94</v>
      </c>
      <c r="H1421" s="27">
        <v>42.85</v>
      </c>
      <c r="I1421" s="27">
        <v>3.25</v>
      </c>
      <c r="J1421" s="7">
        <f t="shared" si="553"/>
        <v>7.5845974329054835</v>
      </c>
      <c r="K1421" s="1"/>
      <c r="L1421" s="1"/>
      <c r="M1421" s="2" t="s">
        <v>1628</v>
      </c>
      <c r="N1421" s="2" t="s">
        <v>52</v>
      </c>
      <c r="O1421" s="2" t="s">
        <v>1628</v>
      </c>
      <c r="P1421" s="2" t="s">
        <v>1628</v>
      </c>
    </row>
    <row r="1422" spans="1:17" ht="14.25" customHeight="1">
      <c r="A1422" s="14" t="s">
        <v>1022</v>
      </c>
      <c r="B1422" s="27">
        <v>5</v>
      </c>
      <c r="C1422" s="27">
        <v>90.2</v>
      </c>
      <c r="D1422" s="27">
        <v>23.4</v>
      </c>
      <c r="E1422" s="27">
        <v>0.66</v>
      </c>
      <c r="F1422" s="27">
        <v>3.9</v>
      </c>
      <c r="G1422" s="27">
        <v>3.63</v>
      </c>
      <c r="H1422" s="27">
        <v>117.18</v>
      </c>
      <c r="I1422" s="49">
        <v>10.210000000000001</v>
      </c>
      <c r="J1422" s="7">
        <f t="shared" si="553"/>
        <v>8.7130909711554878</v>
      </c>
      <c r="K1422" s="1"/>
      <c r="L1422" s="1"/>
      <c r="M1422" s="2" t="s">
        <v>1628</v>
      </c>
      <c r="N1422" s="2" t="s">
        <v>52</v>
      </c>
      <c r="O1422" s="2" t="s">
        <v>1628</v>
      </c>
      <c r="P1422" s="2" t="s">
        <v>1628</v>
      </c>
      <c r="Q1422" s="27" t="s">
        <v>1672</v>
      </c>
    </row>
    <row r="1423" spans="1:17" ht="14.25" customHeight="1">
      <c r="A1423" s="14" t="s">
        <v>1025</v>
      </c>
      <c r="B1423" s="27">
        <v>1</v>
      </c>
      <c r="K1423" s="1"/>
      <c r="L1423" s="1"/>
      <c r="M1423" s="1"/>
      <c r="N1423" s="1"/>
      <c r="O1423" s="1"/>
      <c r="P1423" s="1"/>
    </row>
    <row r="1424" spans="1:17" ht="14.25" customHeight="1">
      <c r="A1424" s="14" t="s">
        <v>1025</v>
      </c>
      <c r="B1424" s="27">
        <v>2</v>
      </c>
      <c r="K1424" s="1"/>
      <c r="L1424" s="1"/>
      <c r="M1424" s="1"/>
      <c r="N1424" s="1"/>
      <c r="O1424" s="1"/>
      <c r="P1424" s="1"/>
    </row>
    <row r="1425" spans="1:17" ht="14.25" customHeight="1">
      <c r="A1425" s="14" t="s">
        <v>1025</v>
      </c>
      <c r="B1425" s="27">
        <v>3</v>
      </c>
      <c r="K1425" s="1"/>
      <c r="L1425" s="1"/>
      <c r="M1425" s="1"/>
      <c r="N1425" s="1"/>
      <c r="O1425" s="1"/>
      <c r="P1425" s="1"/>
    </row>
    <row r="1426" spans="1:17" ht="14.25" customHeight="1">
      <c r="A1426" s="14" t="s">
        <v>1025</v>
      </c>
      <c r="B1426" s="27">
        <v>4</v>
      </c>
      <c r="K1426" s="1"/>
      <c r="L1426" s="1"/>
      <c r="M1426" s="1"/>
      <c r="N1426" s="1"/>
      <c r="O1426" s="1"/>
      <c r="P1426" s="1"/>
    </row>
    <row r="1427" spans="1:17" ht="14.25" customHeight="1">
      <c r="A1427" s="14" t="s">
        <v>1025</v>
      </c>
      <c r="B1427" s="27">
        <v>5</v>
      </c>
      <c r="K1427" s="1"/>
      <c r="L1427" s="1"/>
      <c r="M1427" s="1"/>
      <c r="N1427" s="1"/>
      <c r="O1427" s="1"/>
      <c r="P1427" s="1"/>
    </row>
    <row r="1428" spans="1:17" ht="14.25" customHeight="1">
      <c r="A1428" s="14" t="s">
        <v>1027</v>
      </c>
      <c r="B1428" s="27">
        <v>1</v>
      </c>
      <c r="K1428" s="1"/>
      <c r="L1428" s="1"/>
      <c r="M1428" s="1"/>
      <c r="N1428" s="1"/>
      <c r="O1428" s="1"/>
      <c r="P1428" s="1"/>
    </row>
    <row r="1429" spans="1:17" ht="14.25" customHeight="1">
      <c r="A1429" s="14" t="s">
        <v>1027</v>
      </c>
      <c r="B1429" s="27">
        <v>2</v>
      </c>
      <c r="K1429" s="1"/>
      <c r="L1429" s="1"/>
      <c r="M1429" s="1"/>
      <c r="N1429" s="1"/>
      <c r="O1429" s="1"/>
      <c r="P1429" s="1"/>
    </row>
    <row r="1430" spans="1:17" ht="14.25" customHeight="1">
      <c r="A1430" s="14" t="s">
        <v>1027</v>
      </c>
      <c r="B1430" s="27">
        <v>3</v>
      </c>
      <c r="K1430" s="1"/>
      <c r="L1430" s="1"/>
      <c r="M1430" s="1"/>
      <c r="N1430" s="1"/>
      <c r="O1430" s="1"/>
      <c r="P1430" s="1"/>
    </row>
    <row r="1431" spans="1:17" ht="14.25" customHeight="1">
      <c r="A1431" s="14" t="s">
        <v>1027</v>
      </c>
      <c r="B1431" s="27">
        <v>4</v>
      </c>
      <c r="K1431" s="1"/>
      <c r="L1431" s="1"/>
      <c r="M1431" s="1"/>
      <c r="N1431" s="1"/>
      <c r="O1431" s="1"/>
      <c r="P1431" s="1"/>
    </row>
    <row r="1432" spans="1:17" ht="14.25" customHeight="1">
      <c r="A1432" s="14" t="s">
        <v>1027</v>
      </c>
      <c r="B1432" s="27">
        <v>5</v>
      </c>
      <c r="K1432" s="1"/>
      <c r="L1432" s="1"/>
      <c r="M1432" s="1"/>
      <c r="N1432" s="1"/>
      <c r="O1432" s="1"/>
      <c r="P1432" s="1"/>
    </row>
    <row r="1433" spans="1:17" ht="14.25" customHeight="1">
      <c r="A1433" s="14" t="s">
        <v>1029</v>
      </c>
      <c r="B1433" s="27">
        <v>1</v>
      </c>
      <c r="K1433" s="1"/>
      <c r="L1433" s="1"/>
      <c r="M1433" s="1"/>
      <c r="N1433" s="1"/>
      <c r="O1433" s="1"/>
      <c r="P1433" s="1"/>
    </row>
    <row r="1434" spans="1:17" ht="14.25" customHeight="1">
      <c r="A1434" s="14" t="s">
        <v>1029</v>
      </c>
      <c r="B1434" s="27">
        <v>2</v>
      </c>
      <c r="K1434" s="1"/>
      <c r="L1434" s="1"/>
      <c r="M1434" s="1"/>
      <c r="N1434" s="1"/>
      <c r="O1434" s="1"/>
      <c r="P1434" s="1"/>
    </row>
    <row r="1435" spans="1:17" ht="14.25" customHeight="1">
      <c r="A1435" s="14" t="s">
        <v>1029</v>
      </c>
      <c r="B1435" s="27">
        <v>3</v>
      </c>
      <c r="K1435" s="1"/>
      <c r="L1435" s="1"/>
      <c r="M1435" s="1"/>
      <c r="N1435" s="1"/>
      <c r="O1435" s="1"/>
      <c r="P1435" s="1"/>
    </row>
    <row r="1436" spans="1:17" ht="14.25" customHeight="1">
      <c r="A1436" s="14" t="s">
        <v>1029</v>
      </c>
      <c r="B1436" s="27">
        <v>4</v>
      </c>
      <c r="K1436" s="1"/>
      <c r="L1436" s="1"/>
      <c r="M1436" s="1"/>
      <c r="N1436" s="1"/>
      <c r="O1436" s="1"/>
      <c r="P1436" s="1"/>
    </row>
    <row r="1437" spans="1:17" ht="14.25" customHeight="1">
      <c r="A1437" s="14" t="s">
        <v>1029</v>
      </c>
      <c r="B1437" s="27">
        <v>5</v>
      </c>
      <c r="K1437" s="1"/>
      <c r="L1437" s="1"/>
      <c r="M1437" s="1"/>
      <c r="N1437" s="1"/>
      <c r="O1437" s="1"/>
      <c r="P1437" s="1"/>
    </row>
    <row r="1438" spans="1:17" ht="14.25" customHeight="1">
      <c r="A1438" s="14" t="s">
        <v>1032</v>
      </c>
      <c r="B1438" s="27">
        <v>1</v>
      </c>
      <c r="C1438" s="27">
        <v>93.7</v>
      </c>
      <c r="D1438" s="27">
        <v>10.9</v>
      </c>
      <c r="E1438" s="27">
        <v>0.7</v>
      </c>
      <c r="F1438" s="27">
        <v>7.7</v>
      </c>
      <c r="G1438" s="27">
        <v>4.46</v>
      </c>
      <c r="H1438" s="27">
        <v>48.7</v>
      </c>
      <c r="I1438" s="27">
        <v>4.54</v>
      </c>
      <c r="J1438" s="7">
        <f t="shared" ref="J1438:J1447" si="554">(I1438/H1438)*100</f>
        <v>9.3223819301848039</v>
      </c>
      <c r="K1438" s="1"/>
      <c r="L1438" s="1"/>
      <c r="M1438" s="2" t="s">
        <v>1628</v>
      </c>
      <c r="N1438" s="2" t="s">
        <v>52</v>
      </c>
      <c r="O1438" s="2" t="s">
        <v>1628</v>
      </c>
      <c r="P1438" s="2" t="s">
        <v>52</v>
      </c>
      <c r="Q1438" s="27" t="s">
        <v>1684</v>
      </c>
    </row>
    <row r="1439" spans="1:17" ht="14.25" customHeight="1">
      <c r="A1439" s="14" t="s">
        <v>1032</v>
      </c>
      <c r="B1439" s="27">
        <v>2</v>
      </c>
      <c r="C1439" s="27">
        <v>113</v>
      </c>
      <c r="D1439" s="27">
        <v>13.6</v>
      </c>
      <c r="E1439" s="27">
        <v>0.56000000000000005</v>
      </c>
      <c r="F1439" s="27">
        <v>8.8000000000000007</v>
      </c>
      <c r="G1439" s="27">
        <v>4.45</v>
      </c>
      <c r="H1439" s="27">
        <v>57.1</v>
      </c>
      <c r="I1439" s="27">
        <v>5.78</v>
      </c>
      <c r="J1439" s="7">
        <f t="shared" si="554"/>
        <v>10.122591943957969</v>
      </c>
      <c r="K1439" s="1"/>
      <c r="L1439" s="1"/>
      <c r="M1439" s="2" t="s">
        <v>1628</v>
      </c>
      <c r="N1439" s="2" t="s">
        <v>52</v>
      </c>
      <c r="O1439" s="2" t="s">
        <v>52</v>
      </c>
      <c r="P1439" s="2" t="s">
        <v>52</v>
      </c>
      <c r="Q1439" s="27" t="s">
        <v>1684</v>
      </c>
    </row>
    <row r="1440" spans="1:17" ht="14.25" customHeight="1">
      <c r="A1440" s="14" t="s">
        <v>1032</v>
      </c>
      <c r="B1440" s="27">
        <v>3</v>
      </c>
      <c r="C1440" s="27">
        <v>152.80000000000001</v>
      </c>
      <c r="D1440" s="27">
        <v>14.3</v>
      </c>
      <c r="E1440" s="27">
        <v>0.96</v>
      </c>
      <c r="F1440" s="27">
        <v>9.9</v>
      </c>
      <c r="G1440" s="27">
        <v>4.8</v>
      </c>
      <c r="H1440" s="27">
        <v>130</v>
      </c>
      <c r="I1440" s="27">
        <v>12.59</v>
      </c>
      <c r="J1440" s="7">
        <f t="shared" si="554"/>
        <v>9.684615384615384</v>
      </c>
      <c r="K1440" s="1"/>
      <c r="L1440" s="1"/>
      <c r="M1440" s="2" t="s">
        <v>1628</v>
      </c>
      <c r="N1440" s="2" t="s">
        <v>52</v>
      </c>
      <c r="O1440" s="2" t="s">
        <v>52</v>
      </c>
      <c r="P1440" s="2" t="s">
        <v>52</v>
      </c>
      <c r="Q1440" s="27" t="s">
        <v>1684</v>
      </c>
    </row>
    <row r="1441" spans="1:17" ht="14.25" customHeight="1">
      <c r="A1441" s="14" t="s">
        <v>1032</v>
      </c>
      <c r="B1441" s="27">
        <v>4</v>
      </c>
      <c r="C1441" s="27">
        <v>66.5</v>
      </c>
      <c r="D1441" s="27">
        <v>11.9</v>
      </c>
      <c r="E1441" s="27">
        <v>0.78</v>
      </c>
      <c r="F1441" s="27">
        <v>7.5</v>
      </c>
      <c r="G1441" s="27">
        <v>4.04</v>
      </c>
      <c r="H1441" s="27">
        <v>39.200000000000003</v>
      </c>
      <c r="I1441" s="27">
        <v>3.51</v>
      </c>
      <c r="J1441" s="7">
        <f t="shared" si="554"/>
        <v>8.954081632653061</v>
      </c>
      <c r="K1441" s="1"/>
      <c r="L1441" s="1"/>
      <c r="M1441" s="2" t="s">
        <v>1628</v>
      </c>
      <c r="N1441" s="2" t="s">
        <v>52</v>
      </c>
      <c r="O1441" s="2" t="s">
        <v>1628</v>
      </c>
      <c r="P1441" s="2" t="s">
        <v>52</v>
      </c>
      <c r="Q1441" s="27" t="s">
        <v>1685</v>
      </c>
    </row>
    <row r="1442" spans="1:17" ht="14.25" customHeight="1">
      <c r="A1442" s="14" t="s">
        <v>1032</v>
      </c>
      <c r="B1442" s="27">
        <v>5</v>
      </c>
      <c r="C1442" s="27">
        <v>91</v>
      </c>
      <c r="D1442" s="27">
        <v>11.6</v>
      </c>
      <c r="E1442" s="27">
        <v>0.68</v>
      </c>
      <c r="F1442" s="27">
        <v>8.6</v>
      </c>
      <c r="G1442" s="27">
        <v>4.43</v>
      </c>
      <c r="H1442" s="27">
        <v>44.91</v>
      </c>
      <c r="I1442" s="27">
        <v>4.46</v>
      </c>
      <c r="J1442" s="7">
        <f t="shared" si="554"/>
        <v>9.9309730572255628</v>
      </c>
      <c r="K1442" s="1"/>
      <c r="L1442" s="1"/>
      <c r="M1442" s="2" t="s">
        <v>1628</v>
      </c>
      <c r="N1442" s="2" t="s">
        <v>52</v>
      </c>
      <c r="O1442" s="2" t="s">
        <v>1628</v>
      </c>
      <c r="P1442" s="2" t="s">
        <v>52</v>
      </c>
      <c r="Q1442" s="27" t="s">
        <v>1684</v>
      </c>
    </row>
    <row r="1443" spans="1:17" ht="14.25" customHeight="1">
      <c r="A1443" s="14" t="s">
        <v>1035</v>
      </c>
      <c r="B1443" s="27">
        <v>1</v>
      </c>
      <c r="C1443" s="27">
        <v>88</v>
      </c>
      <c r="D1443" s="27">
        <v>14</v>
      </c>
      <c r="E1443" s="27">
        <v>0.88</v>
      </c>
      <c r="F1443" s="27">
        <v>10.5</v>
      </c>
      <c r="G1443" s="27">
        <v>5.75</v>
      </c>
      <c r="H1443" s="27">
        <v>48.8</v>
      </c>
      <c r="I1443" s="27">
        <v>4.45</v>
      </c>
      <c r="J1443" s="7">
        <f t="shared" si="554"/>
        <v>9.1188524590163933</v>
      </c>
      <c r="K1443" s="1"/>
      <c r="L1443" s="1"/>
      <c r="M1443" s="2" t="s">
        <v>1628</v>
      </c>
      <c r="N1443" s="2" t="s">
        <v>52</v>
      </c>
      <c r="O1443" s="2" t="s">
        <v>1628</v>
      </c>
      <c r="P1443" s="2" t="s">
        <v>52</v>
      </c>
      <c r="Q1443" s="27" t="s">
        <v>1686</v>
      </c>
    </row>
    <row r="1444" spans="1:17" ht="14.25" customHeight="1">
      <c r="A1444" s="14" t="s">
        <v>1035</v>
      </c>
      <c r="B1444" s="27">
        <v>2</v>
      </c>
      <c r="C1444" s="27">
        <v>145</v>
      </c>
      <c r="D1444" s="27">
        <v>17.5</v>
      </c>
      <c r="E1444" s="27">
        <v>0.96</v>
      </c>
      <c r="F1444" s="27">
        <v>6</v>
      </c>
      <c r="G1444" s="27">
        <v>5.2</v>
      </c>
      <c r="H1444" s="27">
        <v>101.1</v>
      </c>
      <c r="I1444" s="27">
        <v>10.48</v>
      </c>
      <c r="J1444" s="7">
        <f t="shared" si="554"/>
        <v>10.365974282888232</v>
      </c>
      <c r="K1444" s="1"/>
      <c r="L1444" s="1"/>
      <c r="M1444" s="2" t="s">
        <v>1628</v>
      </c>
      <c r="N1444" s="2" t="s">
        <v>52</v>
      </c>
      <c r="O1444" s="2" t="s">
        <v>52</v>
      </c>
      <c r="P1444" s="2" t="s">
        <v>52</v>
      </c>
    </row>
    <row r="1445" spans="1:17" ht="14.25" customHeight="1">
      <c r="A1445" s="14" t="s">
        <v>1035</v>
      </c>
      <c r="B1445" s="27">
        <v>3</v>
      </c>
      <c r="C1445" s="27">
        <v>99</v>
      </c>
      <c r="D1445" s="27">
        <v>10</v>
      </c>
      <c r="E1445" s="27">
        <v>0.85</v>
      </c>
      <c r="F1445" s="27">
        <v>8</v>
      </c>
      <c r="G1445" s="27">
        <v>5</v>
      </c>
      <c r="H1445" s="27">
        <v>24.1</v>
      </c>
      <c r="I1445" s="27">
        <v>3.82</v>
      </c>
      <c r="J1445" s="7">
        <f t="shared" si="554"/>
        <v>15.850622406639003</v>
      </c>
      <c r="K1445" s="1"/>
      <c r="L1445" s="1"/>
      <c r="M1445" s="2" t="s">
        <v>1628</v>
      </c>
      <c r="N1445" s="2" t="s">
        <v>52</v>
      </c>
      <c r="O1445" s="2" t="s">
        <v>1628</v>
      </c>
      <c r="P1445" s="2" t="s">
        <v>52</v>
      </c>
      <c r="Q1445" s="27" t="s">
        <v>1670</v>
      </c>
    </row>
    <row r="1446" spans="1:17" ht="14.25" customHeight="1">
      <c r="A1446" s="14" t="s">
        <v>1035</v>
      </c>
      <c r="B1446" s="27">
        <v>4</v>
      </c>
      <c r="C1446" s="27">
        <v>85</v>
      </c>
      <c r="D1446" s="27">
        <v>13.8</v>
      </c>
      <c r="E1446" s="27">
        <v>0.67</v>
      </c>
      <c r="F1446" s="27">
        <v>10.4</v>
      </c>
      <c r="G1446" s="27">
        <v>5.7</v>
      </c>
      <c r="H1446" s="27">
        <v>45</v>
      </c>
      <c r="I1446" s="27">
        <v>4.1399999999999997</v>
      </c>
      <c r="J1446" s="7">
        <f t="shared" si="554"/>
        <v>9.1999999999999993</v>
      </c>
      <c r="K1446" s="1"/>
      <c r="L1446" s="1"/>
      <c r="M1446" s="2" t="s">
        <v>1628</v>
      </c>
      <c r="N1446" s="2" t="s">
        <v>52</v>
      </c>
      <c r="O1446" s="2" t="s">
        <v>1628</v>
      </c>
      <c r="P1446" s="2" t="s">
        <v>52</v>
      </c>
    </row>
    <row r="1447" spans="1:17" ht="14.25" customHeight="1">
      <c r="A1447" s="14" t="s">
        <v>1035</v>
      </c>
      <c r="B1447" s="27">
        <v>5</v>
      </c>
      <c r="C1447" s="27">
        <v>128</v>
      </c>
      <c r="D1447" s="27">
        <v>18.5</v>
      </c>
      <c r="E1447" s="27">
        <v>0.85</v>
      </c>
      <c r="F1447" s="27">
        <v>4.4000000000000004</v>
      </c>
      <c r="G1447" s="27">
        <v>3.95</v>
      </c>
      <c r="H1447" s="27">
        <v>87.9</v>
      </c>
      <c r="I1447" s="27">
        <v>9.86</v>
      </c>
      <c r="J1447" s="7">
        <f t="shared" si="554"/>
        <v>11.217292377701932</v>
      </c>
      <c r="K1447" s="1"/>
      <c r="L1447" s="1"/>
      <c r="M1447" s="2" t="s">
        <v>1628</v>
      </c>
      <c r="N1447" s="2" t="s">
        <v>52</v>
      </c>
      <c r="O1447" s="2" t="s">
        <v>52</v>
      </c>
      <c r="P1447" s="2" t="s">
        <v>52</v>
      </c>
    </row>
    <row r="1448" spans="1:17" ht="14.25" customHeight="1">
      <c r="A1448" s="14" t="s">
        <v>217</v>
      </c>
      <c r="B1448" s="27">
        <v>1</v>
      </c>
      <c r="K1448" s="1"/>
      <c r="L1448" s="1"/>
      <c r="M1448" s="1"/>
      <c r="N1448" s="1"/>
      <c r="O1448" s="1"/>
      <c r="P1448" s="1"/>
    </row>
    <row r="1449" spans="1:17" ht="14.25" customHeight="1">
      <c r="A1449" s="14" t="s">
        <v>217</v>
      </c>
      <c r="B1449" s="27">
        <v>2</v>
      </c>
      <c r="K1449" s="1"/>
      <c r="L1449" s="1"/>
      <c r="M1449" s="1"/>
      <c r="N1449" s="1"/>
      <c r="O1449" s="1"/>
      <c r="P1449" s="1"/>
    </row>
    <row r="1450" spans="1:17" ht="14.25" customHeight="1">
      <c r="A1450" s="14" t="s">
        <v>217</v>
      </c>
      <c r="B1450" s="27">
        <v>3</v>
      </c>
      <c r="K1450" s="1"/>
      <c r="L1450" s="1"/>
      <c r="M1450" s="1"/>
      <c r="N1450" s="1"/>
      <c r="O1450" s="1"/>
      <c r="P1450" s="1"/>
    </row>
    <row r="1451" spans="1:17" ht="14.25" customHeight="1">
      <c r="A1451" s="14" t="s">
        <v>217</v>
      </c>
      <c r="B1451" s="27">
        <v>4</v>
      </c>
      <c r="K1451" s="1"/>
      <c r="L1451" s="1"/>
      <c r="M1451" s="1"/>
      <c r="N1451" s="1"/>
      <c r="O1451" s="1"/>
      <c r="P1451" s="1"/>
    </row>
    <row r="1452" spans="1:17" ht="14.25" customHeight="1">
      <c r="A1452" s="14" t="s">
        <v>217</v>
      </c>
      <c r="B1452" s="27">
        <v>5</v>
      </c>
      <c r="K1452" s="1"/>
      <c r="L1452" s="1"/>
      <c r="M1452" s="1"/>
      <c r="N1452" s="1"/>
      <c r="O1452" s="1"/>
      <c r="P1452" s="1"/>
    </row>
    <row r="1453" spans="1:17" ht="14.25" customHeight="1">
      <c r="A1453" s="14" t="s">
        <v>1040</v>
      </c>
      <c r="B1453" s="27">
        <v>1</v>
      </c>
      <c r="C1453" s="27">
        <v>94.8</v>
      </c>
      <c r="D1453" s="27">
        <v>14.2</v>
      </c>
      <c r="E1453" s="27">
        <v>0.8</v>
      </c>
      <c r="F1453" s="27">
        <v>11</v>
      </c>
      <c r="G1453" s="27">
        <v>4.72</v>
      </c>
      <c r="H1453" s="27">
        <v>48.09</v>
      </c>
      <c r="I1453" s="27">
        <v>5.08</v>
      </c>
      <c r="J1453" s="7">
        <f t="shared" ref="J1453:J1457" si="555">(I1453/H1453)*100</f>
        <v>10.563526720731959</v>
      </c>
      <c r="K1453" s="1"/>
      <c r="L1453" s="1"/>
      <c r="M1453" s="2" t="s">
        <v>1628</v>
      </c>
      <c r="N1453" s="2" t="s">
        <v>52</v>
      </c>
      <c r="O1453" s="2" t="s">
        <v>1628</v>
      </c>
      <c r="P1453" s="2" t="s">
        <v>52</v>
      </c>
      <c r="Q1453" s="27" t="s">
        <v>1687</v>
      </c>
    </row>
    <row r="1454" spans="1:17" ht="14.25" customHeight="1">
      <c r="A1454" s="14" t="s">
        <v>1040</v>
      </c>
      <c r="B1454" s="27">
        <v>2</v>
      </c>
      <c r="C1454" s="27">
        <v>185.8</v>
      </c>
      <c r="D1454" s="27">
        <v>20.399999999999999</v>
      </c>
      <c r="E1454" s="27">
        <v>0.93</v>
      </c>
      <c r="F1454" s="27">
        <v>10</v>
      </c>
      <c r="G1454" s="27">
        <v>4.6900000000000004</v>
      </c>
      <c r="H1454" s="27">
        <v>190.92</v>
      </c>
      <c r="I1454" s="27">
        <v>19.46</v>
      </c>
      <c r="J1454" s="7">
        <f t="shared" si="555"/>
        <v>10.192750890425311</v>
      </c>
      <c r="K1454" s="1"/>
      <c r="L1454" s="1"/>
      <c r="M1454" s="2" t="s">
        <v>52</v>
      </c>
      <c r="N1454" s="2" t="s">
        <v>52</v>
      </c>
      <c r="O1454" s="2" t="s">
        <v>1628</v>
      </c>
      <c r="P1454" s="2" t="s">
        <v>52</v>
      </c>
      <c r="Q1454" s="27" t="s">
        <v>1687</v>
      </c>
    </row>
    <row r="1455" spans="1:17" ht="14.25" customHeight="1">
      <c r="A1455" s="14" t="s">
        <v>1040</v>
      </c>
      <c r="B1455" s="27">
        <v>3</v>
      </c>
      <c r="C1455" s="27">
        <v>161.80000000000001</v>
      </c>
      <c r="D1455" s="27">
        <v>15.8</v>
      </c>
      <c r="E1455" s="27">
        <v>0.88</v>
      </c>
      <c r="F1455" s="27">
        <v>11.2</v>
      </c>
      <c r="G1455" s="27">
        <v>5.54</v>
      </c>
      <c r="H1455" s="27">
        <v>155.43</v>
      </c>
      <c r="I1455" s="27">
        <v>15.23</v>
      </c>
      <c r="J1455" s="7">
        <f t="shared" si="555"/>
        <v>9.798623174419351</v>
      </c>
      <c r="K1455" s="1"/>
      <c r="L1455" s="1"/>
      <c r="M1455" s="2" t="s">
        <v>52</v>
      </c>
      <c r="N1455" s="2" t="s">
        <v>52</v>
      </c>
      <c r="O1455" s="2" t="s">
        <v>1628</v>
      </c>
      <c r="P1455" s="2" t="s">
        <v>52</v>
      </c>
      <c r="Q1455" s="27" t="s">
        <v>1687</v>
      </c>
    </row>
    <row r="1456" spans="1:17" ht="14.25" customHeight="1">
      <c r="A1456" s="14" t="s">
        <v>1040</v>
      </c>
      <c r="B1456" s="27">
        <v>4</v>
      </c>
      <c r="C1456" s="27">
        <v>121.3</v>
      </c>
      <c r="D1456" s="27">
        <v>8.9</v>
      </c>
      <c r="E1456" s="27">
        <v>1.1399999999999999</v>
      </c>
      <c r="F1456" s="27">
        <v>13.5</v>
      </c>
      <c r="G1456" s="27">
        <v>5.74</v>
      </c>
      <c r="H1456" s="27">
        <v>55.45</v>
      </c>
      <c r="I1456" s="27">
        <v>5.56</v>
      </c>
      <c r="J1456" s="7">
        <f t="shared" si="555"/>
        <v>10.027051397655544</v>
      </c>
      <c r="K1456" s="1"/>
      <c r="L1456" s="1"/>
      <c r="M1456" s="2" t="s">
        <v>52</v>
      </c>
      <c r="N1456" s="2" t="s">
        <v>52</v>
      </c>
      <c r="O1456" s="2" t="s">
        <v>1628</v>
      </c>
      <c r="P1456" s="2" t="s">
        <v>52</v>
      </c>
      <c r="Q1456" s="27" t="s">
        <v>1687</v>
      </c>
    </row>
    <row r="1457" spans="1:17" ht="14.25" customHeight="1">
      <c r="A1457" s="14" t="s">
        <v>1040</v>
      </c>
      <c r="B1457" s="27">
        <v>5</v>
      </c>
      <c r="C1457" s="27">
        <v>142.4</v>
      </c>
      <c r="D1457" s="27">
        <v>12.9</v>
      </c>
      <c r="E1457" s="27">
        <v>1.26</v>
      </c>
      <c r="F1457" s="27">
        <v>18.8</v>
      </c>
      <c r="G1457" s="27">
        <v>5.77</v>
      </c>
      <c r="H1457" s="27">
        <v>151.51</v>
      </c>
      <c r="I1457" s="27">
        <v>14.26</v>
      </c>
      <c r="J1457" s="7">
        <f t="shared" si="555"/>
        <v>9.4119200052801801</v>
      </c>
      <c r="K1457" s="1"/>
      <c r="L1457" s="1"/>
      <c r="M1457" s="2" t="s">
        <v>1628</v>
      </c>
      <c r="N1457" s="2" t="s">
        <v>52</v>
      </c>
      <c r="O1457" s="2" t="s">
        <v>1628</v>
      </c>
      <c r="P1457" s="2" t="s">
        <v>52</v>
      </c>
      <c r="Q1457" s="27" t="s">
        <v>1687</v>
      </c>
    </row>
    <row r="1458" spans="1:17" ht="14.25" customHeight="1">
      <c r="A1458" s="14" t="s">
        <v>1043</v>
      </c>
      <c r="B1458" s="27">
        <v>1</v>
      </c>
      <c r="K1458" s="1"/>
      <c r="L1458" s="1"/>
      <c r="M1458" s="1"/>
      <c r="N1458" s="1"/>
      <c r="O1458" s="1"/>
      <c r="P1458" s="1"/>
    </row>
    <row r="1459" spans="1:17" ht="14.25" customHeight="1">
      <c r="A1459" s="14" t="s">
        <v>1043</v>
      </c>
      <c r="B1459" s="27">
        <v>2</v>
      </c>
      <c r="K1459" s="1"/>
      <c r="L1459" s="1"/>
      <c r="M1459" s="1"/>
      <c r="N1459" s="1"/>
      <c r="O1459" s="1"/>
      <c r="P1459" s="1"/>
    </row>
    <row r="1460" spans="1:17" ht="14.25" customHeight="1">
      <c r="A1460" s="14" t="s">
        <v>1043</v>
      </c>
      <c r="B1460" s="27">
        <v>3</v>
      </c>
      <c r="K1460" s="1"/>
      <c r="L1460" s="1"/>
      <c r="M1460" s="1"/>
      <c r="N1460" s="1"/>
      <c r="O1460" s="1"/>
      <c r="P1460" s="1"/>
    </row>
    <row r="1461" spans="1:17" ht="14.25" customHeight="1">
      <c r="A1461" s="14" t="s">
        <v>1043</v>
      </c>
      <c r="B1461" s="27">
        <v>4</v>
      </c>
      <c r="K1461" s="1"/>
      <c r="L1461" s="1"/>
      <c r="M1461" s="1"/>
      <c r="N1461" s="1"/>
      <c r="O1461" s="1"/>
      <c r="P1461" s="1"/>
    </row>
    <row r="1462" spans="1:17" ht="14.25" customHeight="1">
      <c r="A1462" s="14" t="s">
        <v>1043</v>
      </c>
      <c r="B1462" s="27">
        <v>5</v>
      </c>
      <c r="K1462" s="1"/>
      <c r="L1462" s="1"/>
      <c r="M1462" s="1"/>
      <c r="N1462" s="1"/>
      <c r="O1462" s="1"/>
      <c r="P1462" s="1"/>
    </row>
    <row r="1463" spans="1:17" ht="14.25" customHeight="1">
      <c r="A1463" s="14" t="s">
        <v>1047</v>
      </c>
      <c r="B1463" s="27">
        <v>1</v>
      </c>
      <c r="K1463" s="1"/>
      <c r="L1463" s="1"/>
      <c r="M1463" s="1"/>
      <c r="N1463" s="1"/>
      <c r="O1463" s="1"/>
      <c r="P1463" s="1"/>
    </row>
    <row r="1464" spans="1:17" ht="14.25" customHeight="1">
      <c r="A1464" s="14" t="s">
        <v>1047</v>
      </c>
      <c r="B1464" s="27">
        <v>2</v>
      </c>
      <c r="K1464" s="1"/>
      <c r="L1464" s="1"/>
      <c r="M1464" s="1"/>
      <c r="N1464" s="1"/>
      <c r="O1464" s="1"/>
      <c r="P1464" s="1"/>
    </row>
    <row r="1465" spans="1:17" ht="14.25" customHeight="1">
      <c r="A1465" s="14" t="s">
        <v>1047</v>
      </c>
      <c r="B1465" s="27">
        <v>3</v>
      </c>
      <c r="K1465" s="1"/>
      <c r="L1465" s="1"/>
      <c r="M1465" s="1"/>
      <c r="N1465" s="1"/>
      <c r="O1465" s="1"/>
      <c r="P1465" s="1"/>
    </row>
    <row r="1466" spans="1:17" ht="14.25" customHeight="1">
      <c r="A1466" s="14" t="s">
        <v>1047</v>
      </c>
      <c r="B1466" s="27">
        <v>4</v>
      </c>
      <c r="K1466" s="1"/>
      <c r="L1466" s="1"/>
      <c r="M1466" s="1"/>
      <c r="N1466" s="1"/>
      <c r="O1466" s="1"/>
      <c r="P1466" s="1"/>
    </row>
    <row r="1467" spans="1:17" ht="14.25" customHeight="1">
      <c r="A1467" s="14" t="s">
        <v>1047</v>
      </c>
      <c r="B1467" s="27">
        <v>5</v>
      </c>
      <c r="K1467" s="1"/>
      <c r="L1467" s="1"/>
      <c r="M1467" s="1"/>
      <c r="N1467" s="1"/>
      <c r="O1467" s="1"/>
      <c r="P1467" s="1"/>
    </row>
    <row r="1468" spans="1:17" ht="14.25" customHeight="1">
      <c r="A1468" s="14" t="s">
        <v>1051</v>
      </c>
      <c r="B1468" s="27">
        <v>1</v>
      </c>
      <c r="C1468" s="27">
        <v>124</v>
      </c>
      <c r="D1468" s="27">
        <v>11.2</v>
      </c>
      <c r="E1468" s="27">
        <v>0.91</v>
      </c>
      <c r="F1468" s="27">
        <v>9</v>
      </c>
      <c r="G1468" s="27">
        <v>5.4</v>
      </c>
      <c r="H1468" s="27">
        <v>105.46</v>
      </c>
      <c r="I1468" s="27">
        <v>8.41</v>
      </c>
      <c r="J1468" s="7">
        <f t="shared" ref="J1468:J1472" si="556">(I1468/H1468)*100</f>
        <v>7.9745875213351036</v>
      </c>
      <c r="K1468" s="1"/>
      <c r="L1468" s="1"/>
      <c r="M1468" s="2" t="s">
        <v>1628</v>
      </c>
      <c r="N1468" s="2" t="s">
        <v>52</v>
      </c>
      <c r="O1468" s="2" t="s">
        <v>1628</v>
      </c>
      <c r="P1468" s="2" t="s">
        <v>1628</v>
      </c>
    </row>
    <row r="1469" spans="1:17" ht="14.25" customHeight="1">
      <c r="A1469" s="14" t="s">
        <v>1051</v>
      </c>
      <c r="B1469" s="27">
        <v>2</v>
      </c>
      <c r="C1469" s="27">
        <v>117.3</v>
      </c>
      <c r="D1469" s="27">
        <v>18.8</v>
      </c>
      <c r="E1469" s="27">
        <v>0.65</v>
      </c>
      <c r="F1469" s="27">
        <v>5.5</v>
      </c>
      <c r="G1469" s="27">
        <v>3.35</v>
      </c>
      <c r="H1469" s="27">
        <v>119.79</v>
      </c>
      <c r="I1469" s="27">
        <v>10.08</v>
      </c>
      <c r="J1469" s="7">
        <f t="shared" si="556"/>
        <v>8.4147257700976716</v>
      </c>
      <c r="K1469" s="1"/>
      <c r="L1469" s="1"/>
      <c r="M1469" s="2" t="s">
        <v>1628</v>
      </c>
      <c r="N1469" s="2" t="s">
        <v>52</v>
      </c>
      <c r="O1469" s="2" t="s">
        <v>1628</v>
      </c>
      <c r="P1469" s="2" t="s">
        <v>1628</v>
      </c>
    </row>
    <row r="1470" spans="1:17" ht="14.25" customHeight="1">
      <c r="A1470" s="14" t="s">
        <v>1051</v>
      </c>
      <c r="B1470" s="27">
        <v>3</v>
      </c>
      <c r="C1470" s="27">
        <v>92.5</v>
      </c>
      <c r="D1470" s="27">
        <v>12</v>
      </c>
      <c r="E1470" s="27">
        <v>0.82</v>
      </c>
      <c r="F1470" s="27">
        <v>4.7</v>
      </c>
      <c r="G1470" s="27">
        <v>3.56</v>
      </c>
      <c r="H1470" s="27">
        <v>63.48</v>
      </c>
      <c r="I1470" s="27">
        <v>5.13</v>
      </c>
      <c r="J1470" s="7">
        <f t="shared" si="556"/>
        <v>8.0812854442344051</v>
      </c>
      <c r="K1470" s="1"/>
      <c r="L1470" s="1"/>
      <c r="M1470" s="2" t="s">
        <v>1628</v>
      </c>
      <c r="N1470" s="2" t="s">
        <v>52</v>
      </c>
      <c r="O1470" s="2" t="s">
        <v>1628</v>
      </c>
      <c r="P1470" s="2" t="s">
        <v>1628</v>
      </c>
    </row>
    <row r="1471" spans="1:17" ht="14.25" customHeight="1">
      <c r="A1471" s="14" t="s">
        <v>1051</v>
      </c>
      <c r="B1471" s="27">
        <v>4</v>
      </c>
      <c r="C1471" s="27">
        <v>28.1</v>
      </c>
      <c r="D1471" s="27">
        <v>6.2</v>
      </c>
      <c r="E1471" s="27">
        <v>0.54</v>
      </c>
      <c r="F1471" s="27">
        <v>2</v>
      </c>
      <c r="G1471" s="27">
        <v>2.11</v>
      </c>
      <c r="H1471" s="27">
        <v>6.02</v>
      </c>
      <c r="I1471" s="27">
        <v>0.53</v>
      </c>
      <c r="J1471" s="7">
        <f t="shared" si="556"/>
        <v>8.8039867109634553</v>
      </c>
      <c r="K1471" s="1"/>
      <c r="L1471" s="1"/>
      <c r="M1471" s="2" t="s">
        <v>1628</v>
      </c>
      <c r="N1471" s="2" t="s">
        <v>52</v>
      </c>
      <c r="O1471" s="2" t="s">
        <v>1628</v>
      </c>
      <c r="P1471" s="2" t="s">
        <v>1628</v>
      </c>
      <c r="Q1471" s="27" t="s">
        <v>1672</v>
      </c>
    </row>
    <row r="1472" spans="1:17" ht="14.25" customHeight="1">
      <c r="A1472" s="14" t="s">
        <v>1051</v>
      </c>
      <c r="B1472" s="27">
        <v>5</v>
      </c>
      <c r="C1472" s="27">
        <v>143.19999999999999</v>
      </c>
      <c r="D1472" s="27">
        <v>19.3</v>
      </c>
      <c r="E1472" s="27">
        <v>1.01</v>
      </c>
      <c r="F1472" s="27">
        <v>6.1</v>
      </c>
      <c r="G1472" s="27">
        <v>3.29</v>
      </c>
      <c r="H1472" s="27">
        <v>155.76</v>
      </c>
      <c r="I1472" s="27">
        <v>14</v>
      </c>
      <c r="J1472" s="7">
        <f t="shared" si="556"/>
        <v>8.9881869542886506</v>
      </c>
      <c r="K1472" s="1"/>
      <c r="L1472" s="1"/>
      <c r="M1472" s="2" t="s">
        <v>1628</v>
      </c>
      <c r="N1472" s="2" t="s">
        <v>52</v>
      </c>
      <c r="O1472" s="2" t="s">
        <v>52</v>
      </c>
      <c r="P1472" s="2" t="s">
        <v>1628</v>
      </c>
    </row>
    <row r="1473" spans="1:17" ht="14.25" customHeight="1">
      <c r="A1473" s="14" t="s">
        <v>1054</v>
      </c>
      <c r="B1473" s="27">
        <v>1</v>
      </c>
      <c r="K1473" s="1"/>
      <c r="L1473" s="1"/>
      <c r="M1473" s="1"/>
      <c r="N1473" s="1"/>
      <c r="O1473" s="1"/>
      <c r="P1473" s="1"/>
    </row>
    <row r="1474" spans="1:17" ht="14.25" customHeight="1">
      <c r="A1474" s="14" t="s">
        <v>1054</v>
      </c>
      <c r="B1474" s="27">
        <v>2</v>
      </c>
      <c r="K1474" s="1"/>
      <c r="L1474" s="1"/>
      <c r="M1474" s="1"/>
      <c r="N1474" s="1"/>
      <c r="O1474" s="1"/>
      <c r="P1474" s="1"/>
    </row>
    <row r="1475" spans="1:17" ht="14.25" customHeight="1">
      <c r="A1475" s="14" t="s">
        <v>1054</v>
      </c>
      <c r="B1475" s="27">
        <v>3</v>
      </c>
      <c r="K1475" s="1"/>
      <c r="L1475" s="1"/>
      <c r="M1475" s="1"/>
      <c r="N1475" s="1"/>
      <c r="O1475" s="1"/>
      <c r="P1475" s="1"/>
    </row>
    <row r="1476" spans="1:17" ht="14.25" customHeight="1">
      <c r="A1476" s="14" t="s">
        <v>1054</v>
      </c>
      <c r="B1476" s="27">
        <v>4</v>
      </c>
      <c r="K1476" s="1"/>
      <c r="L1476" s="1"/>
      <c r="M1476" s="1"/>
      <c r="N1476" s="1"/>
      <c r="O1476" s="1"/>
      <c r="P1476" s="1"/>
    </row>
    <row r="1477" spans="1:17" ht="14.25" customHeight="1">
      <c r="A1477" s="14" t="s">
        <v>1054</v>
      </c>
      <c r="B1477" s="27">
        <v>5</v>
      </c>
      <c r="K1477" s="1"/>
      <c r="L1477" s="1"/>
      <c r="M1477" s="1"/>
      <c r="N1477" s="1"/>
      <c r="O1477" s="1"/>
      <c r="P1477" s="1"/>
    </row>
    <row r="1478" spans="1:17" ht="14.25" customHeight="1">
      <c r="A1478" s="14" t="s">
        <v>1056</v>
      </c>
      <c r="B1478" s="27">
        <v>1</v>
      </c>
      <c r="C1478" s="27">
        <v>144.30000000000001</v>
      </c>
      <c r="D1478" s="27">
        <v>14.9</v>
      </c>
      <c r="E1478" s="27">
        <v>0.83</v>
      </c>
      <c r="F1478" s="27">
        <v>19.5</v>
      </c>
      <c r="G1478" s="27">
        <v>6.82</v>
      </c>
      <c r="H1478" s="27">
        <v>144.91</v>
      </c>
      <c r="I1478" s="27">
        <v>12.19</v>
      </c>
      <c r="J1478" s="7">
        <f t="shared" ref="J1478:J1492" si="557">(I1478/H1478)*100</f>
        <v>8.4121178662618181</v>
      </c>
      <c r="K1478" s="1"/>
      <c r="L1478" s="1"/>
      <c r="M1478" s="2" t="s">
        <v>1628</v>
      </c>
      <c r="N1478" s="2" t="s">
        <v>52</v>
      </c>
      <c r="O1478" s="2" t="s">
        <v>52</v>
      </c>
      <c r="P1478" s="2" t="s">
        <v>52</v>
      </c>
      <c r="Q1478" s="27" t="s">
        <v>1684</v>
      </c>
    </row>
    <row r="1479" spans="1:17" ht="14.25" customHeight="1">
      <c r="A1479" s="14" t="s">
        <v>1056</v>
      </c>
      <c r="B1479" s="27">
        <v>2</v>
      </c>
      <c r="C1479" s="27">
        <v>142</v>
      </c>
      <c r="D1479" s="27">
        <v>17</v>
      </c>
      <c r="E1479" s="27">
        <v>1.07</v>
      </c>
      <c r="F1479" s="27">
        <v>23.2</v>
      </c>
      <c r="G1479" s="27">
        <v>7.36</v>
      </c>
      <c r="H1479" s="27">
        <v>129.19999999999999</v>
      </c>
      <c r="I1479" s="27">
        <v>11.08</v>
      </c>
      <c r="J1479" s="7">
        <f t="shared" si="557"/>
        <v>8.575851393188854</v>
      </c>
      <c r="K1479" s="1"/>
      <c r="L1479" s="1"/>
      <c r="M1479" s="2" t="s">
        <v>1628</v>
      </c>
      <c r="N1479" s="2" t="s">
        <v>52</v>
      </c>
      <c r="O1479" s="2" t="s">
        <v>52</v>
      </c>
      <c r="P1479" s="2" t="s">
        <v>52</v>
      </c>
      <c r="Q1479" s="27" t="s">
        <v>1684</v>
      </c>
    </row>
    <row r="1480" spans="1:17" ht="14.25" customHeight="1">
      <c r="A1480" s="14" t="s">
        <v>1056</v>
      </c>
      <c r="B1480" s="27">
        <v>3</v>
      </c>
      <c r="C1480" s="27">
        <v>64.099999999999994</v>
      </c>
      <c r="D1480" s="27">
        <v>20.100000000000001</v>
      </c>
      <c r="E1480" s="27">
        <v>0.67</v>
      </c>
      <c r="F1480" s="27">
        <v>7.7</v>
      </c>
      <c r="G1480" s="27">
        <v>5.04</v>
      </c>
      <c r="H1480" s="27">
        <v>43.17</v>
      </c>
      <c r="I1480" s="27">
        <v>3.93</v>
      </c>
      <c r="J1480" s="7">
        <f t="shared" si="557"/>
        <v>9.1035441278665736</v>
      </c>
      <c r="K1480" s="1"/>
      <c r="L1480" s="1"/>
      <c r="M1480" s="2" t="s">
        <v>1628</v>
      </c>
      <c r="N1480" s="2" t="s">
        <v>52</v>
      </c>
      <c r="O1480" s="2" t="s">
        <v>1628</v>
      </c>
      <c r="P1480" s="2" t="s">
        <v>52</v>
      </c>
      <c r="Q1480" s="27" t="s">
        <v>1684</v>
      </c>
    </row>
    <row r="1481" spans="1:17" ht="14.25" customHeight="1">
      <c r="A1481" s="14" t="s">
        <v>1056</v>
      </c>
      <c r="B1481" s="27">
        <v>4</v>
      </c>
      <c r="C1481" s="27">
        <v>133.30000000000001</v>
      </c>
      <c r="D1481" s="27">
        <v>17.8</v>
      </c>
      <c r="E1481" s="27">
        <v>0.96</v>
      </c>
      <c r="F1481" s="27">
        <v>17.3</v>
      </c>
      <c r="G1481" s="27">
        <v>7.86</v>
      </c>
      <c r="H1481" s="27">
        <v>232.57</v>
      </c>
      <c r="I1481" s="27">
        <v>22.19</v>
      </c>
      <c r="J1481" s="7">
        <f t="shared" si="557"/>
        <v>9.541213398116696</v>
      </c>
      <c r="K1481" s="1"/>
      <c r="L1481" s="1"/>
      <c r="M1481" s="2" t="s">
        <v>1628</v>
      </c>
      <c r="N1481" s="2" t="s">
        <v>52</v>
      </c>
      <c r="O1481" s="2" t="s">
        <v>52</v>
      </c>
      <c r="P1481" s="2" t="s">
        <v>52</v>
      </c>
      <c r="Q1481" s="27" t="s">
        <v>1684</v>
      </c>
    </row>
    <row r="1482" spans="1:17" ht="14.25" customHeight="1">
      <c r="A1482" s="14" t="s">
        <v>1056</v>
      </c>
      <c r="B1482" s="27">
        <v>5</v>
      </c>
      <c r="C1482" s="27">
        <v>146.69999999999999</v>
      </c>
      <c r="D1482" s="27">
        <v>17</v>
      </c>
      <c r="E1482" s="27">
        <v>0.96</v>
      </c>
      <c r="F1482" s="27">
        <v>20.8</v>
      </c>
      <c r="G1482" s="27">
        <v>7.96</v>
      </c>
      <c r="H1482" s="27">
        <v>173.06</v>
      </c>
      <c r="I1482" s="27">
        <v>15.12</v>
      </c>
      <c r="J1482" s="7">
        <f t="shared" si="557"/>
        <v>8.7368542701953071</v>
      </c>
      <c r="K1482" s="1"/>
      <c r="L1482" s="1"/>
      <c r="M1482" s="2" t="s">
        <v>1628</v>
      </c>
      <c r="N1482" s="2" t="s">
        <v>52</v>
      </c>
      <c r="O1482" s="2" t="s">
        <v>52</v>
      </c>
      <c r="P1482" s="2" t="s">
        <v>52</v>
      </c>
      <c r="Q1482" s="27" t="s">
        <v>1684</v>
      </c>
    </row>
    <row r="1483" spans="1:17" ht="14.25" customHeight="1">
      <c r="A1483" s="14" t="s">
        <v>1059</v>
      </c>
      <c r="B1483" s="27">
        <v>1</v>
      </c>
      <c r="C1483" s="27">
        <v>179.4</v>
      </c>
      <c r="D1483" s="27">
        <v>21</v>
      </c>
      <c r="E1483" s="27">
        <v>0.99</v>
      </c>
      <c r="F1483" s="27">
        <v>6.6</v>
      </c>
      <c r="G1483" s="27">
        <v>3.92</v>
      </c>
      <c r="H1483" s="27">
        <v>248.2</v>
      </c>
      <c r="I1483" s="27">
        <v>26.27</v>
      </c>
      <c r="J1483" s="7">
        <f t="shared" si="557"/>
        <v>10.584206285253828</v>
      </c>
      <c r="K1483" s="1"/>
      <c r="L1483" s="1"/>
      <c r="M1483" s="2" t="s">
        <v>1628</v>
      </c>
      <c r="N1483" s="2" t="s">
        <v>52</v>
      </c>
      <c r="O1483" s="2" t="s">
        <v>1628</v>
      </c>
      <c r="P1483" s="2" t="s">
        <v>52</v>
      </c>
    </row>
    <row r="1484" spans="1:17" ht="14.25" customHeight="1">
      <c r="A1484" s="14" t="s">
        <v>1059</v>
      </c>
      <c r="B1484" s="27">
        <v>2</v>
      </c>
      <c r="C1484" s="27">
        <v>165.6</v>
      </c>
      <c r="D1484" s="27">
        <v>20.3</v>
      </c>
      <c r="E1484" s="27">
        <v>0.84</v>
      </c>
      <c r="F1484" s="27">
        <v>0.84</v>
      </c>
      <c r="G1484" s="27">
        <v>3.66</v>
      </c>
      <c r="H1484" s="27">
        <v>162.44999999999999</v>
      </c>
      <c r="I1484" s="27">
        <v>17.760000000000002</v>
      </c>
      <c r="J1484" s="7">
        <f t="shared" si="557"/>
        <v>10.932594644506004</v>
      </c>
      <c r="K1484" s="1"/>
      <c r="L1484" s="1"/>
      <c r="M1484" s="2" t="s">
        <v>1628</v>
      </c>
      <c r="N1484" s="2" t="s">
        <v>52</v>
      </c>
      <c r="O1484" s="2" t="s">
        <v>1628</v>
      </c>
      <c r="P1484" s="2" t="s">
        <v>52</v>
      </c>
    </row>
    <row r="1485" spans="1:17" ht="14.25" customHeight="1">
      <c r="A1485" s="14" t="s">
        <v>1059</v>
      </c>
      <c r="B1485" s="27">
        <v>3</v>
      </c>
      <c r="C1485" s="27">
        <v>55.4</v>
      </c>
      <c r="D1485" s="27">
        <v>12.1</v>
      </c>
      <c r="E1485" s="27">
        <v>0.59</v>
      </c>
      <c r="F1485" s="27">
        <v>0.59</v>
      </c>
      <c r="G1485" s="27">
        <v>3.49</v>
      </c>
      <c r="H1485" s="27">
        <v>28.36</v>
      </c>
      <c r="I1485" s="27">
        <v>2.79</v>
      </c>
      <c r="J1485" s="7">
        <f t="shared" si="557"/>
        <v>9.8377997179125529</v>
      </c>
      <c r="K1485" s="1"/>
      <c r="L1485" s="1"/>
      <c r="M1485" s="2" t="s">
        <v>1628</v>
      </c>
      <c r="N1485" s="2" t="s">
        <v>52</v>
      </c>
      <c r="O1485" s="2" t="s">
        <v>1628</v>
      </c>
      <c r="P1485" s="2" t="s">
        <v>52</v>
      </c>
    </row>
    <row r="1486" spans="1:17" ht="14.25" customHeight="1">
      <c r="A1486" s="14" t="s">
        <v>1059</v>
      </c>
      <c r="B1486" s="27">
        <v>4</v>
      </c>
      <c r="C1486" s="27">
        <v>53.1</v>
      </c>
      <c r="D1486" s="27">
        <v>7.1</v>
      </c>
      <c r="E1486" s="27">
        <v>0.7</v>
      </c>
      <c r="F1486" s="27">
        <v>0.7</v>
      </c>
      <c r="G1486" s="27">
        <v>2.7</v>
      </c>
      <c r="H1486" s="27">
        <v>21.08</v>
      </c>
      <c r="I1486" s="27">
        <v>1.93</v>
      </c>
      <c r="J1486" s="7">
        <f t="shared" si="557"/>
        <v>9.1555977229601524</v>
      </c>
      <c r="K1486" s="1"/>
      <c r="L1486" s="1"/>
      <c r="M1486" s="2" t="s">
        <v>1628</v>
      </c>
      <c r="N1486" s="2" t="s">
        <v>52</v>
      </c>
      <c r="O1486" s="2" t="s">
        <v>1628</v>
      </c>
      <c r="P1486" s="2" t="s">
        <v>52</v>
      </c>
    </row>
    <row r="1487" spans="1:17" ht="14.25" customHeight="1">
      <c r="A1487" s="14" t="s">
        <v>1059</v>
      </c>
      <c r="B1487" s="27">
        <v>5</v>
      </c>
      <c r="C1487" s="27">
        <v>25.6</v>
      </c>
      <c r="D1487" s="27">
        <v>7.4</v>
      </c>
      <c r="E1487" s="27">
        <v>0.47</v>
      </c>
      <c r="F1487" s="27">
        <v>0.47</v>
      </c>
      <c r="G1487" s="27">
        <v>2.2200000000000002</v>
      </c>
      <c r="H1487" s="27">
        <v>8.3000000000000007</v>
      </c>
      <c r="I1487" s="27">
        <v>0.74</v>
      </c>
      <c r="J1487" s="7">
        <f t="shared" si="557"/>
        <v>8.9156626506024086</v>
      </c>
      <c r="K1487" s="1"/>
      <c r="L1487" s="1"/>
      <c r="M1487" s="2" t="s">
        <v>1628</v>
      </c>
      <c r="N1487" s="2" t="s">
        <v>52</v>
      </c>
      <c r="O1487" s="2" t="s">
        <v>1628</v>
      </c>
      <c r="P1487" s="2" t="s">
        <v>52</v>
      </c>
    </row>
    <row r="1488" spans="1:17" ht="14.25" customHeight="1">
      <c r="A1488" s="14" t="s">
        <v>1061</v>
      </c>
      <c r="B1488" s="27">
        <v>1</v>
      </c>
      <c r="C1488" s="27">
        <v>158.5</v>
      </c>
      <c r="D1488" s="27">
        <v>32.4</v>
      </c>
      <c r="E1488" s="27">
        <v>0.73</v>
      </c>
      <c r="F1488" s="27">
        <v>17.5</v>
      </c>
      <c r="G1488" s="27">
        <v>5.8</v>
      </c>
      <c r="H1488" s="27">
        <v>210.1</v>
      </c>
      <c r="I1488" s="27">
        <v>23.26</v>
      </c>
      <c r="J1488" s="7">
        <f t="shared" si="557"/>
        <v>11.070918610185627</v>
      </c>
      <c r="K1488" s="1"/>
      <c r="L1488" s="1"/>
      <c r="M1488" s="2" t="s">
        <v>52</v>
      </c>
      <c r="N1488" s="2" t="s">
        <v>52</v>
      </c>
      <c r="O1488" s="2" t="s">
        <v>52</v>
      </c>
      <c r="P1488" s="2" t="s">
        <v>52</v>
      </c>
    </row>
    <row r="1489" spans="1:17" ht="14.25" customHeight="1">
      <c r="A1489" s="14" t="s">
        <v>1061</v>
      </c>
      <c r="B1489" s="27">
        <v>2</v>
      </c>
      <c r="C1489" s="27">
        <v>184.8</v>
      </c>
      <c r="D1489" s="27">
        <v>18.7</v>
      </c>
      <c r="E1489" s="27">
        <v>0.51</v>
      </c>
      <c r="F1489" s="27">
        <v>23.7</v>
      </c>
      <c r="G1489" s="27">
        <v>6.56</v>
      </c>
      <c r="H1489" s="27">
        <v>136.15</v>
      </c>
      <c r="I1489" s="27">
        <v>14.56</v>
      </c>
      <c r="J1489" s="7">
        <f t="shared" si="557"/>
        <v>10.694087403598971</v>
      </c>
      <c r="K1489" s="1"/>
      <c r="L1489" s="1"/>
      <c r="M1489" s="2" t="s">
        <v>52</v>
      </c>
      <c r="N1489" s="2" t="s">
        <v>52</v>
      </c>
      <c r="O1489" s="2" t="s">
        <v>52</v>
      </c>
      <c r="P1489" s="2" t="s">
        <v>52</v>
      </c>
    </row>
    <row r="1490" spans="1:17" ht="14.25" customHeight="1">
      <c r="A1490" s="14" t="s">
        <v>1061</v>
      </c>
      <c r="B1490" s="27">
        <v>3</v>
      </c>
      <c r="C1490" s="27">
        <v>151</v>
      </c>
      <c r="D1490" s="27">
        <v>21.1</v>
      </c>
      <c r="E1490" s="27">
        <v>0.95</v>
      </c>
      <c r="F1490" s="27">
        <v>24</v>
      </c>
      <c r="G1490" s="27">
        <v>8.01</v>
      </c>
      <c r="H1490" s="27">
        <v>187.2</v>
      </c>
      <c r="I1490" s="27">
        <v>19.48</v>
      </c>
      <c r="J1490" s="7">
        <f t="shared" si="557"/>
        <v>10.405982905982906</v>
      </c>
      <c r="K1490" s="1"/>
      <c r="L1490" s="1"/>
      <c r="M1490" s="2" t="s">
        <v>52</v>
      </c>
      <c r="N1490" s="2" t="s">
        <v>52</v>
      </c>
      <c r="O1490" s="2" t="s">
        <v>1628</v>
      </c>
      <c r="P1490" s="2" t="s">
        <v>52</v>
      </c>
      <c r="Q1490" s="27" t="s">
        <v>1670</v>
      </c>
    </row>
    <row r="1491" spans="1:17" ht="14.25" customHeight="1">
      <c r="A1491" s="14" t="s">
        <v>1061</v>
      </c>
      <c r="B1491" s="27">
        <v>4</v>
      </c>
      <c r="C1491" s="27">
        <v>157</v>
      </c>
      <c r="D1491" s="27">
        <v>23.9</v>
      </c>
      <c r="E1491" s="27">
        <v>0.74</v>
      </c>
      <c r="F1491" s="27">
        <v>18.600000000000001</v>
      </c>
      <c r="G1491" s="27">
        <v>5.88</v>
      </c>
      <c r="H1491" s="27">
        <v>172.31</v>
      </c>
      <c r="I1491" s="49">
        <v>18.2</v>
      </c>
      <c r="J1491" s="7">
        <f t="shared" si="557"/>
        <v>10.562358539840984</v>
      </c>
      <c r="K1491" s="1"/>
      <c r="L1491" s="1"/>
      <c r="M1491" s="2" t="s">
        <v>52</v>
      </c>
      <c r="N1491" s="2" t="s">
        <v>52</v>
      </c>
      <c r="O1491" s="2" t="s">
        <v>52</v>
      </c>
      <c r="P1491" s="2" t="s">
        <v>52</v>
      </c>
    </row>
    <row r="1492" spans="1:17" ht="14.25" customHeight="1">
      <c r="A1492" s="14" t="s">
        <v>1061</v>
      </c>
      <c r="B1492" s="27">
        <v>5</v>
      </c>
      <c r="C1492" s="27">
        <v>164.3</v>
      </c>
      <c r="D1492" s="27">
        <v>21.4</v>
      </c>
      <c r="E1492" s="27">
        <v>0.65</v>
      </c>
      <c r="F1492" s="27">
        <v>20.7</v>
      </c>
      <c r="G1492" s="27">
        <v>6.15</v>
      </c>
      <c r="H1492" s="27">
        <v>131.56</v>
      </c>
      <c r="I1492" s="27">
        <v>13.65</v>
      </c>
      <c r="J1492" s="7">
        <f t="shared" si="557"/>
        <v>10.375494071146244</v>
      </c>
      <c r="K1492" s="1"/>
      <c r="L1492" s="1"/>
      <c r="M1492" s="2" t="s">
        <v>52</v>
      </c>
      <c r="N1492" s="2" t="s">
        <v>52</v>
      </c>
      <c r="O1492" s="2" t="s">
        <v>52</v>
      </c>
      <c r="P1492" s="2" t="s">
        <v>52</v>
      </c>
    </row>
    <row r="1493" spans="1:17" ht="14.25" customHeight="1">
      <c r="A1493" s="14" t="s">
        <v>1063</v>
      </c>
      <c r="B1493" s="27">
        <v>1</v>
      </c>
      <c r="K1493" s="1"/>
      <c r="L1493" s="1"/>
      <c r="M1493" s="1"/>
      <c r="N1493" s="1"/>
      <c r="O1493" s="1"/>
      <c r="P1493" s="1"/>
    </row>
    <row r="1494" spans="1:17" ht="14.25" customHeight="1">
      <c r="A1494" s="14" t="s">
        <v>1063</v>
      </c>
      <c r="B1494" s="27">
        <v>2</v>
      </c>
      <c r="K1494" s="1"/>
      <c r="L1494" s="1"/>
      <c r="M1494" s="1"/>
      <c r="N1494" s="1"/>
      <c r="O1494" s="1"/>
      <c r="P1494" s="1"/>
    </row>
    <row r="1495" spans="1:17" ht="14.25" customHeight="1">
      <c r="A1495" s="14" t="s">
        <v>1063</v>
      </c>
      <c r="B1495" s="27">
        <v>3</v>
      </c>
      <c r="K1495" s="1"/>
      <c r="L1495" s="1"/>
      <c r="M1495" s="1"/>
      <c r="N1495" s="1"/>
      <c r="O1495" s="1"/>
      <c r="P1495" s="1"/>
    </row>
    <row r="1496" spans="1:17" ht="14.25" customHeight="1">
      <c r="A1496" s="14" t="s">
        <v>1063</v>
      </c>
      <c r="B1496" s="27">
        <v>4</v>
      </c>
      <c r="K1496" s="1"/>
      <c r="L1496" s="1"/>
      <c r="M1496" s="1"/>
      <c r="N1496" s="1"/>
      <c r="O1496" s="1"/>
      <c r="P1496" s="1"/>
    </row>
    <row r="1497" spans="1:17" ht="14.25" customHeight="1">
      <c r="A1497" s="14" t="s">
        <v>1063</v>
      </c>
      <c r="B1497" s="27">
        <v>5</v>
      </c>
      <c r="K1497" s="1"/>
      <c r="L1497" s="1"/>
      <c r="M1497" s="1"/>
      <c r="N1497" s="1"/>
      <c r="O1497" s="1"/>
      <c r="P1497" s="1"/>
    </row>
    <row r="1498" spans="1:17" ht="14.25" customHeight="1">
      <c r="A1498" s="14" t="s">
        <v>1065</v>
      </c>
      <c r="B1498" s="27">
        <v>1</v>
      </c>
      <c r="K1498" s="1"/>
      <c r="L1498" s="1"/>
      <c r="M1498" s="1"/>
      <c r="N1498" s="1"/>
      <c r="O1498" s="1"/>
      <c r="P1498" s="1"/>
    </row>
    <row r="1499" spans="1:17" ht="14.25" customHeight="1">
      <c r="A1499" s="14" t="s">
        <v>1065</v>
      </c>
      <c r="B1499" s="27">
        <v>2</v>
      </c>
      <c r="K1499" s="1"/>
      <c r="L1499" s="1"/>
      <c r="M1499" s="1"/>
      <c r="N1499" s="1"/>
      <c r="O1499" s="1"/>
      <c r="P1499" s="1"/>
    </row>
    <row r="1500" spans="1:17" ht="14.25" customHeight="1">
      <c r="A1500" s="14" t="s">
        <v>1065</v>
      </c>
      <c r="B1500" s="27">
        <v>3</v>
      </c>
      <c r="K1500" s="1"/>
      <c r="L1500" s="1"/>
      <c r="M1500" s="1"/>
      <c r="N1500" s="1"/>
      <c r="O1500" s="1"/>
      <c r="P1500" s="1"/>
    </row>
    <row r="1501" spans="1:17" ht="14.25" customHeight="1">
      <c r="A1501" s="14" t="s">
        <v>1065</v>
      </c>
      <c r="B1501" s="27">
        <v>4</v>
      </c>
      <c r="K1501" s="1"/>
      <c r="L1501" s="1"/>
      <c r="M1501" s="1"/>
      <c r="N1501" s="1"/>
      <c r="O1501" s="1"/>
      <c r="P1501" s="1"/>
    </row>
    <row r="1502" spans="1:17" ht="14.25" customHeight="1">
      <c r="A1502" s="14" t="s">
        <v>1065</v>
      </c>
      <c r="B1502" s="27">
        <v>5</v>
      </c>
      <c r="K1502" s="1"/>
      <c r="L1502" s="1"/>
      <c r="M1502" s="1"/>
      <c r="N1502" s="1"/>
      <c r="O1502" s="1"/>
      <c r="P1502" s="1"/>
    </row>
    <row r="1503" spans="1:17" ht="14.25" customHeight="1">
      <c r="A1503" s="14" t="s">
        <v>1067</v>
      </c>
      <c r="B1503" s="27">
        <v>1</v>
      </c>
      <c r="C1503" s="27">
        <v>288.39999999999998</v>
      </c>
      <c r="D1503" s="27">
        <v>6.6</v>
      </c>
      <c r="E1503" s="27">
        <v>1.0900000000000001</v>
      </c>
      <c r="F1503" s="27">
        <v>19.600000000000001</v>
      </c>
      <c r="G1503" s="27">
        <v>6.53</v>
      </c>
      <c r="H1503" s="27">
        <v>108.63</v>
      </c>
      <c r="I1503" s="27">
        <v>9.91</v>
      </c>
      <c r="J1503" s="7">
        <f t="shared" ref="J1503:J1512" si="558">(I1503/H1503)*100</f>
        <v>9.1227101169106142</v>
      </c>
      <c r="K1503" s="1"/>
      <c r="L1503" s="1"/>
      <c r="M1503" s="2" t="s">
        <v>1628</v>
      </c>
      <c r="N1503" s="2" t="s">
        <v>52</v>
      </c>
      <c r="O1503" s="2" t="s">
        <v>1628</v>
      </c>
      <c r="P1503" s="2" t="s">
        <v>52</v>
      </c>
      <c r="Q1503" s="27" t="s">
        <v>1688</v>
      </c>
    </row>
    <row r="1504" spans="1:17" ht="14.25" customHeight="1">
      <c r="A1504" s="14" t="s">
        <v>1067</v>
      </c>
      <c r="B1504" s="27">
        <v>2</v>
      </c>
      <c r="C1504" s="27">
        <v>239.3</v>
      </c>
      <c r="D1504" s="27">
        <v>5.2</v>
      </c>
      <c r="E1504" s="27">
        <v>0.85</v>
      </c>
      <c r="F1504" s="27">
        <v>14.7</v>
      </c>
      <c r="G1504" s="27">
        <v>6.14</v>
      </c>
      <c r="H1504" s="27">
        <v>85.44</v>
      </c>
      <c r="I1504" s="27">
        <v>8.43</v>
      </c>
      <c r="J1504" s="7">
        <f t="shared" si="558"/>
        <v>9.8665730337078656</v>
      </c>
      <c r="K1504" s="1"/>
      <c r="L1504" s="1"/>
      <c r="M1504" s="2" t="s">
        <v>1628</v>
      </c>
      <c r="N1504" s="2" t="s">
        <v>52</v>
      </c>
      <c r="O1504" s="2" t="s">
        <v>1628</v>
      </c>
      <c r="P1504" s="2" t="s">
        <v>52</v>
      </c>
      <c r="Q1504" s="27" t="s">
        <v>1688</v>
      </c>
    </row>
    <row r="1505" spans="1:17" ht="14.25" customHeight="1">
      <c r="A1505" s="14" t="s">
        <v>1067</v>
      </c>
      <c r="B1505" s="27">
        <v>3</v>
      </c>
      <c r="C1505" s="27">
        <v>263.89999999999998</v>
      </c>
      <c r="D1505" s="27">
        <v>3.9</v>
      </c>
      <c r="E1505" s="49">
        <v>0.9</v>
      </c>
      <c r="F1505" s="27">
        <v>33.9</v>
      </c>
      <c r="G1505" s="27">
        <v>4.7</v>
      </c>
      <c r="H1505" s="27">
        <v>73.650000000000006</v>
      </c>
      <c r="I1505" s="27">
        <v>6.27</v>
      </c>
      <c r="J1505" s="7">
        <f t="shared" si="558"/>
        <v>8.5132382892057024</v>
      </c>
      <c r="K1505" s="1"/>
      <c r="L1505" s="1"/>
      <c r="M1505" s="2" t="s">
        <v>1628</v>
      </c>
      <c r="N1505" s="2" t="s">
        <v>52</v>
      </c>
      <c r="O1505" s="2" t="s">
        <v>1628</v>
      </c>
      <c r="P1505" s="2" t="s">
        <v>52</v>
      </c>
      <c r="Q1505" s="27" t="s">
        <v>1688</v>
      </c>
    </row>
    <row r="1506" spans="1:17" ht="14.25" customHeight="1">
      <c r="A1506" s="14" t="s">
        <v>1067</v>
      </c>
      <c r="B1506" s="27">
        <v>4</v>
      </c>
      <c r="C1506" s="27">
        <v>310.89999999999998</v>
      </c>
      <c r="D1506" s="27">
        <v>7.1</v>
      </c>
      <c r="E1506" s="49">
        <v>1.1100000000000001</v>
      </c>
      <c r="F1506" s="27">
        <v>14.5</v>
      </c>
      <c r="G1506" s="27">
        <v>5.0999999999999996</v>
      </c>
      <c r="H1506" s="27">
        <v>177.1</v>
      </c>
      <c r="I1506" s="27">
        <v>19.27</v>
      </c>
      <c r="J1506" s="7">
        <f t="shared" si="558"/>
        <v>10.880858272162621</v>
      </c>
      <c r="K1506" s="1"/>
      <c r="L1506" s="1"/>
      <c r="M1506" s="2" t="s">
        <v>1628</v>
      </c>
      <c r="N1506" s="2" t="s">
        <v>52</v>
      </c>
      <c r="O1506" s="2" t="s">
        <v>52</v>
      </c>
      <c r="P1506" s="2" t="s">
        <v>52</v>
      </c>
      <c r="Q1506" s="27" t="s">
        <v>1688</v>
      </c>
    </row>
    <row r="1507" spans="1:17" ht="14.25" customHeight="1">
      <c r="A1507" s="14" t="s">
        <v>1067</v>
      </c>
      <c r="B1507" s="27">
        <v>5</v>
      </c>
      <c r="C1507" s="27">
        <v>205.4</v>
      </c>
      <c r="D1507" s="27">
        <v>5.3</v>
      </c>
      <c r="E1507" s="49">
        <v>1.02</v>
      </c>
      <c r="F1507" s="27">
        <v>22.8</v>
      </c>
      <c r="G1507" s="27">
        <v>5.15</v>
      </c>
      <c r="H1507" s="27">
        <v>60.42</v>
      </c>
      <c r="I1507" s="27">
        <v>5.62</v>
      </c>
      <c r="J1507" s="7">
        <f t="shared" si="558"/>
        <v>9.3015557762330356</v>
      </c>
      <c r="K1507" s="1"/>
      <c r="L1507" s="1"/>
      <c r="M1507" s="2" t="s">
        <v>1628</v>
      </c>
      <c r="N1507" s="2" t="s">
        <v>52</v>
      </c>
      <c r="O1507" s="2" t="s">
        <v>1628</v>
      </c>
      <c r="P1507" s="2" t="s">
        <v>52</v>
      </c>
    </row>
    <row r="1508" spans="1:17" ht="14.25" customHeight="1">
      <c r="A1508" s="14" t="s">
        <v>1069</v>
      </c>
      <c r="B1508" s="27">
        <v>1</v>
      </c>
      <c r="C1508" s="27">
        <v>137</v>
      </c>
      <c r="D1508" s="27">
        <v>12.7</v>
      </c>
      <c r="E1508" s="27">
        <v>1.06</v>
      </c>
      <c r="F1508" s="27">
        <v>10</v>
      </c>
      <c r="G1508" s="27">
        <v>4.75</v>
      </c>
      <c r="H1508" s="27">
        <v>133.16999999999999</v>
      </c>
      <c r="I1508" s="27">
        <v>12.51</v>
      </c>
      <c r="J1508" s="7">
        <f t="shared" si="558"/>
        <v>9.3940076593827442</v>
      </c>
      <c r="K1508" s="1"/>
      <c r="L1508" s="1"/>
      <c r="M1508" s="2" t="s">
        <v>52</v>
      </c>
      <c r="N1508" s="2" t="s">
        <v>52</v>
      </c>
      <c r="O1508" s="2" t="s">
        <v>52</v>
      </c>
      <c r="P1508" s="2" t="s">
        <v>52</v>
      </c>
    </row>
    <row r="1509" spans="1:17" ht="14.25" customHeight="1">
      <c r="A1509" s="14" t="s">
        <v>1069</v>
      </c>
      <c r="B1509" s="27">
        <v>2</v>
      </c>
      <c r="C1509" s="27">
        <v>169.5</v>
      </c>
      <c r="D1509" s="27">
        <v>13.6</v>
      </c>
      <c r="E1509" s="27">
        <v>1.07</v>
      </c>
      <c r="F1509" s="27">
        <v>12.8</v>
      </c>
      <c r="G1509" s="27">
        <v>5.52</v>
      </c>
      <c r="H1509" s="27">
        <v>126.71</v>
      </c>
      <c r="I1509" s="27">
        <v>11.32</v>
      </c>
      <c r="J1509" s="7">
        <f t="shared" si="558"/>
        <v>8.9337858101175929</v>
      </c>
      <c r="K1509" s="1"/>
      <c r="L1509" s="1"/>
      <c r="M1509" s="2" t="s">
        <v>52</v>
      </c>
      <c r="N1509" s="2" t="s">
        <v>52</v>
      </c>
      <c r="O1509" s="2" t="s">
        <v>1628</v>
      </c>
      <c r="P1509" s="2" t="s">
        <v>52</v>
      </c>
    </row>
    <row r="1510" spans="1:17" ht="14.25" customHeight="1">
      <c r="A1510" s="14" t="s">
        <v>1069</v>
      </c>
      <c r="B1510" s="27">
        <v>3</v>
      </c>
      <c r="C1510" s="27">
        <v>166.1</v>
      </c>
      <c r="D1510" s="27">
        <v>11.6</v>
      </c>
      <c r="E1510" s="27">
        <v>1.04</v>
      </c>
      <c r="F1510" s="27">
        <v>11</v>
      </c>
      <c r="G1510" s="27">
        <v>5</v>
      </c>
      <c r="H1510" s="27">
        <v>129.88999999999999</v>
      </c>
      <c r="I1510" s="27">
        <v>13.69</v>
      </c>
      <c r="J1510" s="7">
        <f t="shared" si="558"/>
        <v>10.539687427823544</v>
      </c>
      <c r="K1510" s="1"/>
      <c r="L1510" s="1"/>
      <c r="M1510" s="2" t="s">
        <v>52</v>
      </c>
      <c r="N1510" s="2" t="s">
        <v>52</v>
      </c>
      <c r="O1510" s="2" t="s">
        <v>1628</v>
      </c>
      <c r="P1510" s="2" t="s">
        <v>52</v>
      </c>
    </row>
    <row r="1511" spans="1:17" ht="14.25" customHeight="1">
      <c r="A1511" s="14" t="s">
        <v>1069</v>
      </c>
      <c r="B1511" s="27">
        <v>4</v>
      </c>
      <c r="C1511" s="27">
        <v>118.5</v>
      </c>
      <c r="D1511" s="27">
        <v>14.1</v>
      </c>
      <c r="E1511" s="27">
        <v>0.91</v>
      </c>
      <c r="F1511" s="27">
        <v>8.6</v>
      </c>
      <c r="G1511" s="27">
        <v>4.6399999999999997</v>
      </c>
      <c r="H1511" s="27">
        <v>84.14</v>
      </c>
      <c r="I1511" s="27">
        <v>7.96</v>
      </c>
      <c r="J1511" s="7">
        <f t="shared" si="558"/>
        <v>9.4604231043498928</v>
      </c>
      <c r="K1511" s="1"/>
      <c r="L1511" s="1"/>
      <c r="M1511" s="2" t="s">
        <v>52</v>
      </c>
      <c r="N1511" s="2" t="s">
        <v>52</v>
      </c>
      <c r="O1511" s="2" t="s">
        <v>1628</v>
      </c>
      <c r="P1511" s="2" t="s">
        <v>52</v>
      </c>
    </row>
    <row r="1512" spans="1:17" ht="14.25" customHeight="1">
      <c r="A1512" s="14" t="s">
        <v>1069</v>
      </c>
      <c r="B1512" s="27">
        <v>5</v>
      </c>
      <c r="C1512" s="27">
        <v>140.1</v>
      </c>
      <c r="D1512" s="27">
        <v>15.7</v>
      </c>
      <c r="E1512" s="27">
        <v>0.9</v>
      </c>
      <c r="F1512" s="27">
        <v>6.7</v>
      </c>
      <c r="G1512" s="27">
        <v>4.96</v>
      </c>
      <c r="H1512" s="27">
        <v>105.96</v>
      </c>
      <c r="I1512" s="27">
        <v>10.31</v>
      </c>
      <c r="J1512" s="7">
        <f t="shared" si="558"/>
        <v>9.7300868252170645</v>
      </c>
      <c r="K1512" s="1"/>
      <c r="L1512" s="1"/>
      <c r="M1512" s="2" t="s">
        <v>52</v>
      </c>
      <c r="N1512" s="2" t="s">
        <v>52</v>
      </c>
      <c r="O1512" s="2" t="s">
        <v>52</v>
      </c>
      <c r="P1512" s="2" t="s">
        <v>52</v>
      </c>
    </row>
    <row r="1513" spans="1:17" ht="14.25" customHeight="1">
      <c r="A1513" s="14" t="s">
        <v>152</v>
      </c>
      <c r="B1513" s="27">
        <v>1</v>
      </c>
      <c r="K1513" s="1"/>
      <c r="L1513" s="1"/>
      <c r="M1513" s="1"/>
      <c r="N1513" s="1"/>
      <c r="O1513" s="1"/>
      <c r="P1513" s="1"/>
    </row>
    <row r="1514" spans="1:17" ht="14.25" customHeight="1">
      <c r="A1514" s="14" t="s">
        <v>152</v>
      </c>
      <c r="B1514" s="27">
        <v>2</v>
      </c>
      <c r="K1514" s="1"/>
      <c r="L1514" s="1"/>
      <c r="M1514" s="1"/>
      <c r="N1514" s="1"/>
      <c r="O1514" s="1"/>
      <c r="P1514" s="1"/>
    </row>
    <row r="1515" spans="1:17" ht="14.25" customHeight="1">
      <c r="A1515" s="14" t="s">
        <v>152</v>
      </c>
      <c r="B1515" s="27">
        <v>3</v>
      </c>
      <c r="K1515" s="1"/>
      <c r="L1515" s="1"/>
      <c r="M1515" s="1"/>
      <c r="N1515" s="1"/>
      <c r="O1515" s="1"/>
      <c r="P1515" s="1"/>
    </row>
    <row r="1516" spans="1:17" ht="14.25" customHeight="1">
      <c r="A1516" s="14" t="s">
        <v>152</v>
      </c>
      <c r="B1516" s="27">
        <v>4</v>
      </c>
      <c r="K1516" s="1"/>
      <c r="L1516" s="1"/>
      <c r="M1516" s="1"/>
      <c r="N1516" s="1"/>
      <c r="O1516" s="1"/>
      <c r="P1516" s="1"/>
    </row>
    <row r="1517" spans="1:17" ht="14.25" customHeight="1">
      <c r="A1517" s="14" t="s">
        <v>152</v>
      </c>
      <c r="B1517" s="27">
        <v>5</v>
      </c>
      <c r="K1517" s="1"/>
      <c r="L1517" s="1"/>
      <c r="M1517" s="1"/>
      <c r="N1517" s="1"/>
      <c r="O1517" s="1"/>
      <c r="P1517" s="1"/>
    </row>
    <row r="1518" spans="1:17" ht="14.25" customHeight="1">
      <c r="A1518" s="14" t="s">
        <v>1073</v>
      </c>
      <c r="B1518" s="27">
        <v>1</v>
      </c>
      <c r="K1518" s="1"/>
      <c r="L1518" s="1"/>
      <c r="M1518" s="1"/>
      <c r="N1518" s="1"/>
      <c r="O1518" s="1"/>
      <c r="P1518" s="1"/>
    </row>
    <row r="1519" spans="1:17" ht="14.25" customHeight="1">
      <c r="A1519" s="14" t="s">
        <v>1073</v>
      </c>
      <c r="B1519" s="27">
        <v>2</v>
      </c>
      <c r="K1519" s="1"/>
      <c r="L1519" s="1"/>
      <c r="M1519" s="1"/>
      <c r="N1519" s="1"/>
      <c r="O1519" s="1"/>
      <c r="P1519" s="1"/>
    </row>
    <row r="1520" spans="1:17" ht="14.25" customHeight="1">
      <c r="A1520" s="14" t="s">
        <v>1073</v>
      </c>
      <c r="B1520" s="27">
        <v>3</v>
      </c>
      <c r="K1520" s="1"/>
      <c r="L1520" s="1"/>
      <c r="M1520" s="1"/>
      <c r="N1520" s="1"/>
      <c r="O1520" s="1"/>
      <c r="P1520" s="1"/>
    </row>
    <row r="1521" spans="1:17" ht="14.25" customHeight="1">
      <c r="A1521" s="14" t="s">
        <v>1073</v>
      </c>
      <c r="B1521" s="27">
        <v>4</v>
      </c>
      <c r="K1521" s="1"/>
      <c r="L1521" s="1"/>
      <c r="M1521" s="1"/>
      <c r="N1521" s="1"/>
      <c r="O1521" s="1"/>
      <c r="P1521" s="1"/>
    </row>
    <row r="1522" spans="1:17" ht="14.25" customHeight="1">
      <c r="A1522" s="14" t="s">
        <v>1073</v>
      </c>
      <c r="B1522" s="27">
        <v>5</v>
      </c>
      <c r="K1522" s="1"/>
      <c r="L1522" s="1"/>
      <c r="M1522" s="1"/>
      <c r="N1522" s="1"/>
      <c r="O1522" s="1"/>
      <c r="P1522" s="1"/>
    </row>
    <row r="1523" spans="1:17" ht="14.25" customHeight="1">
      <c r="A1523" s="14" t="s">
        <v>1075</v>
      </c>
      <c r="B1523" s="27">
        <v>1</v>
      </c>
      <c r="C1523" s="27">
        <v>77.400000000000006</v>
      </c>
      <c r="D1523" s="27">
        <v>22.6</v>
      </c>
      <c r="E1523" s="27">
        <v>0.64</v>
      </c>
      <c r="F1523" s="27">
        <v>13</v>
      </c>
      <c r="G1523" s="27">
        <v>5.04</v>
      </c>
      <c r="H1523" s="27">
        <v>69.17</v>
      </c>
      <c r="I1523" s="27">
        <v>7.46</v>
      </c>
      <c r="J1523" s="7">
        <f t="shared" ref="J1523:J1532" si="559">(I1523/H1523)*100</f>
        <v>10.785022408558623</v>
      </c>
      <c r="K1523" s="1"/>
      <c r="L1523" s="1"/>
      <c r="M1523" s="2" t="s">
        <v>52</v>
      </c>
      <c r="N1523" s="2" t="s">
        <v>52</v>
      </c>
      <c r="O1523" s="2" t="s">
        <v>1628</v>
      </c>
      <c r="P1523" s="2" t="s">
        <v>52</v>
      </c>
    </row>
    <row r="1524" spans="1:17" ht="14.25" customHeight="1">
      <c r="A1524" s="14" t="s">
        <v>1075</v>
      </c>
      <c r="B1524" s="27">
        <v>2</v>
      </c>
      <c r="C1524" s="27">
        <v>76.599999999999994</v>
      </c>
      <c r="D1524" s="27">
        <v>22</v>
      </c>
      <c r="E1524" s="27">
        <v>0.78</v>
      </c>
      <c r="F1524" s="27">
        <v>24.5</v>
      </c>
      <c r="G1524" s="27">
        <v>5.55</v>
      </c>
      <c r="H1524" s="27">
        <v>80.56</v>
      </c>
      <c r="I1524" s="27">
        <v>6.95</v>
      </c>
      <c r="J1524" s="7">
        <f t="shared" si="559"/>
        <v>8.6271102284011913</v>
      </c>
      <c r="K1524" s="1"/>
      <c r="L1524" s="1"/>
      <c r="M1524" s="2" t="s">
        <v>1628</v>
      </c>
      <c r="N1524" s="2" t="s">
        <v>52</v>
      </c>
      <c r="O1524" s="2" t="s">
        <v>1628</v>
      </c>
      <c r="P1524" s="2" t="s">
        <v>52</v>
      </c>
    </row>
    <row r="1525" spans="1:17" ht="14.25" customHeight="1">
      <c r="A1525" s="14" t="s">
        <v>1075</v>
      </c>
      <c r="B1525" s="27">
        <v>3</v>
      </c>
      <c r="C1525" s="27">
        <v>149</v>
      </c>
      <c r="D1525" s="27">
        <v>34</v>
      </c>
      <c r="E1525" s="27">
        <v>0.75</v>
      </c>
      <c r="F1525" s="27">
        <v>70.5</v>
      </c>
      <c r="G1525" s="27">
        <v>8.49</v>
      </c>
      <c r="H1525" s="27">
        <v>337.49</v>
      </c>
      <c r="I1525" s="27">
        <v>33.869999999999997</v>
      </c>
      <c r="J1525" s="7">
        <f t="shared" si="559"/>
        <v>10.035852914160419</v>
      </c>
      <c r="K1525" s="1"/>
      <c r="L1525" s="1"/>
      <c r="M1525" s="2" t="s">
        <v>1628</v>
      </c>
      <c r="N1525" s="2" t="s">
        <v>52</v>
      </c>
      <c r="O1525" s="2" t="s">
        <v>1628</v>
      </c>
      <c r="P1525" s="2" t="s">
        <v>52</v>
      </c>
    </row>
    <row r="1526" spans="1:17" ht="14.25" customHeight="1">
      <c r="A1526" s="14" t="s">
        <v>1075</v>
      </c>
      <c r="B1526" s="27">
        <v>4</v>
      </c>
      <c r="C1526" s="27">
        <v>28.3</v>
      </c>
      <c r="D1526" s="27">
        <v>10.9</v>
      </c>
      <c r="E1526" s="27">
        <v>0.24</v>
      </c>
      <c r="F1526" s="27">
        <v>6.6</v>
      </c>
      <c r="G1526" s="27">
        <v>2.67</v>
      </c>
      <c r="H1526" s="27">
        <v>8.06</v>
      </c>
      <c r="I1526" s="27">
        <v>0.71</v>
      </c>
      <c r="J1526" s="7">
        <f t="shared" si="559"/>
        <v>8.8089330024813872</v>
      </c>
      <c r="K1526" s="1"/>
      <c r="L1526" s="1"/>
      <c r="M1526" s="2" t="s">
        <v>1628</v>
      </c>
      <c r="N1526" s="2" t="s">
        <v>52</v>
      </c>
      <c r="O1526" s="2" t="s">
        <v>1628</v>
      </c>
      <c r="P1526" s="2" t="s">
        <v>52</v>
      </c>
    </row>
    <row r="1527" spans="1:17" ht="14.25" customHeight="1">
      <c r="A1527" s="14" t="s">
        <v>1075</v>
      </c>
      <c r="B1527" s="27">
        <v>5</v>
      </c>
      <c r="C1527" s="27">
        <v>94.6</v>
      </c>
      <c r="D1527" s="27">
        <v>28.1</v>
      </c>
      <c r="E1527" s="27">
        <v>0.85</v>
      </c>
      <c r="F1527" s="27">
        <v>25.7</v>
      </c>
      <c r="G1527" s="27">
        <v>5.47</v>
      </c>
      <c r="H1527" s="27">
        <v>123.86</v>
      </c>
      <c r="I1527" s="27">
        <v>12.81</v>
      </c>
      <c r="J1527" s="7">
        <f t="shared" si="559"/>
        <v>10.342321976424996</v>
      </c>
      <c r="K1527" s="1"/>
      <c r="L1527" s="1"/>
      <c r="M1527" s="2" t="s">
        <v>1628</v>
      </c>
      <c r="N1527" s="2" t="s">
        <v>52</v>
      </c>
      <c r="O1527" s="2" t="s">
        <v>1628</v>
      </c>
      <c r="P1527" s="2" t="s">
        <v>52</v>
      </c>
    </row>
    <row r="1528" spans="1:17" ht="14.25" customHeight="1">
      <c r="A1528" s="14" t="s">
        <v>1078</v>
      </c>
      <c r="B1528" s="27">
        <v>1</v>
      </c>
      <c r="C1528" s="27">
        <v>84.6</v>
      </c>
      <c r="D1528" s="27">
        <v>13.2</v>
      </c>
      <c r="E1528" s="27">
        <v>0.81</v>
      </c>
      <c r="F1528" s="27">
        <v>22</v>
      </c>
      <c r="G1528" s="27">
        <v>5.81</v>
      </c>
      <c r="H1528" s="27">
        <v>62.5</v>
      </c>
      <c r="I1528" s="27">
        <v>6.23</v>
      </c>
      <c r="J1528" s="7">
        <f t="shared" si="559"/>
        <v>9.968</v>
      </c>
      <c r="K1528" s="1"/>
      <c r="L1528" s="1"/>
      <c r="M1528" s="2" t="s">
        <v>1628</v>
      </c>
      <c r="N1528" s="2" t="s">
        <v>52</v>
      </c>
      <c r="O1528" s="2" t="s">
        <v>1628</v>
      </c>
      <c r="P1528" s="2" t="s">
        <v>52</v>
      </c>
      <c r="Q1528" s="27" t="s">
        <v>1670</v>
      </c>
    </row>
    <row r="1529" spans="1:17" ht="14.25" customHeight="1">
      <c r="A1529" s="14" t="s">
        <v>1078</v>
      </c>
      <c r="B1529" s="27">
        <v>2</v>
      </c>
      <c r="C1529" s="27">
        <v>143.19999999999999</v>
      </c>
      <c r="D1529" s="27">
        <v>12.1</v>
      </c>
      <c r="E1529" s="27">
        <v>0.63</v>
      </c>
      <c r="F1529" s="27">
        <v>10.4</v>
      </c>
      <c r="G1529" s="27">
        <v>4.72</v>
      </c>
      <c r="H1529" s="27">
        <v>128.78</v>
      </c>
      <c r="I1529" s="49">
        <v>15.49</v>
      </c>
      <c r="J1529" s="7">
        <f t="shared" si="559"/>
        <v>12.028265258580525</v>
      </c>
      <c r="K1529" s="1"/>
      <c r="L1529" s="1"/>
      <c r="M1529" s="2" t="s">
        <v>1628</v>
      </c>
      <c r="N1529" s="2" t="s">
        <v>52</v>
      </c>
      <c r="O1529" s="2" t="s">
        <v>52</v>
      </c>
      <c r="P1529" s="2" t="s">
        <v>52</v>
      </c>
    </row>
    <row r="1530" spans="1:17" ht="14.25" customHeight="1">
      <c r="A1530" s="14" t="s">
        <v>1078</v>
      </c>
      <c r="B1530" s="27">
        <v>3</v>
      </c>
      <c r="C1530" s="27">
        <v>111.6</v>
      </c>
      <c r="D1530" s="27">
        <v>15.6</v>
      </c>
      <c r="E1530" s="27">
        <v>0.69</v>
      </c>
      <c r="F1530" s="27">
        <v>21.5</v>
      </c>
      <c r="G1530" s="27">
        <v>5.9</v>
      </c>
      <c r="H1530" s="27">
        <v>103.12</v>
      </c>
      <c r="I1530" s="27">
        <v>11.33</v>
      </c>
      <c r="J1530" s="7">
        <f t="shared" si="559"/>
        <v>10.987199379363847</v>
      </c>
      <c r="K1530" s="1"/>
      <c r="L1530" s="1"/>
      <c r="M1530" s="2" t="s">
        <v>1628</v>
      </c>
      <c r="N1530" s="2" t="s">
        <v>52</v>
      </c>
      <c r="O1530" s="2" t="s">
        <v>1628</v>
      </c>
      <c r="P1530" s="2" t="s">
        <v>52</v>
      </c>
      <c r="Q1530" s="27" t="s">
        <v>1670</v>
      </c>
    </row>
    <row r="1531" spans="1:17" ht="14.25" customHeight="1">
      <c r="A1531" s="14" t="s">
        <v>1078</v>
      </c>
      <c r="B1531" s="27">
        <v>4</v>
      </c>
      <c r="C1531" s="27">
        <v>36.4</v>
      </c>
      <c r="D1531" s="27">
        <v>11.6</v>
      </c>
      <c r="E1531" s="27">
        <v>0.52</v>
      </c>
      <c r="F1531" s="27">
        <v>8.6999999999999993</v>
      </c>
      <c r="G1531" s="27">
        <v>4.17</v>
      </c>
      <c r="H1531" s="27">
        <v>43.25</v>
      </c>
      <c r="I1531" s="27">
        <v>4.92</v>
      </c>
      <c r="J1531" s="7">
        <f t="shared" si="559"/>
        <v>11.375722543352602</v>
      </c>
      <c r="K1531" s="1"/>
      <c r="L1531" s="1"/>
      <c r="M1531" s="2" t="s">
        <v>1628</v>
      </c>
      <c r="N1531" s="2" t="s">
        <v>52</v>
      </c>
      <c r="O1531" s="2" t="s">
        <v>1628</v>
      </c>
      <c r="P1531" s="2" t="s">
        <v>52</v>
      </c>
    </row>
    <row r="1532" spans="1:17" ht="14.25" customHeight="1">
      <c r="A1532" s="14" t="s">
        <v>1078</v>
      </c>
      <c r="B1532" s="27">
        <v>5</v>
      </c>
      <c r="C1532" s="27">
        <v>59.5</v>
      </c>
      <c r="D1532" s="27">
        <v>16.2</v>
      </c>
      <c r="E1532" s="27">
        <v>0.52</v>
      </c>
      <c r="F1532" s="27">
        <v>8.6</v>
      </c>
      <c r="G1532" s="27">
        <v>4.3</v>
      </c>
      <c r="H1532" s="27">
        <v>47.91</v>
      </c>
      <c r="I1532" s="27">
        <v>4.1500000000000004</v>
      </c>
      <c r="J1532" s="7">
        <f t="shared" si="559"/>
        <v>8.662074723439785</v>
      </c>
      <c r="K1532" s="1"/>
      <c r="L1532" s="1"/>
      <c r="M1532" s="2" t="s">
        <v>1628</v>
      </c>
      <c r="N1532" s="2" t="s">
        <v>1628</v>
      </c>
      <c r="O1532" s="2" t="s">
        <v>1628</v>
      </c>
      <c r="P1532" s="2" t="s">
        <v>52</v>
      </c>
      <c r="Q1532" s="27" t="s">
        <v>1670</v>
      </c>
    </row>
    <row r="1533" spans="1:17" ht="14.25" customHeight="1">
      <c r="A1533" s="14" t="s">
        <v>1080</v>
      </c>
      <c r="B1533" s="27">
        <v>1</v>
      </c>
      <c r="K1533" s="1"/>
      <c r="L1533" s="1"/>
      <c r="M1533" s="1"/>
      <c r="N1533" s="1"/>
      <c r="O1533" s="1"/>
      <c r="P1533" s="1"/>
    </row>
    <row r="1534" spans="1:17" ht="14.25" customHeight="1">
      <c r="A1534" s="14" t="s">
        <v>1080</v>
      </c>
      <c r="B1534" s="27">
        <v>2</v>
      </c>
      <c r="K1534" s="1"/>
      <c r="L1534" s="1"/>
      <c r="M1534" s="1"/>
      <c r="N1534" s="1"/>
      <c r="O1534" s="1"/>
      <c r="P1534" s="1"/>
    </row>
    <row r="1535" spans="1:17" ht="14.25" customHeight="1">
      <c r="A1535" s="14" t="s">
        <v>1080</v>
      </c>
      <c r="B1535" s="27">
        <v>3</v>
      </c>
      <c r="K1535" s="1"/>
      <c r="L1535" s="1"/>
      <c r="M1535" s="1"/>
      <c r="N1535" s="1"/>
      <c r="O1535" s="1"/>
      <c r="P1535" s="1"/>
    </row>
    <row r="1536" spans="1:17" ht="14.25" customHeight="1">
      <c r="A1536" s="14" t="s">
        <v>1080</v>
      </c>
      <c r="B1536" s="27">
        <v>4</v>
      </c>
      <c r="K1536" s="1"/>
      <c r="L1536" s="1"/>
      <c r="M1536" s="1"/>
      <c r="N1536" s="1"/>
      <c r="O1536" s="1"/>
      <c r="P1536" s="1"/>
    </row>
    <row r="1537" spans="1:16" ht="14.25" customHeight="1">
      <c r="A1537" s="14" t="s">
        <v>1080</v>
      </c>
      <c r="B1537" s="27">
        <v>5</v>
      </c>
      <c r="K1537" s="1"/>
      <c r="L1537" s="1"/>
      <c r="M1537" s="1"/>
      <c r="N1537" s="1"/>
      <c r="O1537" s="1"/>
      <c r="P1537" s="1"/>
    </row>
    <row r="1538" spans="1:16" ht="14.25" customHeight="1">
      <c r="A1538" s="14" t="s">
        <v>1082</v>
      </c>
      <c r="B1538" s="27">
        <v>1</v>
      </c>
      <c r="K1538" s="1"/>
      <c r="L1538" s="1"/>
      <c r="M1538" s="1"/>
      <c r="N1538" s="1"/>
      <c r="O1538" s="1"/>
      <c r="P1538" s="1"/>
    </row>
    <row r="1539" spans="1:16" ht="14.25" customHeight="1">
      <c r="A1539" s="14" t="s">
        <v>1082</v>
      </c>
      <c r="B1539" s="27">
        <v>2</v>
      </c>
      <c r="K1539" s="1"/>
      <c r="L1539" s="1"/>
      <c r="M1539" s="1"/>
      <c r="N1539" s="1"/>
      <c r="O1539" s="1"/>
      <c r="P1539" s="1"/>
    </row>
    <row r="1540" spans="1:16" ht="14.25" customHeight="1">
      <c r="A1540" s="14" t="s">
        <v>1082</v>
      </c>
      <c r="B1540" s="27">
        <v>3</v>
      </c>
      <c r="K1540" s="1"/>
      <c r="L1540" s="1"/>
      <c r="M1540" s="1"/>
      <c r="N1540" s="1"/>
      <c r="O1540" s="1"/>
      <c r="P1540" s="1"/>
    </row>
    <row r="1541" spans="1:16" ht="14.25" customHeight="1">
      <c r="A1541" s="14" t="s">
        <v>1082</v>
      </c>
      <c r="B1541" s="27">
        <v>4</v>
      </c>
      <c r="K1541" s="1"/>
      <c r="L1541" s="1"/>
      <c r="M1541" s="1"/>
      <c r="N1541" s="1"/>
      <c r="O1541" s="1"/>
      <c r="P1541" s="1"/>
    </row>
    <row r="1542" spans="1:16" ht="14.25" customHeight="1">
      <c r="A1542" s="14" t="s">
        <v>1082</v>
      </c>
      <c r="B1542" s="27">
        <v>5</v>
      </c>
      <c r="K1542" s="1"/>
      <c r="L1542" s="1"/>
      <c r="M1542" s="1"/>
      <c r="N1542" s="1"/>
      <c r="O1542" s="1"/>
      <c r="P1542" s="1"/>
    </row>
    <row r="1543" spans="1:16" ht="14.25" customHeight="1">
      <c r="A1543" s="14" t="s">
        <v>1084</v>
      </c>
      <c r="B1543" s="27">
        <v>1</v>
      </c>
      <c r="C1543" s="27">
        <v>143.80000000000001</v>
      </c>
      <c r="D1543" s="27">
        <v>23.5</v>
      </c>
      <c r="E1543" s="27">
        <v>0.84</v>
      </c>
      <c r="F1543" s="27">
        <v>7.6</v>
      </c>
      <c r="G1543" s="27">
        <v>3.76</v>
      </c>
      <c r="H1543" s="27">
        <v>191.91</v>
      </c>
      <c r="I1543" s="27">
        <v>20.21</v>
      </c>
      <c r="J1543" s="7">
        <f t="shared" ref="J1543:J1552" si="560">(I1543/H1543)*100</f>
        <v>10.530978062633526</v>
      </c>
      <c r="K1543" s="1"/>
      <c r="L1543" s="1"/>
      <c r="M1543" s="2" t="s">
        <v>1628</v>
      </c>
      <c r="N1543" s="2" t="s">
        <v>52</v>
      </c>
      <c r="O1543" s="2" t="s">
        <v>52</v>
      </c>
      <c r="P1543" s="2" t="s">
        <v>52</v>
      </c>
    </row>
    <row r="1544" spans="1:16" ht="14.25" customHeight="1">
      <c r="A1544" s="14" t="s">
        <v>1084</v>
      </c>
      <c r="B1544" s="27">
        <v>2</v>
      </c>
      <c r="C1544" s="27">
        <v>179.4</v>
      </c>
      <c r="D1544" s="27">
        <v>22.6</v>
      </c>
      <c r="E1544" s="27">
        <v>0.98</v>
      </c>
      <c r="F1544" s="27">
        <v>10</v>
      </c>
      <c r="G1544" s="27">
        <v>3.8</v>
      </c>
      <c r="H1544" s="27">
        <v>249.04</v>
      </c>
      <c r="I1544" s="27">
        <v>28.22</v>
      </c>
      <c r="J1544" s="7">
        <f t="shared" si="560"/>
        <v>11.33151300995824</v>
      </c>
      <c r="K1544" s="1"/>
      <c r="L1544" s="1"/>
      <c r="M1544" s="2" t="s">
        <v>1628</v>
      </c>
      <c r="N1544" s="2" t="s">
        <v>52</v>
      </c>
      <c r="O1544" s="2" t="s">
        <v>52</v>
      </c>
      <c r="P1544" s="2" t="s">
        <v>52</v>
      </c>
    </row>
    <row r="1545" spans="1:16" ht="14.25" customHeight="1">
      <c r="A1545" s="14" t="s">
        <v>1084</v>
      </c>
      <c r="B1545" s="27">
        <v>3</v>
      </c>
      <c r="C1545" s="27">
        <v>136.69999999999999</v>
      </c>
      <c r="D1545" s="27">
        <v>24.8</v>
      </c>
      <c r="E1545" s="27">
        <v>0.95</v>
      </c>
      <c r="F1545" s="27">
        <v>7.9</v>
      </c>
      <c r="G1545" s="27">
        <v>4.1100000000000003</v>
      </c>
      <c r="H1545" s="27">
        <v>237.04</v>
      </c>
      <c r="I1545" s="27">
        <v>24.09</v>
      </c>
      <c r="J1545" s="7">
        <f t="shared" si="560"/>
        <v>10.162841714478569</v>
      </c>
      <c r="K1545" s="1"/>
      <c r="L1545" s="1"/>
      <c r="M1545" s="2" t="s">
        <v>1628</v>
      </c>
      <c r="N1545" s="2" t="s">
        <v>52</v>
      </c>
      <c r="O1545" s="2" t="s">
        <v>52</v>
      </c>
      <c r="P1545" s="2" t="s">
        <v>52</v>
      </c>
    </row>
    <row r="1546" spans="1:16" ht="14.25" customHeight="1">
      <c r="A1546" s="14" t="s">
        <v>1084</v>
      </c>
      <c r="B1546" s="27">
        <v>4</v>
      </c>
      <c r="C1546" s="27">
        <v>166.8</v>
      </c>
      <c r="D1546" s="27">
        <v>23.1</v>
      </c>
      <c r="E1546" s="27">
        <v>0.78</v>
      </c>
      <c r="F1546" s="27">
        <v>10.3</v>
      </c>
      <c r="G1546" s="27">
        <v>3.68</v>
      </c>
      <c r="H1546" s="27">
        <v>204.55</v>
      </c>
      <c r="I1546" s="27">
        <v>19.37</v>
      </c>
      <c r="J1546" s="7">
        <f t="shared" si="560"/>
        <v>9.4695673429479346</v>
      </c>
      <c r="K1546" s="1"/>
      <c r="L1546" s="1"/>
      <c r="M1546" s="2" t="s">
        <v>1628</v>
      </c>
      <c r="N1546" s="2" t="s">
        <v>52</v>
      </c>
      <c r="O1546" s="2" t="s">
        <v>1628</v>
      </c>
      <c r="P1546" s="2" t="s">
        <v>52</v>
      </c>
    </row>
    <row r="1547" spans="1:16" ht="14.25" customHeight="1">
      <c r="A1547" s="14" t="s">
        <v>1084</v>
      </c>
      <c r="B1547" s="27">
        <v>5</v>
      </c>
      <c r="C1547" s="27">
        <v>124.4</v>
      </c>
      <c r="D1547" s="27">
        <v>19.5</v>
      </c>
      <c r="E1547" s="27">
        <v>1.02</v>
      </c>
      <c r="F1547" s="27">
        <v>11</v>
      </c>
      <c r="G1547" s="27">
        <v>5.37</v>
      </c>
      <c r="H1547" s="27">
        <v>141.78</v>
      </c>
      <c r="I1547" s="27">
        <v>14.94</v>
      </c>
      <c r="J1547" s="7">
        <f t="shared" si="560"/>
        <v>10.537452391028353</v>
      </c>
      <c r="K1547" s="1"/>
      <c r="L1547" s="1"/>
      <c r="M1547" s="2" t="s">
        <v>1628</v>
      </c>
      <c r="N1547" s="2" t="s">
        <v>52</v>
      </c>
      <c r="O1547" s="2" t="s">
        <v>1628</v>
      </c>
      <c r="P1547" s="2" t="s">
        <v>52</v>
      </c>
    </row>
    <row r="1548" spans="1:16" ht="14.25" customHeight="1">
      <c r="A1548" s="14" t="s">
        <v>1086</v>
      </c>
      <c r="B1548" s="27">
        <v>1</v>
      </c>
      <c r="C1548" s="27">
        <v>181.4</v>
      </c>
      <c r="D1548" s="27">
        <v>22.5</v>
      </c>
      <c r="E1548" s="27">
        <v>1.07</v>
      </c>
      <c r="F1548" s="27">
        <v>41.4</v>
      </c>
      <c r="G1548" s="27">
        <v>7.2</v>
      </c>
      <c r="H1548" s="27">
        <v>232.4</v>
      </c>
      <c r="I1548" s="27">
        <v>22.92</v>
      </c>
      <c r="J1548" s="7">
        <f t="shared" si="560"/>
        <v>9.862306368330465</v>
      </c>
      <c r="K1548" s="1"/>
      <c r="L1548" s="1"/>
      <c r="M1548" s="2" t="s">
        <v>52</v>
      </c>
      <c r="N1548" s="2" t="s">
        <v>52</v>
      </c>
      <c r="O1548" s="2" t="s">
        <v>52</v>
      </c>
      <c r="P1548" s="2" t="s">
        <v>1628</v>
      </c>
    </row>
    <row r="1549" spans="1:16" ht="14.25" customHeight="1">
      <c r="A1549" s="14" t="s">
        <v>1086</v>
      </c>
      <c r="B1549" s="27">
        <v>2</v>
      </c>
      <c r="C1549" s="27">
        <v>213.4</v>
      </c>
      <c r="D1549" s="27">
        <v>23.8</v>
      </c>
      <c r="E1549" s="27">
        <v>0.95</v>
      </c>
      <c r="F1549" s="27">
        <v>13.1</v>
      </c>
      <c r="G1549" s="27">
        <v>6.01</v>
      </c>
      <c r="H1549" s="27">
        <v>259.58999999999997</v>
      </c>
      <c r="I1549" s="27">
        <v>28.42</v>
      </c>
      <c r="J1549" s="7">
        <f t="shared" si="560"/>
        <v>10.948033437343504</v>
      </c>
      <c r="K1549" s="1"/>
      <c r="L1549" s="1"/>
      <c r="M1549" s="2" t="s">
        <v>52</v>
      </c>
      <c r="N1549" s="2" t="s">
        <v>52</v>
      </c>
      <c r="O1549" s="2" t="s">
        <v>52</v>
      </c>
      <c r="P1549" s="2" t="s">
        <v>1628</v>
      </c>
    </row>
    <row r="1550" spans="1:16" ht="14.25" customHeight="1">
      <c r="A1550" s="14" t="s">
        <v>1086</v>
      </c>
      <c r="B1550" s="27">
        <v>3</v>
      </c>
      <c r="C1550" s="27">
        <v>189.6</v>
      </c>
      <c r="D1550" s="27">
        <v>17.5</v>
      </c>
      <c r="E1550" s="27">
        <v>0.94</v>
      </c>
      <c r="F1550" s="27">
        <v>19.7</v>
      </c>
      <c r="G1550" s="27">
        <v>5.49</v>
      </c>
      <c r="H1550" s="27">
        <v>173.3</v>
      </c>
      <c r="I1550" s="27">
        <v>18.72</v>
      </c>
      <c r="J1550" s="7">
        <f t="shared" si="560"/>
        <v>10.802077322562029</v>
      </c>
      <c r="K1550" s="1"/>
      <c r="L1550" s="1"/>
      <c r="M1550" s="2" t="s">
        <v>52</v>
      </c>
      <c r="N1550" s="2" t="s">
        <v>52</v>
      </c>
      <c r="O1550" s="2" t="s">
        <v>52</v>
      </c>
      <c r="P1550" s="2" t="s">
        <v>1628</v>
      </c>
    </row>
    <row r="1551" spans="1:16" ht="14.25" customHeight="1">
      <c r="A1551" s="14" t="s">
        <v>1086</v>
      </c>
      <c r="B1551" s="27">
        <v>4</v>
      </c>
      <c r="C1551" s="27">
        <v>149.6</v>
      </c>
      <c r="D1551" s="27">
        <v>19.100000000000001</v>
      </c>
      <c r="E1551" s="27">
        <v>0.81</v>
      </c>
      <c r="F1551" s="27">
        <v>14.1</v>
      </c>
      <c r="G1551" s="27">
        <v>4.1500000000000004</v>
      </c>
      <c r="H1551" s="27">
        <v>136.35</v>
      </c>
      <c r="I1551" s="27">
        <v>12.87</v>
      </c>
      <c r="J1551" s="7">
        <f t="shared" si="560"/>
        <v>9.438943894389439</v>
      </c>
      <c r="K1551" s="1"/>
      <c r="L1551" s="1"/>
      <c r="M1551" s="2" t="s">
        <v>52</v>
      </c>
      <c r="N1551" s="2" t="s">
        <v>52</v>
      </c>
      <c r="O1551" s="2" t="s">
        <v>52</v>
      </c>
      <c r="P1551" s="2" t="s">
        <v>1628</v>
      </c>
    </row>
    <row r="1552" spans="1:16" ht="14.25" customHeight="1">
      <c r="A1552" s="14" t="s">
        <v>1086</v>
      </c>
      <c r="B1552" s="27">
        <v>5</v>
      </c>
      <c r="C1552" s="27">
        <v>141.9</v>
      </c>
      <c r="D1552" s="27">
        <v>22.4</v>
      </c>
      <c r="E1552" s="27">
        <v>0.81</v>
      </c>
      <c r="F1552" s="27">
        <v>12.3</v>
      </c>
      <c r="G1552" s="27">
        <v>5.37</v>
      </c>
      <c r="H1552" s="27">
        <v>142.78</v>
      </c>
      <c r="I1552" s="27">
        <v>15.44</v>
      </c>
      <c r="J1552" s="7">
        <f t="shared" si="560"/>
        <v>10.813839473315589</v>
      </c>
      <c r="K1552" s="1"/>
      <c r="L1552" s="1"/>
      <c r="M1552" s="2" t="s">
        <v>52</v>
      </c>
      <c r="N1552" s="2" t="s">
        <v>52</v>
      </c>
      <c r="O1552" s="2" t="s">
        <v>52</v>
      </c>
      <c r="P1552" s="2" t="s">
        <v>1628</v>
      </c>
    </row>
    <row r="1553" spans="1:17" ht="14.25" customHeight="1">
      <c r="A1553" s="14" t="s">
        <v>1088</v>
      </c>
      <c r="B1553" s="27">
        <v>1</v>
      </c>
      <c r="K1553" s="1"/>
      <c r="L1553" s="1"/>
      <c r="M1553" s="1"/>
      <c r="N1553" s="1"/>
      <c r="O1553" s="1"/>
      <c r="P1553" s="1"/>
    </row>
    <row r="1554" spans="1:17" ht="14.25" customHeight="1">
      <c r="A1554" s="14" t="s">
        <v>1088</v>
      </c>
      <c r="B1554" s="27">
        <v>2</v>
      </c>
      <c r="K1554" s="1"/>
      <c r="L1554" s="1"/>
      <c r="M1554" s="1"/>
      <c r="N1554" s="1"/>
      <c r="O1554" s="1"/>
      <c r="P1554" s="1"/>
    </row>
    <row r="1555" spans="1:17" ht="14.25" customHeight="1">
      <c r="A1555" s="14" t="s">
        <v>1088</v>
      </c>
      <c r="B1555" s="27">
        <v>3</v>
      </c>
      <c r="K1555" s="1"/>
      <c r="L1555" s="1"/>
      <c r="M1555" s="1"/>
      <c r="N1555" s="1"/>
      <c r="O1555" s="1"/>
      <c r="P1555" s="1"/>
    </row>
    <row r="1556" spans="1:17" ht="14.25" customHeight="1">
      <c r="A1556" s="14" t="s">
        <v>1088</v>
      </c>
      <c r="B1556" s="27">
        <v>4</v>
      </c>
      <c r="K1556" s="1"/>
      <c r="L1556" s="1"/>
      <c r="M1556" s="1"/>
      <c r="N1556" s="1"/>
      <c r="O1556" s="1"/>
      <c r="P1556" s="1"/>
    </row>
    <row r="1557" spans="1:17" ht="14.25" customHeight="1">
      <c r="A1557" s="14" t="s">
        <v>1088</v>
      </c>
      <c r="B1557" s="27">
        <v>5</v>
      </c>
      <c r="K1557" s="1"/>
      <c r="L1557" s="1"/>
      <c r="M1557" s="1"/>
      <c r="N1557" s="1"/>
      <c r="O1557" s="1"/>
      <c r="P1557" s="1"/>
    </row>
    <row r="1558" spans="1:17" ht="14.25" customHeight="1">
      <c r="A1558" s="14" t="s">
        <v>1090</v>
      </c>
      <c r="B1558" s="27">
        <v>1</v>
      </c>
      <c r="K1558" s="1"/>
      <c r="L1558" s="1"/>
      <c r="M1558" s="1"/>
      <c r="N1558" s="1"/>
      <c r="O1558" s="1"/>
      <c r="P1558" s="1"/>
    </row>
    <row r="1559" spans="1:17" ht="14.25" customHeight="1">
      <c r="A1559" s="14" t="s">
        <v>1090</v>
      </c>
      <c r="B1559" s="27">
        <v>2</v>
      </c>
      <c r="K1559" s="1"/>
      <c r="L1559" s="1"/>
      <c r="M1559" s="1"/>
      <c r="N1559" s="1"/>
      <c r="O1559" s="1"/>
      <c r="P1559" s="1"/>
    </row>
    <row r="1560" spans="1:17" ht="14.25" customHeight="1">
      <c r="A1560" s="14" t="s">
        <v>1090</v>
      </c>
      <c r="B1560" s="27">
        <v>3</v>
      </c>
      <c r="K1560" s="1"/>
      <c r="L1560" s="1"/>
      <c r="M1560" s="1"/>
      <c r="N1560" s="1"/>
      <c r="O1560" s="1"/>
      <c r="P1560" s="1"/>
    </row>
    <row r="1561" spans="1:17" ht="14.25" customHeight="1">
      <c r="A1561" s="14" t="s">
        <v>1090</v>
      </c>
      <c r="B1561" s="27">
        <v>4</v>
      </c>
      <c r="K1561" s="1"/>
      <c r="L1561" s="1"/>
      <c r="M1561" s="1"/>
      <c r="N1561" s="1"/>
      <c r="O1561" s="1"/>
      <c r="P1561" s="1"/>
    </row>
    <row r="1562" spans="1:17" ht="14.25" customHeight="1">
      <c r="A1562" s="14" t="s">
        <v>1090</v>
      </c>
      <c r="B1562" s="27">
        <v>5</v>
      </c>
      <c r="K1562" s="1"/>
      <c r="L1562" s="1"/>
      <c r="M1562" s="1"/>
      <c r="N1562" s="1"/>
      <c r="O1562" s="1"/>
      <c r="P1562" s="1"/>
    </row>
    <row r="1563" spans="1:17" ht="14.25" customHeight="1">
      <c r="A1563" s="14" t="s">
        <v>1092</v>
      </c>
      <c r="B1563" s="27">
        <v>1</v>
      </c>
      <c r="K1563" s="1"/>
      <c r="L1563" s="1"/>
      <c r="M1563" s="1"/>
      <c r="N1563" s="1"/>
      <c r="O1563" s="1"/>
      <c r="P1563" s="1"/>
    </row>
    <row r="1564" spans="1:17" ht="14.25" customHeight="1">
      <c r="A1564" s="14" t="s">
        <v>1092</v>
      </c>
      <c r="B1564" s="27">
        <v>2</v>
      </c>
      <c r="K1564" s="1"/>
      <c r="L1564" s="1"/>
      <c r="M1564" s="1"/>
      <c r="N1564" s="1"/>
      <c r="O1564" s="1"/>
      <c r="P1564" s="1"/>
    </row>
    <row r="1565" spans="1:17" ht="14.25" customHeight="1">
      <c r="A1565" s="14" t="s">
        <v>1092</v>
      </c>
      <c r="B1565" s="27">
        <v>3</v>
      </c>
      <c r="K1565" s="1"/>
      <c r="L1565" s="1"/>
      <c r="M1565" s="1"/>
      <c r="N1565" s="1"/>
      <c r="O1565" s="1"/>
      <c r="P1565" s="1"/>
    </row>
    <row r="1566" spans="1:17" ht="14.25" customHeight="1">
      <c r="A1566" s="14" t="s">
        <v>1092</v>
      </c>
      <c r="B1566" s="27">
        <v>4</v>
      </c>
      <c r="K1566" s="1"/>
      <c r="L1566" s="1"/>
      <c r="M1566" s="1"/>
      <c r="N1566" s="1"/>
      <c r="O1566" s="1"/>
      <c r="P1566" s="1"/>
    </row>
    <row r="1567" spans="1:17" ht="14.25" customHeight="1">
      <c r="A1567" s="14" t="s">
        <v>1092</v>
      </c>
      <c r="B1567" s="27">
        <v>5</v>
      </c>
      <c r="K1567" s="1"/>
      <c r="L1567" s="1"/>
      <c r="M1567" s="1"/>
      <c r="N1567" s="1"/>
      <c r="O1567" s="1"/>
      <c r="P1567" s="1"/>
    </row>
    <row r="1568" spans="1:17" ht="14.25" customHeight="1">
      <c r="A1568" s="14" t="s">
        <v>1095</v>
      </c>
      <c r="B1568" s="27">
        <v>1</v>
      </c>
      <c r="C1568" s="27">
        <v>147.5</v>
      </c>
      <c r="D1568" s="27">
        <v>23.4</v>
      </c>
      <c r="E1568" s="27">
        <v>0.87</v>
      </c>
      <c r="F1568" s="27">
        <v>67.400000000000006</v>
      </c>
      <c r="G1568" s="27">
        <v>8.3800000000000008</v>
      </c>
      <c r="H1568" s="27">
        <v>174.58</v>
      </c>
      <c r="I1568" s="27">
        <v>15.85</v>
      </c>
      <c r="J1568" s="7">
        <f t="shared" ref="J1568:J1572" si="561">(I1568/H1568)*100</f>
        <v>9.0789322946500164</v>
      </c>
      <c r="K1568" s="1"/>
      <c r="L1568" s="1"/>
      <c r="M1568" s="2" t="s">
        <v>1628</v>
      </c>
      <c r="N1568" s="2" t="s">
        <v>52</v>
      </c>
      <c r="O1568" s="2" t="s">
        <v>1628</v>
      </c>
      <c r="P1568" s="2" t="s">
        <v>52</v>
      </c>
      <c r="Q1568" s="27" t="s">
        <v>1684</v>
      </c>
    </row>
    <row r="1569" spans="1:17" ht="14.25" customHeight="1">
      <c r="A1569" s="14" t="s">
        <v>1095</v>
      </c>
      <c r="B1569" s="27">
        <v>2</v>
      </c>
      <c r="C1569" s="27">
        <v>165.1</v>
      </c>
      <c r="D1569" s="27">
        <v>22.3</v>
      </c>
      <c r="E1569" s="27">
        <v>0.83</v>
      </c>
      <c r="F1569" s="27">
        <v>63</v>
      </c>
      <c r="G1569" s="27">
        <v>8.0299999999999994</v>
      </c>
      <c r="H1569" s="27">
        <v>202.24</v>
      </c>
      <c r="I1569" s="27">
        <v>18.38</v>
      </c>
      <c r="J1569" s="7">
        <f t="shared" si="561"/>
        <v>9.0882120253164533</v>
      </c>
      <c r="K1569" s="1"/>
      <c r="L1569" s="1"/>
      <c r="M1569" s="2" t="s">
        <v>1628</v>
      </c>
      <c r="N1569" s="2" t="s">
        <v>52</v>
      </c>
      <c r="O1569" s="2" t="s">
        <v>1628</v>
      </c>
      <c r="P1569" s="2" t="s">
        <v>52</v>
      </c>
      <c r="Q1569" s="27" t="s">
        <v>1684</v>
      </c>
    </row>
    <row r="1570" spans="1:17" ht="14.25" customHeight="1">
      <c r="A1570" s="14" t="s">
        <v>1095</v>
      </c>
      <c r="B1570" s="27">
        <v>3</v>
      </c>
      <c r="C1570" s="27">
        <v>105.2</v>
      </c>
      <c r="D1570" s="27">
        <v>19.5</v>
      </c>
      <c r="E1570" s="27">
        <v>0.83</v>
      </c>
      <c r="F1570" s="27">
        <v>41.5</v>
      </c>
      <c r="G1570" s="27">
        <v>7.14</v>
      </c>
      <c r="H1570" s="27">
        <v>276.99</v>
      </c>
      <c r="I1570" s="27">
        <v>23.09</v>
      </c>
      <c r="J1570" s="7">
        <f t="shared" si="561"/>
        <v>8.336041012310913</v>
      </c>
      <c r="K1570" s="1"/>
      <c r="L1570" s="1"/>
      <c r="M1570" s="2" t="s">
        <v>1628</v>
      </c>
      <c r="N1570" s="2" t="s">
        <v>52</v>
      </c>
      <c r="O1570" s="2" t="s">
        <v>1628</v>
      </c>
      <c r="P1570" s="2" t="s">
        <v>52</v>
      </c>
      <c r="Q1570" s="27" t="s">
        <v>1684</v>
      </c>
    </row>
    <row r="1571" spans="1:17" ht="14.25" customHeight="1">
      <c r="A1571" s="14" t="s">
        <v>1095</v>
      </c>
      <c r="B1571" s="27">
        <v>4</v>
      </c>
      <c r="C1571" s="27">
        <v>218.8</v>
      </c>
      <c r="D1571" s="27">
        <v>20.7</v>
      </c>
      <c r="E1571" s="27">
        <v>1.03</v>
      </c>
      <c r="F1571" s="27">
        <v>63</v>
      </c>
      <c r="G1571" s="27">
        <v>8.61</v>
      </c>
      <c r="H1571" s="27">
        <v>275.7</v>
      </c>
      <c r="I1571" s="27">
        <v>28.15</v>
      </c>
      <c r="J1571" s="7">
        <f t="shared" si="561"/>
        <v>10.210373594486761</v>
      </c>
      <c r="K1571" s="1"/>
      <c r="L1571" s="1"/>
      <c r="M1571" s="2" t="s">
        <v>52</v>
      </c>
      <c r="N1571" s="2" t="s">
        <v>52</v>
      </c>
      <c r="O1571" s="2" t="s">
        <v>52</v>
      </c>
      <c r="P1571" s="2" t="s">
        <v>52</v>
      </c>
      <c r="Q1571" s="27" t="s">
        <v>1684</v>
      </c>
    </row>
    <row r="1572" spans="1:17" ht="14.25" customHeight="1">
      <c r="A1572" s="14" t="s">
        <v>1095</v>
      </c>
      <c r="B1572" s="27">
        <v>5</v>
      </c>
      <c r="C1572" s="27">
        <v>176.1</v>
      </c>
      <c r="D1572" s="27">
        <v>20.6</v>
      </c>
      <c r="E1572" s="27">
        <v>0.8</v>
      </c>
      <c r="F1572" s="27">
        <v>53.5</v>
      </c>
      <c r="G1572" s="27">
        <v>7.05</v>
      </c>
      <c r="H1572" s="27">
        <v>174.88</v>
      </c>
      <c r="I1572" s="27">
        <v>18.89</v>
      </c>
      <c r="J1572" s="7">
        <f t="shared" si="561"/>
        <v>10.801692589204027</v>
      </c>
      <c r="K1572" s="1"/>
      <c r="L1572" s="1"/>
      <c r="M1572" s="2" t="s">
        <v>1628</v>
      </c>
      <c r="N1572" s="2" t="s">
        <v>52</v>
      </c>
      <c r="O1572" s="2" t="s">
        <v>1628</v>
      </c>
      <c r="P1572" s="2" t="s">
        <v>52</v>
      </c>
      <c r="Q1572" s="27" t="s">
        <v>1684</v>
      </c>
    </row>
    <row r="1573" spans="1:17" ht="14.25" customHeight="1">
      <c r="A1573" s="14" t="s">
        <v>1098</v>
      </c>
      <c r="B1573" s="27">
        <v>1</v>
      </c>
      <c r="K1573" s="1"/>
      <c r="L1573" s="1"/>
      <c r="M1573" s="1"/>
      <c r="N1573" s="1"/>
      <c r="O1573" s="1"/>
      <c r="P1573" s="1"/>
    </row>
    <row r="1574" spans="1:17" ht="14.25" customHeight="1">
      <c r="A1574" s="14" t="s">
        <v>1098</v>
      </c>
      <c r="B1574" s="27">
        <v>2</v>
      </c>
      <c r="K1574" s="1"/>
      <c r="L1574" s="1"/>
      <c r="M1574" s="1"/>
      <c r="N1574" s="1"/>
      <c r="O1574" s="1"/>
      <c r="P1574" s="1"/>
    </row>
    <row r="1575" spans="1:17" ht="14.25" customHeight="1">
      <c r="A1575" s="14" t="s">
        <v>1098</v>
      </c>
      <c r="B1575" s="27">
        <v>3</v>
      </c>
      <c r="K1575" s="1"/>
      <c r="L1575" s="1"/>
      <c r="M1575" s="1"/>
      <c r="N1575" s="1"/>
      <c r="O1575" s="1"/>
      <c r="P1575" s="1"/>
    </row>
    <row r="1576" spans="1:17" ht="14.25" customHeight="1">
      <c r="A1576" s="14" t="s">
        <v>1098</v>
      </c>
      <c r="B1576" s="27">
        <v>4</v>
      </c>
      <c r="K1576" s="1"/>
      <c r="L1576" s="1"/>
      <c r="M1576" s="1"/>
      <c r="N1576" s="1"/>
      <c r="O1576" s="1"/>
      <c r="P1576" s="1"/>
    </row>
    <row r="1577" spans="1:17" ht="14.25" customHeight="1">
      <c r="A1577" s="14" t="s">
        <v>1098</v>
      </c>
      <c r="B1577" s="27">
        <v>5</v>
      </c>
      <c r="K1577" s="1"/>
      <c r="L1577" s="1"/>
      <c r="M1577" s="1"/>
      <c r="N1577" s="1"/>
      <c r="O1577" s="1"/>
      <c r="P1577" s="1"/>
    </row>
    <row r="1578" spans="1:17" ht="14.25" customHeight="1">
      <c r="A1578" s="14" t="s">
        <v>1102</v>
      </c>
      <c r="B1578" s="27">
        <v>1</v>
      </c>
      <c r="K1578" s="1"/>
      <c r="L1578" s="1"/>
      <c r="M1578" s="1"/>
      <c r="N1578" s="1"/>
      <c r="O1578" s="1"/>
      <c r="P1578" s="1"/>
    </row>
    <row r="1579" spans="1:17" ht="14.25" customHeight="1">
      <c r="A1579" s="14" t="s">
        <v>1102</v>
      </c>
      <c r="B1579" s="27">
        <v>2</v>
      </c>
      <c r="K1579" s="1"/>
      <c r="L1579" s="1"/>
      <c r="M1579" s="1"/>
      <c r="N1579" s="1"/>
      <c r="O1579" s="1"/>
      <c r="P1579" s="1"/>
    </row>
    <row r="1580" spans="1:17" ht="14.25" customHeight="1">
      <c r="A1580" s="14" t="s">
        <v>1102</v>
      </c>
      <c r="B1580" s="27">
        <v>3</v>
      </c>
      <c r="K1580" s="1"/>
      <c r="L1580" s="1"/>
      <c r="M1580" s="1"/>
      <c r="N1580" s="1"/>
      <c r="O1580" s="1"/>
      <c r="P1580" s="1"/>
    </row>
    <row r="1581" spans="1:17" ht="14.25" customHeight="1">
      <c r="A1581" s="14" t="s">
        <v>1102</v>
      </c>
      <c r="B1581" s="27">
        <v>4</v>
      </c>
      <c r="K1581" s="1"/>
      <c r="L1581" s="1"/>
      <c r="M1581" s="1"/>
      <c r="N1581" s="1"/>
      <c r="O1581" s="1"/>
      <c r="P1581" s="1"/>
    </row>
    <row r="1582" spans="1:17" ht="14.25" customHeight="1">
      <c r="A1582" s="14" t="s">
        <v>1102</v>
      </c>
      <c r="B1582" s="27">
        <v>5</v>
      </c>
      <c r="K1582" s="1"/>
      <c r="L1582" s="1"/>
      <c r="M1582" s="1"/>
      <c r="N1582" s="1"/>
      <c r="O1582" s="1"/>
      <c r="P1582" s="1"/>
    </row>
    <row r="1583" spans="1:17" ht="14.25" customHeight="1">
      <c r="A1583" s="14" t="s">
        <v>1105</v>
      </c>
      <c r="B1583" s="27">
        <v>1</v>
      </c>
      <c r="K1583" s="1"/>
      <c r="L1583" s="1"/>
      <c r="M1583" s="1"/>
      <c r="N1583" s="1"/>
      <c r="O1583" s="1"/>
      <c r="P1583" s="1"/>
    </row>
    <row r="1584" spans="1:17" ht="14.25" customHeight="1">
      <c r="A1584" s="14" t="s">
        <v>1105</v>
      </c>
      <c r="B1584" s="27">
        <v>2</v>
      </c>
      <c r="K1584" s="1"/>
      <c r="L1584" s="1"/>
      <c r="M1584" s="1"/>
      <c r="N1584" s="1"/>
      <c r="O1584" s="1"/>
      <c r="P1584" s="1"/>
    </row>
    <row r="1585" spans="1:16" ht="14.25" customHeight="1">
      <c r="A1585" s="14" t="s">
        <v>1105</v>
      </c>
      <c r="B1585" s="27">
        <v>3</v>
      </c>
      <c r="K1585" s="1"/>
      <c r="L1585" s="1"/>
      <c r="M1585" s="1"/>
      <c r="N1585" s="1"/>
      <c r="O1585" s="1"/>
      <c r="P1585" s="1"/>
    </row>
    <row r="1586" spans="1:16" ht="14.25" customHeight="1">
      <c r="A1586" s="14" t="s">
        <v>1105</v>
      </c>
      <c r="B1586" s="27">
        <v>4</v>
      </c>
      <c r="K1586" s="1"/>
      <c r="L1586" s="1"/>
      <c r="M1586" s="1"/>
      <c r="N1586" s="1"/>
      <c r="O1586" s="1"/>
      <c r="P1586" s="1"/>
    </row>
    <row r="1587" spans="1:16" ht="14.25" customHeight="1">
      <c r="A1587" s="14" t="s">
        <v>1105</v>
      </c>
      <c r="B1587" s="27">
        <v>5</v>
      </c>
      <c r="K1587" s="1"/>
      <c r="L1587" s="1"/>
      <c r="M1587" s="1"/>
      <c r="N1587" s="1"/>
      <c r="O1587" s="1"/>
      <c r="P1587" s="1"/>
    </row>
    <row r="1588" spans="1:16" ht="14.25" customHeight="1">
      <c r="A1588" s="14" t="s">
        <v>1107</v>
      </c>
      <c r="B1588" s="27">
        <v>1</v>
      </c>
      <c r="K1588" s="1"/>
      <c r="L1588" s="1"/>
      <c r="M1588" s="1"/>
      <c r="N1588" s="1"/>
      <c r="O1588" s="1"/>
      <c r="P1588" s="1"/>
    </row>
    <row r="1589" spans="1:16" ht="14.25" customHeight="1">
      <c r="A1589" s="14" t="s">
        <v>1107</v>
      </c>
      <c r="B1589" s="27">
        <v>2</v>
      </c>
      <c r="K1589" s="1"/>
      <c r="L1589" s="1"/>
      <c r="M1589" s="1"/>
      <c r="N1589" s="1"/>
      <c r="O1589" s="1"/>
      <c r="P1589" s="1"/>
    </row>
    <row r="1590" spans="1:16" ht="14.25" customHeight="1">
      <c r="A1590" s="14" t="s">
        <v>1107</v>
      </c>
      <c r="B1590" s="27">
        <v>3</v>
      </c>
      <c r="K1590" s="1"/>
      <c r="L1590" s="1"/>
      <c r="M1590" s="1"/>
      <c r="N1590" s="1"/>
      <c r="O1590" s="1"/>
      <c r="P1590" s="1"/>
    </row>
    <row r="1591" spans="1:16" ht="14.25" customHeight="1">
      <c r="A1591" s="14" t="s">
        <v>1107</v>
      </c>
      <c r="B1591" s="27">
        <v>4</v>
      </c>
      <c r="K1591" s="1"/>
      <c r="L1591" s="1"/>
      <c r="M1591" s="1"/>
      <c r="N1591" s="1"/>
      <c r="O1591" s="1"/>
      <c r="P1591" s="1"/>
    </row>
    <row r="1592" spans="1:16" ht="14.25" customHeight="1">
      <c r="A1592" s="14" t="s">
        <v>1107</v>
      </c>
      <c r="B1592" s="27">
        <v>5</v>
      </c>
      <c r="K1592" s="1"/>
      <c r="L1592" s="1"/>
      <c r="M1592" s="1"/>
      <c r="N1592" s="1"/>
      <c r="O1592" s="1"/>
      <c r="P1592" s="1"/>
    </row>
    <row r="1593" spans="1:16" ht="14.25" customHeight="1">
      <c r="A1593" s="14" t="s">
        <v>1110</v>
      </c>
      <c r="B1593" s="27">
        <v>1</v>
      </c>
      <c r="K1593" s="1"/>
      <c r="L1593" s="1"/>
      <c r="M1593" s="1"/>
      <c r="N1593" s="1"/>
      <c r="O1593" s="1"/>
      <c r="P1593" s="1"/>
    </row>
    <row r="1594" spans="1:16" ht="14.25" customHeight="1">
      <c r="A1594" s="14" t="s">
        <v>1110</v>
      </c>
      <c r="B1594" s="27">
        <v>2</v>
      </c>
      <c r="K1594" s="1"/>
      <c r="L1594" s="1"/>
      <c r="M1594" s="1"/>
      <c r="N1594" s="1"/>
      <c r="O1594" s="1"/>
      <c r="P1594" s="1"/>
    </row>
    <row r="1595" spans="1:16" ht="14.25" customHeight="1">
      <c r="A1595" s="14" t="s">
        <v>1110</v>
      </c>
      <c r="B1595" s="27">
        <v>3</v>
      </c>
      <c r="K1595" s="1"/>
      <c r="L1595" s="1"/>
      <c r="M1595" s="1"/>
      <c r="N1595" s="1"/>
      <c r="O1595" s="1"/>
      <c r="P1595" s="1"/>
    </row>
    <row r="1596" spans="1:16" ht="14.25" customHeight="1">
      <c r="A1596" s="14" t="s">
        <v>1110</v>
      </c>
      <c r="B1596" s="27">
        <v>4</v>
      </c>
      <c r="K1596" s="1"/>
      <c r="L1596" s="1"/>
      <c r="M1596" s="1"/>
      <c r="N1596" s="1"/>
      <c r="O1596" s="1"/>
      <c r="P1596" s="1"/>
    </row>
    <row r="1597" spans="1:16" ht="14.25" customHeight="1">
      <c r="A1597" s="14" t="s">
        <v>1110</v>
      </c>
      <c r="B1597" s="27">
        <v>5</v>
      </c>
      <c r="K1597" s="1"/>
      <c r="L1597" s="1"/>
      <c r="M1597" s="1"/>
      <c r="N1597" s="1"/>
      <c r="O1597" s="1"/>
      <c r="P1597" s="1"/>
    </row>
    <row r="1598" spans="1:16" ht="14.25" customHeight="1">
      <c r="A1598" s="14" t="s">
        <v>1113</v>
      </c>
      <c r="B1598" s="27">
        <v>1</v>
      </c>
      <c r="K1598" s="1"/>
      <c r="L1598" s="1"/>
      <c r="M1598" s="1"/>
      <c r="N1598" s="1"/>
      <c r="O1598" s="1"/>
      <c r="P1598" s="1"/>
    </row>
    <row r="1599" spans="1:16" ht="14.25" customHeight="1">
      <c r="A1599" s="14" t="s">
        <v>1113</v>
      </c>
      <c r="B1599" s="27">
        <v>2</v>
      </c>
      <c r="K1599" s="1"/>
      <c r="L1599" s="1"/>
      <c r="M1599" s="1"/>
      <c r="N1599" s="1"/>
      <c r="O1599" s="1"/>
      <c r="P1599" s="1"/>
    </row>
    <row r="1600" spans="1:16" ht="14.25" customHeight="1">
      <c r="A1600" s="14" t="s">
        <v>1113</v>
      </c>
      <c r="B1600" s="27">
        <v>3</v>
      </c>
      <c r="K1600" s="1"/>
      <c r="L1600" s="1"/>
      <c r="M1600" s="1"/>
      <c r="N1600" s="1"/>
      <c r="O1600" s="1"/>
      <c r="P1600" s="1"/>
    </row>
    <row r="1601" spans="1:16" ht="14.25" customHeight="1">
      <c r="A1601" s="14" t="s">
        <v>1113</v>
      </c>
      <c r="B1601" s="27">
        <v>4</v>
      </c>
      <c r="K1601" s="1"/>
      <c r="L1601" s="1"/>
      <c r="M1601" s="1"/>
      <c r="N1601" s="1"/>
      <c r="O1601" s="1"/>
      <c r="P1601" s="1"/>
    </row>
    <row r="1602" spans="1:16" ht="14.25" customHeight="1">
      <c r="A1602" s="14" t="s">
        <v>1113</v>
      </c>
      <c r="B1602" s="27">
        <v>5</v>
      </c>
      <c r="K1602" s="1"/>
      <c r="L1602" s="1"/>
      <c r="M1602" s="1"/>
      <c r="N1602" s="1"/>
      <c r="O1602" s="1"/>
      <c r="P1602" s="1"/>
    </row>
    <row r="1603" spans="1:16" ht="14.25" customHeight="1">
      <c r="A1603" s="14" t="s">
        <v>1116</v>
      </c>
      <c r="B1603" s="27">
        <v>1</v>
      </c>
      <c r="K1603" s="1"/>
      <c r="L1603" s="1"/>
      <c r="M1603" s="1"/>
      <c r="N1603" s="1"/>
      <c r="O1603" s="1"/>
      <c r="P1603" s="1"/>
    </row>
    <row r="1604" spans="1:16" ht="14.25" customHeight="1">
      <c r="A1604" s="14" t="s">
        <v>1116</v>
      </c>
      <c r="B1604" s="27">
        <v>2</v>
      </c>
      <c r="K1604" s="1"/>
      <c r="L1604" s="1"/>
      <c r="M1604" s="1"/>
      <c r="N1604" s="1"/>
      <c r="O1604" s="1"/>
      <c r="P1604" s="1"/>
    </row>
    <row r="1605" spans="1:16" ht="14.25" customHeight="1">
      <c r="A1605" s="14" t="s">
        <v>1116</v>
      </c>
      <c r="B1605" s="27">
        <v>3</v>
      </c>
      <c r="K1605" s="1"/>
      <c r="L1605" s="1"/>
      <c r="M1605" s="1"/>
      <c r="N1605" s="1"/>
      <c r="O1605" s="1"/>
      <c r="P1605" s="1"/>
    </row>
    <row r="1606" spans="1:16" ht="14.25" customHeight="1">
      <c r="A1606" s="14" t="s">
        <v>1116</v>
      </c>
      <c r="B1606" s="27">
        <v>4</v>
      </c>
      <c r="K1606" s="1"/>
      <c r="L1606" s="1"/>
      <c r="M1606" s="1"/>
      <c r="N1606" s="1"/>
      <c r="O1606" s="1"/>
      <c r="P1606" s="1"/>
    </row>
    <row r="1607" spans="1:16" ht="14.25" customHeight="1">
      <c r="A1607" s="14" t="s">
        <v>1116</v>
      </c>
      <c r="B1607" s="27">
        <v>5</v>
      </c>
      <c r="K1607" s="1"/>
      <c r="L1607" s="1"/>
      <c r="M1607" s="1"/>
      <c r="N1607" s="1"/>
      <c r="O1607" s="1"/>
      <c r="P1607" s="1"/>
    </row>
    <row r="1608" spans="1:16" ht="14.25" customHeight="1">
      <c r="A1608" s="14" t="s">
        <v>1119</v>
      </c>
      <c r="B1608" s="27">
        <v>1</v>
      </c>
      <c r="K1608" s="1"/>
      <c r="L1608" s="1"/>
      <c r="M1608" s="1"/>
      <c r="N1608" s="1"/>
      <c r="O1608" s="1"/>
      <c r="P1608" s="1"/>
    </row>
    <row r="1609" spans="1:16" ht="14.25" customHeight="1">
      <c r="A1609" s="14" t="s">
        <v>1119</v>
      </c>
      <c r="B1609" s="27">
        <v>2</v>
      </c>
      <c r="K1609" s="1"/>
      <c r="L1609" s="1"/>
      <c r="M1609" s="1"/>
      <c r="N1609" s="1"/>
      <c r="O1609" s="1"/>
      <c r="P1609" s="1"/>
    </row>
    <row r="1610" spans="1:16" ht="14.25" customHeight="1">
      <c r="A1610" s="14" t="s">
        <v>1119</v>
      </c>
      <c r="B1610" s="27">
        <v>3</v>
      </c>
      <c r="K1610" s="1"/>
      <c r="L1610" s="1"/>
      <c r="M1610" s="1"/>
      <c r="N1610" s="1"/>
      <c r="O1610" s="1"/>
      <c r="P1610" s="1"/>
    </row>
    <row r="1611" spans="1:16" ht="14.25" customHeight="1">
      <c r="A1611" s="14" t="s">
        <v>1119</v>
      </c>
      <c r="B1611" s="27">
        <v>4</v>
      </c>
      <c r="K1611" s="1"/>
      <c r="L1611" s="1"/>
      <c r="M1611" s="1"/>
      <c r="N1611" s="1"/>
      <c r="O1611" s="1"/>
      <c r="P1611" s="1"/>
    </row>
    <row r="1612" spans="1:16" ht="14.25" customHeight="1">
      <c r="A1612" s="14" t="s">
        <v>1119</v>
      </c>
      <c r="B1612" s="27">
        <v>5</v>
      </c>
      <c r="K1612" s="1"/>
      <c r="L1612" s="1"/>
      <c r="M1612" s="1"/>
      <c r="N1612" s="1"/>
      <c r="O1612" s="1"/>
      <c r="P1612" s="1"/>
    </row>
    <row r="1613" spans="1:16" ht="14.25" customHeight="1">
      <c r="A1613" s="14" t="s">
        <v>1121</v>
      </c>
      <c r="B1613" s="27">
        <v>1</v>
      </c>
      <c r="K1613" s="1"/>
      <c r="L1613" s="1"/>
      <c r="M1613" s="1"/>
      <c r="N1613" s="1"/>
      <c r="O1613" s="1"/>
      <c r="P1613" s="1"/>
    </row>
    <row r="1614" spans="1:16" ht="14.25" customHeight="1">
      <c r="A1614" s="14" t="s">
        <v>1121</v>
      </c>
      <c r="B1614" s="27">
        <v>2</v>
      </c>
      <c r="K1614" s="1"/>
      <c r="L1614" s="1"/>
      <c r="M1614" s="1"/>
      <c r="N1614" s="1"/>
      <c r="O1614" s="1"/>
      <c r="P1614" s="1"/>
    </row>
    <row r="1615" spans="1:16" ht="14.25" customHeight="1">
      <c r="A1615" s="14" t="s">
        <v>1121</v>
      </c>
      <c r="B1615" s="27">
        <v>3</v>
      </c>
      <c r="K1615" s="1"/>
      <c r="L1615" s="1"/>
      <c r="M1615" s="1"/>
      <c r="N1615" s="1"/>
      <c r="O1615" s="1"/>
      <c r="P1615" s="1"/>
    </row>
    <row r="1616" spans="1:16" ht="14.25" customHeight="1">
      <c r="A1616" s="14" t="s">
        <v>1121</v>
      </c>
      <c r="B1616" s="27">
        <v>4</v>
      </c>
      <c r="K1616" s="1"/>
      <c r="L1616" s="1"/>
      <c r="M1616" s="1"/>
      <c r="N1616" s="1"/>
      <c r="O1616" s="1"/>
      <c r="P1616" s="1"/>
    </row>
    <row r="1617" spans="1:17" ht="14.25" customHeight="1">
      <c r="A1617" s="14" t="s">
        <v>1121</v>
      </c>
      <c r="B1617" s="27">
        <v>5</v>
      </c>
      <c r="K1617" s="1"/>
      <c r="L1617" s="1"/>
      <c r="M1617" s="1"/>
      <c r="N1617" s="1"/>
      <c r="O1617" s="1"/>
      <c r="P1617" s="1"/>
    </row>
    <row r="1618" spans="1:17" ht="14.25" customHeight="1">
      <c r="A1618" s="14" t="s">
        <v>1123</v>
      </c>
      <c r="B1618" s="27">
        <v>1</v>
      </c>
      <c r="K1618" s="1"/>
      <c r="L1618" s="1"/>
      <c r="M1618" s="1"/>
      <c r="N1618" s="1"/>
      <c r="O1618" s="1"/>
      <c r="P1618" s="1"/>
    </row>
    <row r="1619" spans="1:17" ht="14.25" customHeight="1">
      <c r="A1619" s="14" t="s">
        <v>1123</v>
      </c>
      <c r="B1619" s="27">
        <v>2</v>
      </c>
      <c r="K1619" s="1"/>
      <c r="L1619" s="1"/>
      <c r="M1619" s="1"/>
      <c r="N1619" s="1"/>
      <c r="O1619" s="1"/>
      <c r="P1619" s="1"/>
    </row>
    <row r="1620" spans="1:17" ht="14.25" customHeight="1">
      <c r="A1620" s="14" t="s">
        <v>1123</v>
      </c>
      <c r="B1620" s="27">
        <v>3</v>
      </c>
      <c r="K1620" s="1"/>
      <c r="L1620" s="1"/>
      <c r="M1620" s="1"/>
      <c r="N1620" s="1"/>
      <c r="O1620" s="1"/>
      <c r="P1620" s="1"/>
    </row>
    <row r="1621" spans="1:17" ht="14.25" customHeight="1">
      <c r="A1621" s="14" t="s">
        <v>1123</v>
      </c>
      <c r="B1621" s="27">
        <v>4</v>
      </c>
      <c r="K1621" s="1"/>
      <c r="L1621" s="1"/>
      <c r="M1621" s="1"/>
      <c r="N1621" s="1"/>
      <c r="O1621" s="1"/>
      <c r="P1621" s="1"/>
    </row>
    <row r="1622" spans="1:17" ht="14.25" customHeight="1">
      <c r="A1622" s="14" t="s">
        <v>1123</v>
      </c>
      <c r="B1622" s="27">
        <v>5</v>
      </c>
      <c r="K1622" s="1"/>
      <c r="L1622" s="1"/>
      <c r="M1622" s="1"/>
      <c r="N1622" s="1"/>
      <c r="O1622" s="1"/>
      <c r="P1622" s="1"/>
    </row>
    <row r="1623" spans="1:17" ht="14.25" customHeight="1">
      <c r="A1623" s="14" t="s">
        <v>1125</v>
      </c>
      <c r="B1623" s="27">
        <v>1</v>
      </c>
      <c r="K1623" s="1"/>
      <c r="L1623" s="1"/>
      <c r="M1623" s="1"/>
      <c r="N1623" s="1"/>
      <c r="O1623" s="1"/>
      <c r="P1623" s="1"/>
    </row>
    <row r="1624" spans="1:17" ht="14.25" customHeight="1">
      <c r="A1624" s="14" t="s">
        <v>1125</v>
      </c>
      <c r="B1624" s="27">
        <v>2</v>
      </c>
      <c r="K1624" s="1"/>
      <c r="L1624" s="1"/>
      <c r="M1624" s="1"/>
      <c r="N1624" s="1"/>
      <c r="O1624" s="1"/>
      <c r="P1624" s="1"/>
    </row>
    <row r="1625" spans="1:17" ht="14.25" customHeight="1">
      <c r="A1625" s="14" t="s">
        <v>1125</v>
      </c>
      <c r="B1625" s="27">
        <v>3</v>
      </c>
      <c r="K1625" s="1"/>
      <c r="L1625" s="1"/>
      <c r="M1625" s="1"/>
      <c r="N1625" s="1"/>
      <c r="O1625" s="1"/>
      <c r="P1625" s="1"/>
    </row>
    <row r="1626" spans="1:17" ht="14.25" customHeight="1">
      <c r="A1626" s="14" t="s">
        <v>1125</v>
      </c>
      <c r="B1626" s="27">
        <v>4</v>
      </c>
      <c r="K1626" s="1"/>
      <c r="L1626" s="1"/>
      <c r="M1626" s="1"/>
      <c r="N1626" s="1"/>
      <c r="O1626" s="1"/>
      <c r="P1626" s="1"/>
    </row>
    <row r="1627" spans="1:17" ht="14.25" customHeight="1">
      <c r="A1627" s="14" t="s">
        <v>1125</v>
      </c>
      <c r="B1627" s="27">
        <v>5</v>
      </c>
      <c r="K1627" s="1"/>
      <c r="L1627" s="1"/>
      <c r="M1627" s="1"/>
      <c r="N1627" s="1"/>
      <c r="O1627" s="1"/>
      <c r="P1627" s="1"/>
    </row>
    <row r="1628" spans="1:17" ht="14.25" customHeight="1">
      <c r="A1628" s="14" t="s">
        <v>1127</v>
      </c>
      <c r="B1628" s="27">
        <v>1</v>
      </c>
      <c r="C1628" s="27">
        <v>135.1</v>
      </c>
      <c r="D1628" s="27">
        <v>12.9</v>
      </c>
      <c r="E1628" s="27">
        <v>0.84</v>
      </c>
      <c r="F1628" s="27">
        <v>7</v>
      </c>
      <c r="G1628" s="27">
        <v>3.64</v>
      </c>
      <c r="H1628" s="27">
        <v>86.22</v>
      </c>
      <c r="I1628" s="27">
        <v>10.08</v>
      </c>
      <c r="J1628" s="7">
        <f t="shared" ref="J1628:J1647" si="562">(I1628/H1628)*100</f>
        <v>11.691022964509395</v>
      </c>
      <c r="K1628" s="1"/>
      <c r="L1628" s="1"/>
      <c r="M1628" s="2" t="s">
        <v>1628</v>
      </c>
      <c r="N1628" s="2" t="s">
        <v>52</v>
      </c>
      <c r="O1628" s="2" t="s">
        <v>52</v>
      </c>
      <c r="P1628" s="2" t="s">
        <v>52</v>
      </c>
    </row>
    <row r="1629" spans="1:17" ht="14.25" customHeight="1">
      <c r="A1629" s="14" t="s">
        <v>1127</v>
      </c>
      <c r="B1629" s="27">
        <v>2</v>
      </c>
      <c r="C1629" s="27">
        <v>83.4</v>
      </c>
      <c r="D1629" s="27">
        <v>6.1</v>
      </c>
      <c r="E1629" s="27">
        <v>0.72</v>
      </c>
      <c r="F1629" s="27">
        <v>6.9</v>
      </c>
      <c r="G1629" s="27">
        <v>3.16</v>
      </c>
      <c r="H1629" s="27">
        <v>28.31</v>
      </c>
      <c r="I1629" s="27">
        <v>2.86</v>
      </c>
      <c r="J1629" s="7">
        <f t="shared" si="562"/>
        <v>10.102437301306958</v>
      </c>
      <c r="K1629" s="1"/>
      <c r="L1629" s="1"/>
      <c r="M1629" s="2" t="s">
        <v>1628</v>
      </c>
      <c r="N1629" s="2" t="s">
        <v>52</v>
      </c>
      <c r="O1629" s="2" t="s">
        <v>1628</v>
      </c>
      <c r="P1629" s="2" t="s">
        <v>52</v>
      </c>
    </row>
    <row r="1630" spans="1:17" ht="14.25" customHeight="1">
      <c r="A1630" s="14" t="s">
        <v>1127</v>
      </c>
      <c r="B1630" s="27">
        <v>3</v>
      </c>
      <c r="C1630" s="27">
        <v>116</v>
      </c>
      <c r="D1630" s="27">
        <v>19.100000000000001</v>
      </c>
      <c r="E1630" s="27">
        <v>0.8</v>
      </c>
      <c r="F1630" s="27">
        <v>13.8</v>
      </c>
      <c r="G1630" s="27">
        <v>4.4800000000000004</v>
      </c>
      <c r="H1630" s="27">
        <v>88.47</v>
      </c>
      <c r="I1630" s="27">
        <v>8.86</v>
      </c>
      <c r="J1630" s="7">
        <f t="shared" si="562"/>
        <v>10.014694246637278</v>
      </c>
      <c r="K1630" s="1"/>
      <c r="L1630" s="1"/>
      <c r="M1630" s="2" t="s">
        <v>1628</v>
      </c>
      <c r="N1630" s="2" t="s">
        <v>52</v>
      </c>
      <c r="O1630" s="2" t="s">
        <v>1628</v>
      </c>
      <c r="P1630" s="2" t="s">
        <v>52</v>
      </c>
      <c r="Q1630" s="27" t="s">
        <v>1670</v>
      </c>
    </row>
    <row r="1631" spans="1:17" ht="14.25" customHeight="1">
      <c r="A1631" s="14" t="s">
        <v>1127</v>
      </c>
      <c r="B1631" s="27">
        <v>4</v>
      </c>
      <c r="C1631" s="27">
        <v>51.9</v>
      </c>
      <c r="D1631" s="27">
        <v>9.1999999999999993</v>
      </c>
      <c r="E1631" s="27">
        <v>0.67</v>
      </c>
      <c r="F1631" s="27">
        <v>10.5</v>
      </c>
      <c r="G1631" s="27">
        <v>4.05</v>
      </c>
      <c r="H1631" s="27">
        <v>21.4</v>
      </c>
      <c r="I1631" s="27">
        <v>1.96</v>
      </c>
      <c r="J1631" s="7">
        <f t="shared" si="562"/>
        <v>9.1588785046728969</v>
      </c>
      <c r="K1631" s="1"/>
      <c r="L1631" s="1"/>
      <c r="M1631" s="2" t="s">
        <v>1628</v>
      </c>
      <c r="N1631" s="2" t="s">
        <v>52</v>
      </c>
      <c r="O1631" s="2" t="s">
        <v>1628</v>
      </c>
      <c r="P1631" s="2" t="s">
        <v>52</v>
      </c>
      <c r="Q1631" s="27" t="s">
        <v>1670</v>
      </c>
    </row>
    <row r="1632" spans="1:17" ht="14.25" customHeight="1">
      <c r="A1632" s="14" t="s">
        <v>1127</v>
      </c>
      <c r="B1632" s="27">
        <v>5</v>
      </c>
      <c r="C1632" s="27">
        <v>53</v>
      </c>
      <c r="D1632" s="27">
        <v>7.4</v>
      </c>
      <c r="E1632" s="27">
        <v>0.95</v>
      </c>
      <c r="F1632" s="27">
        <v>6.6</v>
      </c>
      <c r="G1632" s="27">
        <v>3.45</v>
      </c>
      <c r="H1632" s="27">
        <v>35.31</v>
      </c>
      <c r="I1632" s="27">
        <v>3.51</v>
      </c>
      <c r="J1632" s="7">
        <f t="shared" si="562"/>
        <v>9.9405267629566687</v>
      </c>
      <c r="K1632" s="1"/>
      <c r="L1632" s="1"/>
      <c r="M1632" s="2" t="s">
        <v>1628</v>
      </c>
      <c r="N1632" s="2" t="s">
        <v>52</v>
      </c>
      <c r="O1632" s="2" t="s">
        <v>1628</v>
      </c>
      <c r="P1632" s="2" t="s">
        <v>52</v>
      </c>
      <c r="Q1632" s="27" t="s">
        <v>1670</v>
      </c>
    </row>
    <row r="1633" spans="1:17" ht="14.25" customHeight="1">
      <c r="A1633" s="14" t="s">
        <v>1130</v>
      </c>
      <c r="B1633" s="27">
        <v>1</v>
      </c>
      <c r="C1633" s="27">
        <v>69.099999999999994</v>
      </c>
      <c r="D1633" s="27">
        <v>12</v>
      </c>
      <c r="E1633" s="27">
        <v>0.73</v>
      </c>
      <c r="F1633" s="27">
        <v>11.8</v>
      </c>
      <c r="G1633" s="27">
        <v>5.74</v>
      </c>
      <c r="H1633" s="27">
        <v>33.950000000000003</v>
      </c>
      <c r="I1633" s="27">
        <v>3.5</v>
      </c>
      <c r="J1633" s="7">
        <f t="shared" si="562"/>
        <v>10.309278350515463</v>
      </c>
      <c r="K1633" s="1"/>
      <c r="L1633" s="1"/>
      <c r="M1633" s="2" t="s">
        <v>1628</v>
      </c>
      <c r="N1633" s="2" t="s">
        <v>52</v>
      </c>
      <c r="O1633" s="2" t="s">
        <v>1628</v>
      </c>
      <c r="P1633" s="2" t="s">
        <v>52</v>
      </c>
    </row>
    <row r="1634" spans="1:17" ht="14.25" customHeight="1">
      <c r="A1634" s="14" t="s">
        <v>1130</v>
      </c>
      <c r="B1634" s="27">
        <v>2</v>
      </c>
      <c r="C1634" s="27">
        <v>57.1</v>
      </c>
      <c r="D1634" s="27">
        <v>13.3</v>
      </c>
      <c r="E1634" s="27">
        <v>0.98</v>
      </c>
      <c r="F1634" s="27">
        <v>15.3</v>
      </c>
      <c r="G1634" s="27">
        <v>5.43</v>
      </c>
      <c r="H1634" s="27">
        <v>35.53</v>
      </c>
      <c r="I1634" s="27">
        <v>3.89</v>
      </c>
      <c r="J1634" s="7">
        <f t="shared" si="562"/>
        <v>10.948494230227976</v>
      </c>
      <c r="K1634" s="1"/>
      <c r="L1634" s="1"/>
      <c r="M1634" s="2" t="s">
        <v>1628</v>
      </c>
      <c r="N1634" s="2" t="s">
        <v>52</v>
      </c>
      <c r="O1634" s="2" t="s">
        <v>1628</v>
      </c>
      <c r="P1634" s="2" t="s">
        <v>52</v>
      </c>
    </row>
    <row r="1635" spans="1:17" ht="14.25" customHeight="1">
      <c r="A1635" s="14" t="s">
        <v>1130</v>
      </c>
      <c r="B1635" s="27">
        <v>3</v>
      </c>
      <c r="C1635" s="27">
        <v>83.6</v>
      </c>
      <c r="D1635" s="27">
        <v>13.1</v>
      </c>
      <c r="E1635" s="27">
        <v>0.92</v>
      </c>
      <c r="F1635" s="27">
        <v>10</v>
      </c>
      <c r="G1635" s="27">
        <v>6.35</v>
      </c>
      <c r="H1635" s="27">
        <v>58.16</v>
      </c>
      <c r="I1635" s="27">
        <v>5.91</v>
      </c>
      <c r="J1635" s="7">
        <f t="shared" si="562"/>
        <v>10.161623108665751</v>
      </c>
      <c r="K1635" s="1"/>
      <c r="L1635" s="1"/>
      <c r="M1635" s="2" t="s">
        <v>1628</v>
      </c>
      <c r="N1635" s="2" t="s">
        <v>52</v>
      </c>
      <c r="O1635" s="2" t="s">
        <v>1628</v>
      </c>
      <c r="P1635" s="2" t="s">
        <v>52</v>
      </c>
    </row>
    <row r="1636" spans="1:17" ht="14.25" customHeight="1">
      <c r="A1636" s="14" t="s">
        <v>1130</v>
      </c>
      <c r="B1636" s="27">
        <v>4</v>
      </c>
      <c r="C1636" s="27">
        <v>75.2</v>
      </c>
      <c r="D1636" s="27">
        <v>13.7</v>
      </c>
      <c r="E1636" s="27">
        <v>0.83</v>
      </c>
      <c r="F1636" s="27">
        <v>8.1999999999999993</v>
      </c>
      <c r="G1636" s="27">
        <v>5.14</v>
      </c>
      <c r="H1636" s="27">
        <v>45.08</v>
      </c>
      <c r="I1636" s="27">
        <v>4.5999999999999996</v>
      </c>
      <c r="J1636" s="7">
        <f t="shared" si="562"/>
        <v>10.204081632653061</v>
      </c>
      <c r="K1636" s="1"/>
      <c r="L1636" s="1"/>
      <c r="M1636" s="2" t="s">
        <v>1628</v>
      </c>
      <c r="N1636" s="2" t="s">
        <v>52</v>
      </c>
      <c r="O1636" s="2" t="s">
        <v>1628</v>
      </c>
      <c r="P1636" s="2" t="s">
        <v>52</v>
      </c>
    </row>
    <row r="1637" spans="1:17" ht="14.25" customHeight="1">
      <c r="A1637" s="14" t="s">
        <v>1130</v>
      </c>
      <c r="B1637" s="27">
        <v>5</v>
      </c>
      <c r="C1637" s="27">
        <v>48.8</v>
      </c>
      <c r="D1637" s="27">
        <v>9.8000000000000007</v>
      </c>
      <c r="E1637" s="27">
        <v>1.7</v>
      </c>
      <c r="F1637" s="27">
        <v>8.1</v>
      </c>
      <c r="G1637" s="27">
        <v>5.07</v>
      </c>
      <c r="H1637" s="27">
        <v>27.41</v>
      </c>
      <c r="I1637" s="27">
        <v>2.31</v>
      </c>
      <c r="J1637" s="7">
        <f t="shared" si="562"/>
        <v>8.4275811747537404</v>
      </c>
      <c r="K1637" s="1"/>
      <c r="L1637" s="1"/>
      <c r="M1637" s="2" t="s">
        <v>1628</v>
      </c>
      <c r="N1637" s="2" t="s">
        <v>52</v>
      </c>
      <c r="O1637" s="2" t="s">
        <v>1628</v>
      </c>
      <c r="P1637" s="2" t="s">
        <v>52</v>
      </c>
    </row>
    <row r="1638" spans="1:17" ht="14.25" customHeight="1">
      <c r="A1638" s="14" t="s">
        <v>1133</v>
      </c>
      <c r="B1638" s="27">
        <v>1</v>
      </c>
      <c r="C1638" s="27">
        <v>13.5</v>
      </c>
      <c r="D1638" s="27">
        <v>4.4000000000000004</v>
      </c>
      <c r="E1638" s="27">
        <v>0.41</v>
      </c>
      <c r="F1638" s="27">
        <v>4.2</v>
      </c>
      <c r="G1638" s="27">
        <v>2.2799999999999998</v>
      </c>
      <c r="H1638" s="27">
        <v>2.87</v>
      </c>
      <c r="I1638" s="27">
        <v>0.22</v>
      </c>
      <c r="J1638" s="7">
        <f t="shared" si="562"/>
        <v>7.6655052264808354</v>
      </c>
      <c r="K1638" s="1"/>
      <c r="L1638" s="1"/>
      <c r="M1638" s="2" t="s">
        <v>52</v>
      </c>
      <c r="N1638" s="2" t="s">
        <v>1628</v>
      </c>
      <c r="O1638" s="2" t="s">
        <v>1628</v>
      </c>
      <c r="P1638" s="2" t="s">
        <v>52</v>
      </c>
    </row>
    <row r="1639" spans="1:17" ht="14.25" customHeight="1">
      <c r="A1639" s="14" t="s">
        <v>1133</v>
      </c>
      <c r="B1639" s="27">
        <v>2</v>
      </c>
      <c r="C1639" s="27">
        <v>37.6</v>
      </c>
      <c r="D1639" s="27">
        <v>7.9</v>
      </c>
      <c r="E1639" s="27">
        <v>0.31</v>
      </c>
      <c r="F1639" s="27">
        <v>6.1</v>
      </c>
      <c r="G1639" s="27">
        <v>2.93</v>
      </c>
      <c r="H1639" s="27">
        <v>10.14</v>
      </c>
      <c r="I1639" s="27">
        <v>0.88</v>
      </c>
      <c r="J1639" s="7">
        <f t="shared" si="562"/>
        <v>8.6785009861932938</v>
      </c>
      <c r="K1639" s="1"/>
      <c r="L1639" s="1"/>
      <c r="M1639" s="2" t="s">
        <v>1628</v>
      </c>
      <c r="N1639" s="2" t="s">
        <v>1628</v>
      </c>
      <c r="O1639" s="2" t="s">
        <v>1628</v>
      </c>
      <c r="P1639" s="2" t="s">
        <v>1628</v>
      </c>
    </row>
    <row r="1640" spans="1:17" ht="14.25" customHeight="1">
      <c r="A1640" s="14" t="s">
        <v>1133</v>
      </c>
      <c r="B1640" s="27">
        <v>3</v>
      </c>
      <c r="C1640" s="27">
        <v>76.400000000000006</v>
      </c>
      <c r="D1640" s="27">
        <v>14.8</v>
      </c>
      <c r="E1640" s="27">
        <v>0.43</v>
      </c>
      <c r="F1640" s="27">
        <v>5.5</v>
      </c>
      <c r="G1640" s="27">
        <v>3.01</v>
      </c>
      <c r="H1640" s="27">
        <v>49.47</v>
      </c>
      <c r="I1640" s="27">
        <v>5.24</v>
      </c>
      <c r="J1640" s="7">
        <f t="shared" si="562"/>
        <v>10.592278148372753</v>
      </c>
      <c r="K1640" s="1"/>
      <c r="L1640" s="1"/>
      <c r="M1640" s="2" t="s">
        <v>1628</v>
      </c>
      <c r="N1640" s="2" t="s">
        <v>52</v>
      </c>
      <c r="O1640" s="2" t="s">
        <v>1628</v>
      </c>
      <c r="P1640" s="2" t="s">
        <v>52</v>
      </c>
    </row>
    <row r="1641" spans="1:17" ht="14.25" customHeight="1">
      <c r="A1641" s="14" t="s">
        <v>1133</v>
      </c>
      <c r="B1641" s="27">
        <v>4</v>
      </c>
      <c r="C1641" s="27">
        <v>18.2</v>
      </c>
      <c r="D1641" s="27">
        <v>5</v>
      </c>
      <c r="E1641" s="27">
        <v>0.28000000000000003</v>
      </c>
      <c r="F1641" s="27">
        <v>4.4000000000000004</v>
      </c>
      <c r="G1641" s="27">
        <v>3.41</v>
      </c>
      <c r="H1641" s="27">
        <v>5.47</v>
      </c>
      <c r="I1641" s="27">
        <v>0.56000000000000005</v>
      </c>
      <c r="J1641" s="7">
        <f t="shared" si="562"/>
        <v>10.237659963436931</v>
      </c>
      <c r="K1641" s="1"/>
      <c r="L1641" s="1"/>
      <c r="M1641" s="2" t="s">
        <v>1628</v>
      </c>
      <c r="N1641" s="2" t="s">
        <v>52</v>
      </c>
      <c r="O1641" s="2" t="s">
        <v>1628</v>
      </c>
      <c r="P1641" s="2" t="s">
        <v>52</v>
      </c>
    </row>
    <row r="1642" spans="1:17" ht="14.25" customHeight="1">
      <c r="A1642" s="14" t="s">
        <v>1133</v>
      </c>
      <c r="B1642" s="27">
        <v>5</v>
      </c>
      <c r="C1642" s="27">
        <v>7.7</v>
      </c>
      <c r="D1642" s="27">
        <v>5</v>
      </c>
      <c r="E1642" s="27">
        <v>0.35</v>
      </c>
      <c r="F1642" s="27">
        <v>4.5</v>
      </c>
      <c r="G1642" s="27">
        <v>3.08</v>
      </c>
      <c r="H1642" s="27">
        <v>2.67</v>
      </c>
      <c r="I1642" s="27">
        <v>0.28000000000000003</v>
      </c>
      <c r="J1642" s="7">
        <f t="shared" si="562"/>
        <v>10.486891385767791</v>
      </c>
      <c r="K1642" s="1"/>
      <c r="L1642" s="1"/>
      <c r="M1642" s="2" t="s">
        <v>1628</v>
      </c>
      <c r="N1642" s="2" t="s">
        <v>1628</v>
      </c>
      <c r="O1642" s="2" t="s">
        <v>1628</v>
      </c>
      <c r="P1642" s="2" t="s">
        <v>52</v>
      </c>
      <c r="Q1642" s="27" t="s">
        <v>1670</v>
      </c>
    </row>
    <row r="1643" spans="1:17" ht="14.25" customHeight="1">
      <c r="A1643" s="14" t="s">
        <v>1135</v>
      </c>
      <c r="B1643" s="27">
        <v>1</v>
      </c>
      <c r="C1643" s="27">
        <v>180.4</v>
      </c>
      <c r="D1643" s="27">
        <v>20.3</v>
      </c>
      <c r="E1643" s="27">
        <v>1.1000000000000001</v>
      </c>
      <c r="F1643" s="27">
        <v>25.7</v>
      </c>
      <c r="G1643" s="27">
        <v>6.83</v>
      </c>
      <c r="H1643" s="27">
        <v>190.06</v>
      </c>
      <c r="I1643" s="27">
        <v>19.579999999999998</v>
      </c>
      <c r="J1643" s="7">
        <f t="shared" si="562"/>
        <v>10.302009891613174</v>
      </c>
      <c r="K1643" s="1"/>
      <c r="L1643" s="1"/>
      <c r="M1643" s="2" t="s">
        <v>52</v>
      </c>
      <c r="N1643" s="2" t="s">
        <v>52</v>
      </c>
      <c r="O1643" s="2" t="s">
        <v>1628</v>
      </c>
      <c r="P1643" s="2" t="s">
        <v>1628</v>
      </c>
    </row>
    <row r="1644" spans="1:17" ht="14.25" customHeight="1">
      <c r="A1644" s="14" t="s">
        <v>1135</v>
      </c>
      <c r="B1644" s="27">
        <v>2</v>
      </c>
      <c r="C1644" s="27">
        <v>149.80000000000001</v>
      </c>
      <c r="D1644" s="27">
        <v>21.1</v>
      </c>
      <c r="E1644" s="27">
        <v>0.99</v>
      </c>
      <c r="F1644" s="27">
        <v>10.9</v>
      </c>
      <c r="G1644" s="27">
        <v>5.0999999999999996</v>
      </c>
      <c r="H1644" s="27">
        <v>163.1</v>
      </c>
      <c r="I1644" s="27">
        <v>15.81</v>
      </c>
      <c r="J1644" s="7">
        <f t="shared" si="562"/>
        <v>9.6934396076026985</v>
      </c>
      <c r="K1644" s="1"/>
      <c r="L1644" s="1"/>
      <c r="M1644" s="2" t="s">
        <v>52</v>
      </c>
      <c r="N1644" s="2" t="s">
        <v>52</v>
      </c>
      <c r="O1644" s="2" t="s">
        <v>52</v>
      </c>
      <c r="P1644" s="2" t="s">
        <v>1628</v>
      </c>
      <c r="Q1644" s="27" t="s">
        <v>1689</v>
      </c>
    </row>
    <row r="1645" spans="1:17" ht="14.25" customHeight="1">
      <c r="A1645" s="14" t="s">
        <v>1135</v>
      </c>
      <c r="B1645" s="27">
        <v>3</v>
      </c>
      <c r="C1645" s="27">
        <v>184.8</v>
      </c>
      <c r="D1645" s="27">
        <v>22.6</v>
      </c>
      <c r="E1645" s="27">
        <v>0.87</v>
      </c>
      <c r="F1645" s="27">
        <v>28.1</v>
      </c>
      <c r="G1645" s="27">
        <v>7.8</v>
      </c>
      <c r="H1645" s="27">
        <v>196.65</v>
      </c>
      <c r="I1645" s="27">
        <v>18.940000000000001</v>
      </c>
      <c r="J1645" s="7">
        <f t="shared" si="562"/>
        <v>9.6313246885329278</v>
      </c>
      <c r="K1645" s="1"/>
      <c r="L1645" s="1"/>
      <c r="M1645" s="2" t="s">
        <v>52</v>
      </c>
      <c r="N1645" s="2" t="s">
        <v>52</v>
      </c>
      <c r="O1645" s="2" t="s">
        <v>52</v>
      </c>
      <c r="P1645" s="2" t="s">
        <v>1628</v>
      </c>
    </row>
    <row r="1646" spans="1:17" ht="14.25" customHeight="1">
      <c r="A1646" s="14" t="s">
        <v>1135</v>
      </c>
      <c r="B1646" s="27">
        <v>4</v>
      </c>
      <c r="C1646" s="27">
        <v>127.5</v>
      </c>
      <c r="D1646" s="27">
        <v>16.100000000000001</v>
      </c>
      <c r="E1646" s="27">
        <v>1.02</v>
      </c>
      <c r="F1646" s="27">
        <v>16.100000000000001</v>
      </c>
      <c r="G1646" s="27">
        <v>6.96</v>
      </c>
      <c r="H1646" s="27">
        <v>107.15</v>
      </c>
      <c r="I1646" s="27">
        <v>10.54</v>
      </c>
      <c r="J1646" s="7">
        <f t="shared" si="562"/>
        <v>9.8366775548296772</v>
      </c>
      <c r="K1646" s="1"/>
      <c r="L1646" s="1"/>
      <c r="M1646" s="2" t="s">
        <v>52</v>
      </c>
      <c r="N1646" s="2" t="s">
        <v>52</v>
      </c>
      <c r="O1646" s="2" t="s">
        <v>1628</v>
      </c>
      <c r="P1646" s="2" t="s">
        <v>1628</v>
      </c>
    </row>
    <row r="1647" spans="1:17" ht="14.25" customHeight="1">
      <c r="A1647" s="14" t="s">
        <v>1135</v>
      </c>
      <c r="B1647" s="27">
        <v>5</v>
      </c>
      <c r="C1647" s="27">
        <v>154.4</v>
      </c>
      <c r="D1647" s="27">
        <v>15.1</v>
      </c>
      <c r="E1647" s="27">
        <v>0.99</v>
      </c>
      <c r="F1647" s="27">
        <v>8.6999999999999993</v>
      </c>
      <c r="G1647" s="27">
        <v>5.4</v>
      </c>
      <c r="H1647" s="27">
        <v>90.67</v>
      </c>
      <c r="I1647" s="27">
        <v>7.34</v>
      </c>
      <c r="J1647" s="7">
        <f t="shared" si="562"/>
        <v>8.0952906143156493</v>
      </c>
      <c r="K1647" s="1"/>
      <c r="L1647" s="1"/>
      <c r="M1647" s="2" t="s">
        <v>52</v>
      </c>
      <c r="N1647" s="2" t="s">
        <v>52</v>
      </c>
      <c r="O1647" s="2" t="s">
        <v>1628</v>
      </c>
      <c r="P1647" s="2" t="s">
        <v>1628</v>
      </c>
    </row>
    <row r="1648" spans="1:17" ht="14.25" customHeight="1">
      <c r="A1648" s="14" t="s">
        <v>1139</v>
      </c>
      <c r="B1648" s="27">
        <v>1</v>
      </c>
      <c r="K1648" s="1"/>
      <c r="L1648" s="1"/>
      <c r="M1648" s="1"/>
      <c r="N1648" s="1"/>
      <c r="O1648" s="1"/>
      <c r="P1648" s="1"/>
    </row>
    <row r="1649" spans="1:16" ht="14.25" customHeight="1">
      <c r="A1649" s="14" t="s">
        <v>1139</v>
      </c>
      <c r="B1649" s="27">
        <v>2</v>
      </c>
      <c r="K1649" s="1"/>
      <c r="L1649" s="1"/>
      <c r="M1649" s="1"/>
      <c r="N1649" s="1"/>
      <c r="O1649" s="1"/>
      <c r="P1649" s="1"/>
    </row>
    <row r="1650" spans="1:16" ht="14.25" customHeight="1">
      <c r="A1650" s="14" t="s">
        <v>1139</v>
      </c>
      <c r="B1650" s="27">
        <v>3</v>
      </c>
      <c r="K1650" s="1"/>
      <c r="L1650" s="1"/>
      <c r="M1650" s="1"/>
      <c r="N1650" s="1"/>
      <c r="O1650" s="1"/>
      <c r="P1650" s="1"/>
    </row>
    <row r="1651" spans="1:16" ht="14.25" customHeight="1">
      <c r="A1651" s="14" t="s">
        <v>1139</v>
      </c>
      <c r="B1651" s="27">
        <v>4</v>
      </c>
      <c r="K1651" s="1"/>
      <c r="L1651" s="1"/>
      <c r="M1651" s="1"/>
      <c r="N1651" s="1"/>
      <c r="O1651" s="1"/>
      <c r="P1651" s="1"/>
    </row>
    <row r="1652" spans="1:16" ht="14.25" customHeight="1">
      <c r="A1652" s="14" t="s">
        <v>1139</v>
      </c>
      <c r="B1652" s="27">
        <v>5</v>
      </c>
      <c r="K1652" s="1"/>
      <c r="L1652" s="1"/>
      <c r="M1652" s="1"/>
      <c r="N1652" s="1"/>
      <c r="O1652" s="1"/>
      <c r="P1652" s="1"/>
    </row>
    <row r="1653" spans="1:16" ht="14.25" customHeight="1">
      <c r="A1653" s="14" t="s">
        <v>1142</v>
      </c>
      <c r="B1653" s="27">
        <v>1</v>
      </c>
      <c r="K1653" s="1"/>
      <c r="L1653" s="1"/>
      <c r="M1653" s="1"/>
      <c r="N1653" s="1"/>
      <c r="O1653" s="1"/>
      <c r="P1653" s="1"/>
    </row>
    <row r="1654" spans="1:16" ht="14.25" customHeight="1">
      <c r="A1654" s="14" t="s">
        <v>1142</v>
      </c>
      <c r="B1654" s="27">
        <v>2</v>
      </c>
      <c r="K1654" s="1"/>
      <c r="L1654" s="1"/>
      <c r="M1654" s="1"/>
      <c r="N1654" s="1"/>
      <c r="O1654" s="1"/>
      <c r="P1654" s="1"/>
    </row>
    <row r="1655" spans="1:16" ht="14.25" customHeight="1">
      <c r="A1655" s="14" t="s">
        <v>1142</v>
      </c>
      <c r="B1655" s="27">
        <v>3</v>
      </c>
      <c r="K1655" s="1"/>
      <c r="L1655" s="1"/>
      <c r="M1655" s="1"/>
      <c r="N1655" s="1"/>
      <c r="O1655" s="1"/>
      <c r="P1655" s="1"/>
    </row>
    <row r="1656" spans="1:16" ht="14.25" customHeight="1">
      <c r="A1656" s="14" t="s">
        <v>1142</v>
      </c>
      <c r="B1656" s="27">
        <v>4</v>
      </c>
      <c r="K1656" s="1"/>
      <c r="L1656" s="1"/>
      <c r="M1656" s="1"/>
      <c r="N1656" s="1"/>
      <c r="O1656" s="1"/>
      <c r="P1656" s="1"/>
    </row>
    <row r="1657" spans="1:16" ht="14.25" customHeight="1">
      <c r="A1657" s="14" t="s">
        <v>1142</v>
      </c>
      <c r="B1657" s="27">
        <v>5</v>
      </c>
      <c r="K1657" s="1"/>
      <c r="L1657" s="1"/>
      <c r="M1657" s="1"/>
      <c r="N1657" s="1"/>
      <c r="O1657" s="1"/>
      <c r="P1657" s="1"/>
    </row>
    <row r="1658" spans="1:16" ht="14.25" customHeight="1">
      <c r="A1658" s="14" t="s">
        <v>1145</v>
      </c>
      <c r="B1658" s="27">
        <v>1</v>
      </c>
      <c r="K1658" s="1"/>
      <c r="L1658" s="1"/>
      <c r="M1658" s="1"/>
      <c r="N1658" s="1"/>
      <c r="O1658" s="1"/>
      <c r="P1658" s="1"/>
    </row>
    <row r="1659" spans="1:16" ht="14.25" customHeight="1">
      <c r="A1659" s="14" t="s">
        <v>1145</v>
      </c>
      <c r="B1659" s="27">
        <v>2</v>
      </c>
      <c r="K1659" s="1"/>
      <c r="L1659" s="1"/>
      <c r="M1659" s="1"/>
      <c r="N1659" s="1"/>
      <c r="O1659" s="1"/>
      <c r="P1659" s="1"/>
    </row>
    <row r="1660" spans="1:16" ht="14.25" customHeight="1">
      <c r="A1660" s="14" t="s">
        <v>1145</v>
      </c>
      <c r="B1660" s="27">
        <v>3</v>
      </c>
      <c r="K1660" s="1"/>
      <c r="L1660" s="1"/>
      <c r="M1660" s="1"/>
      <c r="N1660" s="1"/>
      <c r="O1660" s="1"/>
      <c r="P1660" s="1"/>
    </row>
    <row r="1661" spans="1:16" ht="14.25" customHeight="1">
      <c r="A1661" s="14" t="s">
        <v>1145</v>
      </c>
      <c r="B1661" s="27">
        <v>4</v>
      </c>
      <c r="K1661" s="1"/>
      <c r="L1661" s="1"/>
      <c r="M1661" s="1"/>
      <c r="N1661" s="1"/>
      <c r="O1661" s="1"/>
      <c r="P1661" s="1"/>
    </row>
    <row r="1662" spans="1:16" ht="14.25" customHeight="1">
      <c r="A1662" s="14" t="s">
        <v>1145</v>
      </c>
      <c r="B1662" s="27">
        <v>5</v>
      </c>
      <c r="K1662" s="1"/>
      <c r="L1662" s="1"/>
      <c r="M1662" s="1"/>
      <c r="N1662" s="1"/>
      <c r="O1662" s="1"/>
      <c r="P1662" s="1"/>
    </row>
    <row r="1663" spans="1:16" ht="14.25" customHeight="1">
      <c r="A1663" s="14" t="s">
        <v>1148</v>
      </c>
      <c r="B1663" s="27">
        <v>1</v>
      </c>
      <c r="K1663" s="1"/>
      <c r="L1663" s="1"/>
      <c r="M1663" s="1"/>
      <c r="N1663" s="1"/>
      <c r="O1663" s="1"/>
      <c r="P1663" s="1"/>
    </row>
    <row r="1664" spans="1:16" ht="14.25" customHeight="1">
      <c r="A1664" s="14" t="s">
        <v>1148</v>
      </c>
      <c r="B1664" s="27">
        <v>2</v>
      </c>
      <c r="K1664" s="1"/>
      <c r="L1664" s="1"/>
      <c r="M1664" s="1"/>
      <c r="N1664" s="1"/>
      <c r="O1664" s="1"/>
      <c r="P1664" s="1"/>
    </row>
    <row r="1665" spans="1:17" ht="14.25" customHeight="1">
      <c r="A1665" s="14" t="s">
        <v>1148</v>
      </c>
      <c r="B1665" s="27">
        <v>3</v>
      </c>
      <c r="K1665" s="1"/>
      <c r="L1665" s="1"/>
      <c r="M1665" s="1"/>
      <c r="N1665" s="1"/>
      <c r="O1665" s="1"/>
      <c r="P1665" s="1"/>
    </row>
    <row r="1666" spans="1:17" ht="14.25" customHeight="1">
      <c r="A1666" s="14" t="s">
        <v>1148</v>
      </c>
      <c r="B1666" s="27">
        <v>4</v>
      </c>
      <c r="K1666" s="1"/>
      <c r="L1666" s="1"/>
      <c r="M1666" s="1"/>
      <c r="N1666" s="1"/>
      <c r="O1666" s="1"/>
      <c r="P1666" s="1"/>
    </row>
    <row r="1667" spans="1:17" ht="14.25" customHeight="1">
      <c r="A1667" s="14" t="s">
        <v>1148</v>
      </c>
      <c r="B1667" s="27">
        <v>5</v>
      </c>
      <c r="K1667" s="1"/>
      <c r="L1667" s="1"/>
      <c r="M1667" s="1"/>
      <c r="N1667" s="1"/>
      <c r="O1667" s="1"/>
      <c r="P1667" s="1"/>
    </row>
    <row r="1668" spans="1:17" ht="14.25" customHeight="1">
      <c r="A1668" s="14" t="s">
        <v>1151</v>
      </c>
      <c r="B1668" s="27">
        <v>1</v>
      </c>
      <c r="K1668" s="1"/>
      <c r="L1668" s="1"/>
      <c r="M1668" s="1"/>
      <c r="N1668" s="1"/>
      <c r="O1668" s="1"/>
      <c r="P1668" s="1"/>
    </row>
    <row r="1669" spans="1:17" ht="14.25" customHeight="1">
      <c r="A1669" s="14" t="s">
        <v>1151</v>
      </c>
      <c r="B1669" s="27">
        <v>2</v>
      </c>
      <c r="K1669" s="1"/>
      <c r="L1669" s="1"/>
      <c r="M1669" s="1"/>
      <c r="N1669" s="1"/>
      <c r="O1669" s="1"/>
      <c r="P1669" s="1"/>
    </row>
    <row r="1670" spans="1:17" ht="14.25" customHeight="1">
      <c r="A1670" s="14" t="s">
        <v>1151</v>
      </c>
      <c r="B1670" s="27">
        <v>3</v>
      </c>
      <c r="K1670" s="1"/>
      <c r="L1670" s="1"/>
      <c r="M1670" s="1"/>
      <c r="N1670" s="1"/>
      <c r="O1670" s="1"/>
      <c r="P1670" s="1"/>
    </row>
    <row r="1671" spans="1:17" ht="14.25" customHeight="1">
      <c r="A1671" s="14" t="s">
        <v>1151</v>
      </c>
      <c r="B1671" s="27">
        <v>4</v>
      </c>
      <c r="K1671" s="1"/>
      <c r="L1671" s="1"/>
      <c r="M1671" s="1"/>
      <c r="N1671" s="1"/>
      <c r="O1671" s="1"/>
      <c r="P1671" s="1"/>
    </row>
    <row r="1672" spans="1:17" ht="14.25" customHeight="1">
      <c r="A1672" s="14" t="s">
        <v>1151</v>
      </c>
      <c r="B1672" s="27">
        <v>5</v>
      </c>
      <c r="K1672" s="1"/>
      <c r="L1672" s="1"/>
      <c r="M1672" s="1"/>
      <c r="N1672" s="1"/>
      <c r="O1672" s="1"/>
      <c r="P1672" s="1"/>
    </row>
    <row r="1673" spans="1:17" ht="14.25" customHeight="1">
      <c r="A1673" s="14" t="s">
        <v>1153</v>
      </c>
      <c r="B1673" s="27">
        <v>1</v>
      </c>
      <c r="C1673" s="27">
        <v>106.3</v>
      </c>
      <c r="D1673" s="27">
        <v>19.100000000000001</v>
      </c>
      <c r="E1673" s="27">
        <v>1.1499999999999999</v>
      </c>
      <c r="F1673" s="27" t="s">
        <v>1676</v>
      </c>
      <c r="G1673" s="27" t="s">
        <v>1676</v>
      </c>
      <c r="H1673" s="27">
        <v>146.69999999999999</v>
      </c>
      <c r="I1673" s="27">
        <v>12.85</v>
      </c>
      <c r="J1673" s="7">
        <f t="shared" ref="J1673:J1677" si="563">(I1673/H1673)*100</f>
        <v>8.7593728698023181</v>
      </c>
      <c r="K1673" s="1"/>
      <c r="L1673" s="1"/>
      <c r="M1673" s="2" t="s">
        <v>52</v>
      </c>
      <c r="N1673" s="2" t="s">
        <v>52</v>
      </c>
      <c r="O1673" s="2" t="s">
        <v>1628</v>
      </c>
      <c r="P1673" s="2" t="s">
        <v>1628</v>
      </c>
      <c r="Q1673" s="27" t="s">
        <v>1672</v>
      </c>
    </row>
    <row r="1674" spans="1:17" ht="14.25" customHeight="1">
      <c r="A1674" s="14" t="s">
        <v>1153</v>
      </c>
      <c r="B1674" s="27">
        <v>2</v>
      </c>
      <c r="C1674" s="27">
        <v>88.5</v>
      </c>
      <c r="D1674" s="27">
        <v>13.7</v>
      </c>
      <c r="E1674" s="27">
        <v>0.95</v>
      </c>
      <c r="F1674" s="27">
        <v>3.2</v>
      </c>
      <c r="G1674" s="27">
        <v>3.3</v>
      </c>
      <c r="H1674" s="27">
        <v>81.540000000000006</v>
      </c>
      <c r="I1674" s="27">
        <v>7.39</v>
      </c>
      <c r="J1674" s="7">
        <f t="shared" si="563"/>
        <v>9.0630365464802534</v>
      </c>
      <c r="K1674" s="1"/>
      <c r="L1674" s="1"/>
      <c r="M1674" s="2" t="s">
        <v>1628</v>
      </c>
      <c r="N1674" s="2" t="s">
        <v>52</v>
      </c>
      <c r="O1674" s="2" t="s">
        <v>1628</v>
      </c>
      <c r="P1674" s="2" t="s">
        <v>1628</v>
      </c>
      <c r="Q1674" s="27" t="s">
        <v>1672</v>
      </c>
    </row>
    <row r="1675" spans="1:17" ht="14.25" customHeight="1">
      <c r="A1675" s="14" t="s">
        <v>1153</v>
      </c>
      <c r="B1675" s="27">
        <v>3</v>
      </c>
      <c r="C1675" s="27">
        <v>93.7</v>
      </c>
      <c r="D1675" s="27">
        <v>22.3</v>
      </c>
      <c r="E1675" s="27">
        <v>1.01</v>
      </c>
      <c r="F1675" s="27">
        <v>3.9</v>
      </c>
      <c r="G1675" s="27">
        <v>3.9</v>
      </c>
      <c r="H1675" s="27">
        <v>134.03</v>
      </c>
      <c r="I1675" s="27">
        <v>12.64</v>
      </c>
      <c r="J1675" s="7">
        <f t="shared" si="563"/>
        <v>9.4307244646720889</v>
      </c>
      <c r="K1675" s="1"/>
      <c r="L1675" s="1"/>
      <c r="M1675" s="2" t="s">
        <v>52</v>
      </c>
      <c r="N1675" s="2" t="s">
        <v>52</v>
      </c>
      <c r="O1675" s="2" t="s">
        <v>1628</v>
      </c>
      <c r="P1675" s="2" t="s">
        <v>1628</v>
      </c>
    </row>
    <row r="1676" spans="1:17" ht="14.25" customHeight="1">
      <c r="A1676" s="14" t="s">
        <v>1153</v>
      </c>
      <c r="B1676" s="27">
        <v>4</v>
      </c>
      <c r="C1676" s="27">
        <v>142.5</v>
      </c>
      <c r="D1676" s="27">
        <v>18.2</v>
      </c>
      <c r="E1676" s="27">
        <v>1.1299999999999999</v>
      </c>
      <c r="F1676" s="27">
        <v>3.9</v>
      </c>
      <c r="G1676" s="27">
        <v>4.2</v>
      </c>
      <c r="H1676" s="27">
        <v>221.25</v>
      </c>
      <c r="I1676" s="27">
        <v>19.260000000000002</v>
      </c>
      <c r="J1676" s="7">
        <f t="shared" si="563"/>
        <v>8.7050847457627132</v>
      </c>
      <c r="K1676" s="1"/>
      <c r="L1676" s="1"/>
      <c r="M1676" s="2" t="s">
        <v>52</v>
      </c>
      <c r="N1676" s="2" t="s">
        <v>52</v>
      </c>
      <c r="O1676" s="2" t="s">
        <v>1628</v>
      </c>
      <c r="P1676" s="2" t="s">
        <v>1628</v>
      </c>
    </row>
    <row r="1677" spans="1:17" ht="14.25" customHeight="1">
      <c r="A1677" s="14" t="s">
        <v>1153</v>
      </c>
      <c r="B1677" s="27">
        <v>5</v>
      </c>
      <c r="C1677" s="27">
        <v>114.2</v>
      </c>
      <c r="D1677" s="27">
        <v>19.899999999999999</v>
      </c>
      <c r="E1677" s="27">
        <v>1.08</v>
      </c>
      <c r="F1677" s="27">
        <v>5.4</v>
      </c>
      <c r="G1677" s="27">
        <v>4.7300000000000004</v>
      </c>
      <c r="H1677" s="27">
        <v>201.3</v>
      </c>
      <c r="I1677" s="27">
        <v>18.45</v>
      </c>
      <c r="J1677" s="7">
        <f t="shared" si="563"/>
        <v>9.1654247391952293</v>
      </c>
      <c r="K1677" s="1"/>
      <c r="L1677" s="1"/>
      <c r="M1677" s="2" t="s">
        <v>52</v>
      </c>
      <c r="N1677" s="2" t="s">
        <v>52</v>
      </c>
      <c r="O1677" s="2" t="s">
        <v>1628</v>
      </c>
      <c r="P1677" s="2" t="s">
        <v>1628</v>
      </c>
    </row>
    <row r="1678" spans="1:17" ht="14.25" customHeight="1">
      <c r="A1678" s="14" t="s">
        <v>1156</v>
      </c>
      <c r="B1678" s="27">
        <v>1</v>
      </c>
      <c r="K1678" s="1"/>
      <c r="L1678" s="1"/>
      <c r="M1678" s="1"/>
      <c r="N1678" s="1"/>
      <c r="O1678" s="1"/>
      <c r="P1678" s="1"/>
    </row>
    <row r="1679" spans="1:17" ht="14.25" customHeight="1">
      <c r="A1679" s="14" t="s">
        <v>1156</v>
      </c>
      <c r="B1679" s="27">
        <v>2</v>
      </c>
      <c r="K1679" s="1"/>
      <c r="L1679" s="1"/>
      <c r="M1679" s="1"/>
      <c r="N1679" s="1"/>
      <c r="O1679" s="1"/>
      <c r="P1679" s="1"/>
    </row>
    <row r="1680" spans="1:17" ht="14.25" customHeight="1">
      <c r="A1680" s="14" t="s">
        <v>1156</v>
      </c>
      <c r="B1680" s="27">
        <v>3</v>
      </c>
      <c r="K1680" s="1"/>
      <c r="L1680" s="1"/>
      <c r="M1680" s="1"/>
      <c r="N1680" s="1"/>
      <c r="O1680" s="1"/>
      <c r="P1680" s="1"/>
    </row>
    <row r="1681" spans="1:16" ht="14.25" customHeight="1">
      <c r="A1681" s="14" t="s">
        <v>1156</v>
      </c>
      <c r="B1681" s="27">
        <v>4</v>
      </c>
      <c r="K1681" s="1"/>
      <c r="L1681" s="1"/>
      <c r="M1681" s="1"/>
      <c r="N1681" s="1"/>
      <c r="O1681" s="1"/>
      <c r="P1681" s="1"/>
    </row>
    <row r="1682" spans="1:16" ht="14.25" customHeight="1">
      <c r="A1682" s="14" t="s">
        <v>1156</v>
      </c>
      <c r="B1682" s="27">
        <v>5</v>
      </c>
      <c r="K1682" s="1"/>
      <c r="L1682" s="1"/>
      <c r="M1682" s="1"/>
      <c r="N1682" s="1"/>
      <c r="O1682" s="1"/>
      <c r="P1682" s="1"/>
    </row>
    <row r="1683" spans="1:16" ht="14.25" customHeight="1">
      <c r="A1683" s="14" t="s">
        <v>1159</v>
      </c>
      <c r="B1683" s="27">
        <v>1</v>
      </c>
      <c r="K1683" s="1"/>
      <c r="L1683" s="1"/>
      <c r="M1683" s="1"/>
      <c r="N1683" s="1"/>
      <c r="O1683" s="1"/>
      <c r="P1683" s="1"/>
    </row>
    <row r="1684" spans="1:16" ht="14.25" customHeight="1">
      <c r="A1684" s="14" t="s">
        <v>1159</v>
      </c>
      <c r="B1684" s="27">
        <v>2</v>
      </c>
      <c r="K1684" s="1"/>
      <c r="L1684" s="1"/>
      <c r="M1684" s="1"/>
      <c r="N1684" s="1"/>
      <c r="O1684" s="1"/>
      <c r="P1684" s="1"/>
    </row>
    <row r="1685" spans="1:16" ht="14.25" customHeight="1">
      <c r="A1685" s="14" t="s">
        <v>1159</v>
      </c>
      <c r="B1685" s="27">
        <v>3</v>
      </c>
      <c r="K1685" s="1"/>
      <c r="L1685" s="1"/>
      <c r="M1685" s="1"/>
      <c r="N1685" s="1"/>
      <c r="O1685" s="1"/>
      <c r="P1685" s="1"/>
    </row>
    <row r="1686" spans="1:16" ht="14.25" customHeight="1">
      <c r="A1686" s="14" t="s">
        <v>1159</v>
      </c>
      <c r="B1686" s="27">
        <v>4</v>
      </c>
      <c r="K1686" s="1"/>
      <c r="L1686" s="1"/>
      <c r="M1686" s="1"/>
      <c r="N1686" s="1"/>
      <c r="O1686" s="1"/>
      <c r="P1686" s="1"/>
    </row>
    <row r="1687" spans="1:16" ht="14.25" customHeight="1">
      <c r="A1687" s="14" t="s">
        <v>1159</v>
      </c>
      <c r="B1687" s="27">
        <v>5</v>
      </c>
      <c r="K1687" s="1"/>
      <c r="L1687" s="1"/>
      <c r="M1687" s="1"/>
      <c r="N1687" s="1"/>
      <c r="O1687" s="1"/>
      <c r="P1687" s="1"/>
    </row>
    <row r="1688" spans="1:16" ht="14.25" customHeight="1">
      <c r="A1688" s="14" t="s">
        <v>1162</v>
      </c>
      <c r="B1688" s="27">
        <v>1</v>
      </c>
      <c r="K1688" s="1"/>
      <c r="L1688" s="1"/>
      <c r="M1688" s="1"/>
      <c r="N1688" s="1"/>
      <c r="O1688" s="1"/>
      <c r="P1688" s="1"/>
    </row>
    <row r="1689" spans="1:16" ht="14.25" customHeight="1">
      <c r="A1689" s="14" t="s">
        <v>1162</v>
      </c>
      <c r="B1689" s="27">
        <v>2</v>
      </c>
      <c r="K1689" s="1"/>
      <c r="L1689" s="1"/>
      <c r="M1689" s="1"/>
      <c r="N1689" s="1"/>
      <c r="O1689" s="1"/>
      <c r="P1689" s="1"/>
    </row>
    <row r="1690" spans="1:16" ht="14.25" customHeight="1">
      <c r="A1690" s="14" t="s">
        <v>1162</v>
      </c>
      <c r="B1690" s="27">
        <v>3</v>
      </c>
      <c r="K1690" s="1"/>
      <c r="L1690" s="1"/>
      <c r="M1690" s="1"/>
      <c r="N1690" s="1"/>
      <c r="O1690" s="1"/>
      <c r="P1690" s="1"/>
    </row>
    <row r="1691" spans="1:16" ht="14.25" customHeight="1">
      <c r="A1691" s="14" t="s">
        <v>1162</v>
      </c>
      <c r="B1691" s="27">
        <v>4</v>
      </c>
      <c r="K1691" s="1"/>
      <c r="L1691" s="1"/>
      <c r="M1691" s="1"/>
      <c r="N1691" s="1"/>
      <c r="O1691" s="1"/>
      <c r="P1691" s="1"/>
    </row>
    <row r="1692" spans="1:16" ht="14.25" customHeight="1">
      <c r="A1692" s="14" t="s">
        <v>1162</v>
      </c>
      <c r="B1692" s="27">
        <v>5</v>
      </c>
      <c r="K1692" s="1"/>
      <c r="L1692" s="1"/>
      <c r="M1692" s="1"/>
      <c r="N1692" s="1"/>
      <c r="O1692" s="1"/>
      <c r="P1692" s="1"/>
    </row>
    <row r="1693" spans="1:16" ht="14.25" customHeight="1">
      <c r="A1693" s="14" t="s">
        <v>311</v>
      </c>
      <c r="B1693" s="27">
        <v>1</v>
      </c>
      <c r="K1693" s="1"/>
      <c r="L1693" s="1"/>
      <c r="M1693" s="1"/>
      <c r="N1693" s="1"/>
      <c r="O1693" s="1"/>
      <c r="P1693" s="1"/>
    </row>
    <row r="1694" spans="1:16" ht="14.25" customHeight="1">
      <c r="A1694" s="14" t="s">
        <v>311</v>
      </c>
      <c r="B1694" s="27">
        <v>2</v>
      </c>
      <c r="K1694" s="1"/>
      <c r="L1694" s="1"/>
      <c r="M1694" s="1"/>
      <c r="N1694" s="1"/>
      <c r="O1694" s="1"/>
      <c r="P1694" s="1"/>
    </row>
    <row r="1695" spans="1:16" ht="14.25" customHeight="1">
      <c r="A1695" s="14" t="s">
        <v>311</v>
      </c>
      <c r="B1695" s="27">
        <v>3</v>
      </c>
      <c r="K1695" s="1"/>
      <c r="L1695" s="1"/>
      <c r="M1695" s="1"/>
      <c r="N1695" s="1"/>
      <c r="O1695" s="1"/>
      <c r="P1695" s="1"/>
    </row>
    <row r="1696" spans="1:16" ht="14.25" customHeight="1">
      <c r="A1696" s="14" t="s">
        <v>311</v>
      </c>
      <c r="B1696" s="27">
        <v>4</v>
      </c>
      <c r="K1696" s="1"/>
      <c r="L1696" s="1"/>
      <c r="M1696" s="1"/>
      <c r="N1696" s="1"/>
      <c r="O1696" s="1"/>
      <c r="P1696" s="1"/>
    </row>
    <row r="1697" spans="1:16" ht="14.25" customHeight="1">
      <c r="A1697" s="14" t="s">
        <v>311</v>
      </c>
      <c r="B1697" s="27">
        <v>5</v>
      </c>
      <c r="K1697" s="1"/>
      <c r="L1697" s="1"/>
      <c r="M1697" s="1"/>
      <c r="N1697" s="1"/>
      <c r="O1697" s="1"/>
      <c r="P1697" s="1"/>
    </row>
    <row r="1698" spans="1:16" ht="14.25" customHeight="1">
      <c r="A1698" s="14" t="s">
        <v>1166</v>
      </c>
      <c r="B1698" s="27">
        <v>1</v>
      </c>
      <c r="K1698" s="1"/>
      <c r="L1698" s="1"/>
      <c r="M1698" s="1"/>
      <c r="N1698" s="1"/>
      <c r="O1698" s="1"/>
      <c r="P1698" s="1"/>
    </row>
    <row r="1699" spans="1:16" ht="14.25" customHeight="1">
      <c r="A1699" s="14" t="s">
        <v>1166</v>
      </c>
      <c r="B1699" s="27">
        <v>2</v>
      </c>
      <c r="K1699" s="1"/>
      <c r="L1699" s="1"/>
      <c r="M1699" s="1"/>
      <c r="N1699" s="1"/>
      <c r="O1699" s="1"/>
      <c r="P1699" s="1"/>
    </row>
    <row r="1700" spans="1:16" ht="14.25" customHeight="1">
      <c r="A1700" s="14" t="s">
        <v>1166</v>
      </c>
      <c r="B1700" s="27">
        <v>3</v>
      </c>
      <c r="K1700" s="1"/>
      <c r="L1700" s="1"/>
      <c r="M1700" s="1"/>
      <c r="N1700" s="1"/>
      <c r="O1700" s="1"/>
      <c r="P1700" s="1"/>
    </row>
    <row r="1701" spans="1:16" ht="14.25" customHeight="1">
      <c r="A1701" s="14" t="s">
        <v>1166</v>
      </c>
      <c r="B1701" s="27">
        <v>4</v>
      </c>
      <c r="K1701" s="1"/>
      <c r="L1701" s="1"/>
      <c r="M1701" s="1"/>
      <c r="N1701" s="1"/>
      <c r="O1701" s="1"/>
      <c r="P1701" s="1"/>
    </row>
    <row r="1702" spans="1:16" ht="14.25" customHeight="1">
      <c r="A1702" s="14" t="s">
        <v>1166</v>
      </c>
      <c r="B1702" s="27">
        <v>5</v>
      </c>
      <c r="K1702" s="1"/>
      <c r="L1702" s="1"/>
      <c r="M1702" s="1"/>
      <c r="N1702" s="1"/>
      <c r="O1702" s="1"/>
      <c r="P1702" s="1"/>
    </row>
    <row r="1703" spans="1:16" ht="14.25" customHeight="1">
      <c r="A1703" s="14" t="s">
        <v>1169</v>
      </c>
      <c r="B1703" s="27">
        <v>1</v>
      </c>
      <c r="C1703" s="27">
        <v>187.8</v>
      </c>
      <c r="D1703" s="27">
        <v>25.5</v>
      </c>
      <c r="E1703" s="27">
        <v>0.83</v>
      </c>
      <c r="F1703" s="27">
        <v>18.2</v>
      </c>
      <c r="G1703" s="27">
        <v>6.09</v>
      </c>
      <c r="H1703" s="27">
        <v>281.2</v>
      </c>
      <c r="I1703" s="27">
        <v>32.31</v>
      </c>
      <c r="J1703" s="7">
        <f t="shared" ref="J1703:J1707" si="564">(I1703/H1703)*100</f>
        <v>11.490042674253202</v>
      </c>
      <c r="K1703" s="1"/>
      <c r="L1703" s="1"/>
      <c r="M1703" s="2" t="s">
        <v>1628</v>
      </c>
      <c r="N1703" s="2" t="s">
        <v>52</v>
      </c>
      <c r="O1703" s="2" t="s">
        <v>52</v>
      </c>
      <c r="P1703" s="2" t="s">
        <v>52</v>
      </c>
    </row>
    <row r="1704" spans="1:16" ht="14.25" customHeight="1">
      <c r="A1704" s="14" t="s">
        <v>1169</v>
      </c>
      <c r="B1704" s="27">
        <v>2</v>
      </c>
      <c r="C1704" s="27">
        <v>92.3</v>
      </c>
      <c r="D1704" s="27">
        <v>19.399999999999999</v>
      </c>
      <c r="E1704" s="27">
        <v>0.65</v>
      </c>
      <c r="F1704" s="27">
        <v>15.3</v>
      </c>
      <c r="G1704" s="27">
        <v>4.8</v>
      </c>
      <c r="H1704" s="27">
        <v>84.68</v>
      </c>
      <c r="I1704" s="27">
        <v>9.56</v>
      </c>
      <c r="J1704" s="7">
        <f t="shared" si="564"/>
        <v>11.289560699102504</v>
      </c>
      <c r="K1704" s="1"/>
      <c r="L1704" s="1"/>
      <c r="M1704" s="2" t="s">
        <v>1628</v>
      </c>
      <c r="N1704" s="2" t="s">
        <v>52</v>
      </c>
      <c r="O1704" s="2" t="s">
        <v>52</v>
      </c>
      <c r="P1704" s="2" t="s">
        <v>52</v>
      </c>
    </row>
    <row r="1705" spans="1:16" ht="14.25" customHeight="1">
      <c r="A1705" s="14" t="s">
        <v>1169</v>
      </c>
      <c r="B1705" s="27">
        <v>3</v>
      </c>
      <c r="C1705" s="27">
        <v>109</v>
      </c>
      <c r="D1705" s="27">
        <v>16.399999999999999</v>
      </c>
      <c r="E1705" s="27">
        <v>0.69</v>
      </c>
      <c r="F1705" s="27">
        <v>27.1</v>
      </c>
      <c r="G1705" s="27">
        <v>5.22</v>
      </c>
      <c r="H1705" s="27">
        <v>102.76</v>
      </c>
      <c r="I1705" s="27">
        <v>9.4700000000000006</v>
      </c>
      <c r="J1705" s="7">
        <f t="shared" si="564"/>
        <v>9.2156481121058764</v>
      </c>
      <c r="K1705" s="1"/>
      <c r="L1705" s="1"/>
      <c r="M1705" s="2" t="s">
        <v>1628</v>
      </c>
      <c r="N1705" s="2" t="s">
        <v>52</v>
      </c>
      <c r="O1705" s="2" t="s">
        <v>52</v>
      </c>
      <c r="P1705" s="2" t="s">
        <v>52</v>
      </c>
    </row>
    <row r="1706" spans="1:16" ht="14.25" customHeight="1">
      <c r="A1706" s="14" t="s">
        <v>1169</v>
      </c>
      <c r="B1706" s="27">
        <v>4</v>
      </c>
      <c r="C1706" s="27">
        <v>56.7</v>
      </c>
      <c r="D1706" s="27">
        <v>9.4</v>
      </c>
      <c r="E1706" s="27">
        <v>0.42</v>
      </c>
      <c r="F1706" s="27">
        <v>12.8</v>
      </c>
      <c r="G1706" s="27">
        <v>3.88</v>
      </c>
      <c r="H1706" s="27">
        <v>26.45</v>
      </c>
      <c r="I1706" s="27">
        <v>2.41</v>
      </c>
      <c r="J1706" s="7">
        <f t="shared" si="564"/>
        <v>9.1115311909262768</v>
      </c>
      <c r="K1706" s="1"/>
      <c r="L1706" s="1"/>
      <c r="M1706" s="2" t="s">
        <v>1628</v>
      </c>
      <c r="N1706" s="2" t="s">
        <v>52</v>
      </c>
      <c r="O1706" s="2" t="s">
        <v>1628</v>
      </c>
      <c r="P1706" s="2" t="s">
        <v>52</v>
      </c>
    </row>
    <row r="1707" spans="1:16" ht="14.25" customHeight="1">
      <c r="A1707" s="14" t="s">
        <v>1169</v>
      </c>
      <c r="B1707" s="27">
        <v>5</v>
      </c>
      <c r="C1707" s="27">
        <v>178.3</v>
      </c>
      <c r="D1707" s="27">
        <v>22.3</v>
      </c>
      <c r="E1707" s="27">
        <v>0.91</v>
      </c>
      <c r="F1707" s="27">
        <v>22.3</v>
      </c>
      <c r="G1707" s="27">
        <v>5.94</v>
      </c>
      <c r="H1707" s="27">
        <v>228.76</v>
      </c>
      <c r="I1707" s="27">
        <v>25.18</v>
      </c>
      <c r="J1707" s="7">
        <f t="shared" si="564"/>
        <v>11.00716908550446</v>
      </c>
      <c r="K1707" s="1"/>
      <c r="L1707" s="1"/>
      <c r="M1707" s="2" t="s">
        <v>1628</v>
      </c>
      <c r="N1707" s="2" t="s">
        <v>52</v>
      </c>
      <c r="O1707" s="2" t="s">
        <v>52</v>
      </c>
      <c r="P1707" s="2" t="s">
        <v>52</v>
      </c>
    </row>
    <row r="1708" spans="1:16" ht="14.25" customHeight="1">
      <c r="A1708" s="14" t="s">
        <v>1171</v>
      </c>
      <c r="B1708" s="27">
        <v>1</v>
      </c>
      <c r="I1708" s="27" t="s">
        <v>1690</v>
      </c>
      <c r="K1708" s="1"/>
      <c r="L1708" s="1"/>
      <c r="M1708" s="1"/>
      <c r="N1708" s="1"/>
      <c r="O1708" s="1"/>
      <c r="P1708" s="1"/>
    </row>
    <row r="1709" spans="1:16" ht="14.25" customHeight="1">
      <c r="A1709" s="14" t="s">
        <v>1171</v>
      </c>
      <c r="B1709" s="27">
        <v>2</v>
      </c>
      <c r="K1709" s="1"/>
      <c r="L1709" s="1"/>
      <c r="M1709" s="1"/>
      <c r="N1709" s="1"/>
      <c r="O1709" s="1"/>
      <c r="P1709" s="1"/>
    </row>
    <row r="1710" spans="1:16" ht="14.25" customHeight="1">
      <c r="A1710" s="14" t="s">
        <v>1171</v>
      </c>
      <c r="B1710" s="27">
        <v>3</v>
      </c>
      <c r="K1710" s="1"/>
      <c r="L1710" s="1"/>
      <c r="M1710" s="1"/>
      <c r="N1710" s="1"/>
      <c r="O1710" s="1"/>
      <c r="P1710" s="1"/>
    </row>
    <row r="1711" spans="1:16" ht="14.25" customHeight="1">
      <c r="A1711" s="14" t="s">
        <v>1171</v>
      </c>
      <c r="B1711" s="27">
        <v>4</v>
      </c>
      <c r="K1711" s="1"/>
      <c r="L1711" s="1"/>
      <c r="M1711" s="1"/>
      <c r="N1711" s="1"/>
      <c r="O1711" s="1"/>
      <c r="P1711" s="1"/>
    </row>
    <row r="1712" spans="1:16" ht="14.25" customHeight="1">
      <c r="A1712" s="14" t="s">
        <v>1171</v>
      </c>
      <c r="B1712" s="27">
        <v>5</v>
      </c>
      <c r="K1712" s="1"/>
      <c r="L1712" s="1"/>
      <c r="M1712" s="1"/>
      <c r="N1712" s="1"/>
      <c r="O1712" s="1"/>
      <c r="P1712" s="1"/>
    </row>
    <row r="1713" spans="1:16" ht="14.25" customHeight="1">
      <c r="A1713" s="14" t="s">
        <v>1173</v>
      </c>
      <c r="B1713" s="27">
        <v>1</v>
      </c>
      <c r="K1713" s="1"/>
      <c r="L1713" s="1"/>
      <c r="M1713" s="1"/>
      <c r="N1713" s="1"/>
      <c r="O1713" s="1"/>
      <c r="P1713" s="1"/>
    </row>
    <row r="1714" spans="1:16" ht="14.25" customHeight="1">
      <c r="A1714" s="14" t="s">
        <v>1173</v>
      </c>
      <c r="B1714" s="27">
        <v>2</v>
      </c>
      <c r="K1714" s="1"/>
      <c r="L1714" s="1"/>
      <c r="M1714" s="1"/>
      <c r="N1714" s="1"/>
      <c r="O1714" s="1"/>
      <c r="P1714" s="1"/>
    </row>
    <row r="1715" spans="1:16" ht="14.25" customHeight="1">
      <c r="A1715" s="14" t="s">
        <v>1173</v>
      </c>
      <c r="B1715" s="27">
        <v>3</v>
      </c>
      <c r="K1715" s="1"/>
      <c r="L1715" s="1"/>
      <c r="M1715" s="1"/>
      <c r="N1715" s="1"/>
      <c r="O1715" s="1"/>
      <c r="P1715" s="1"/>
    </row>
    <row r="1716" spans="1:16" ht="14.25" customHeight="1">
      <c r="A1716" s="14" t="s">
        <v>1173</v>
      </c>
      <c r="B1716" s="27">
        <v>4</v>
      </c>
      <c r="K1716" s="1"/>
      <c r="L1716" s="1"/>
      <c r="M1716" s="1"/>
      <c r="N1716" s="1"/>
      <c r="O1716" s="1"/>
      <c r="P1716" s="1"/>
    </row>
    <row r="1717" spans="1:16" ht="14.25" customHeight="1">
      <c r="A1717" s="14" t="s">
        <v>1173</v>
      </c>
      <c r="B1717" s="27">
        <v>5</v>
      </c>
      <c r="K1717" s="1"/>
      <c r="L1717" s="1"/>
      <c r="M1717" s="1"/>
      <c r="N1717" s="1"/>
      <c r="O1717" s="1"/>
      <c r="P1717" s="1"/>
    </row>
    <row r="1718" spans="1:16" ht="14.25" customHeight="1">
      <c r="A1718" s="14" t="s">
        <v>1175</v>
      </c>
      <c r="B1718" s="27">
        <v>1</v>
      </c>
      <c r="K1718" s="1"/>
      <c r="L1718" s="1"/>
      <c r="M1718" s="1"/>
      <c r="N1718" s="1"/>
      <c r="O1718" s="1"/>
      <c r="P1718" s="1"/>
    </row>
    <row r="1719" spans="1:16" ht="14.25" customHeight="1">
      <c r="A1719" s="14" t="s">
        <v>1175</v>
      </c>
      <c r="B1719" s="27">
        <v>2</v>
      </c>
      <c r="K1719" s="1"/>
      <c r="L1719" s="1"/>
      <c r="M1719" s="1"/>
      <c r="N1719" s="1"/>
      <c r="O1719" s="1"/>
      <c r="P1719" s="1"/>
    </row>
    <row r="1720" spans="1:16" ht="14.25" customHeight="1">
      <c r="A1720" s="14" t="s">
        <v>1175</v>
      </c>
      <c r="B1720" s="27">
        <v>3</v>
      </c>
      <c r="K1720" s="1"/>
      <c r="L1720" s="1"/>
      <c r="M1720" s="1"/>
      <c r="N1720" s="1"/>
      <c r="O1720" s="1"/>
      <c r="P1720" s="1"/>
    </row>
    <row r="1721" spans="1:16" ht="14.25" customHeight="1">
      <c r="A1721" s="14" t="s">
        <v>1175</v>
      </c>
      <c r="B1721" s="27">
        <v>4</v>
      </c>
      <c r="K1721" s="1"/>
      <c r="L1721" s="1"/>
      <c r="M1721" s="1"/>
      <c r="N1721" s="1"/>
      <c r="O1721" s="1"/>
      <c r="P1721" s="1"/>
    </row>
    <row r="1722" spans="1:16" ht="14.25" customHeight="1">
      <c r="A1722" s="14" t="s">
        <v>1175</v>
      </c>
      <c r="B1722" s="27">
        <v>5</v>
      </c>
      <c r="K1722" s="1"/>
      <c r="L1722" s="1"/>
      <c r="M1722" s="1"/>
      <c r="N1722" s="1"/>
      <c r="O1722" s="1"/>
      <c r="P1722" s="1"/>
    </row>
    <row r="1723" spans="1:16" ht="14.25" customHeight="1">
      <c r="A1723" s="14" t="s">
        <v>1178</v>
      </c>
      <c r="B1723" s="27">
        <v>1</v>
      </c>
      <c r="K1723" s="1"/>
      <c r="L1723" s="1"/>
      <c r="M1723" s="1"/>
      <c r="N1723" s="1"/>
      <c r="O1723" s="1"/>
      <c r="P1723" s="1"/>
    </row>
    <row r="1724" spans="1:16" ht="14.25" customHeight="1">
      <c r="A1724" s="14" t="s">
        <v>1178</v>
      </c>
      <c r="B1724" s="27">
        <v>2</v>
      </c>
      <c r="K1724" s="1"/>
      <c r="L1724" s="1"/>
      <c r="M1724" s="1"/>
      <c r="N1724" s="1"/>
      <c r="O1724" s="1"/>
      <c r="P1724" s="1"/>
    </row>
    <row r="1725" spans="1:16" ht="14.25" customHeight="1">
      <c r="A1725" s="14" t="s">
        <v>1178</v>
      </c>
      <c r="B1725" s="27">
        <v>3</v>
      </c>
      <c r="K1725" s="1"/>
      <c r="L1725" s="1"/>
      <c r="M1725" s="1"/>
      <c r="N1725" s="1"/>
      <c r="O1725" s="1"/>
      <c r="P1725" s="1"/>
    </row>
    <row r="1726" spans="1:16" ht="14.25" customHeight="1">
      <c r="A1726" s="14" t="s">
        <v>1178</v>
      </c>
      <c r="B1726" s="27">
        <v>4</v>
      </c>
      <c r="K1726" s="1"/>
      <c r="L1726" s="1"/>
      <c r="M1726" s="1"/>
      <c r="N1726" s="1"/>
      <c r="O1726" s="1"/>
      <c r="P1726" s="1"/>
    </row>
    <row r="1727" spans="1:16" ht="14.25" customHeight="1">
      <c r="A1727" s="14" t="s">
        <v>1178</v>
      </c>
      <c r="B1727" s="27">
        <v>5</v>
      </c>
      <c r="K1727" s="1"/>
      <c r="L1727" s="1"/>
      <c r="M1727" s="1"/>
      <c r="N1727" s="1"/>
      <c r="O1727" s="1"/>
      <c r="P1727" s="1"/>
    </row>
    <row r="1728" spans="1:16" ht="14.25" customHeight="1">
      <c r="A1728" s="14" t="s">
        <v>1183</v>
      </c>
      <c r="B1728" s="27">
        <v>1</v>
      </c>
      <c r="K1728" s="1"/>
      <c r="L1728" s="1"/>
      <c r="M1728" s="1"/>
      <c r="N1728" s="1"/>
      <c r="O1728" s="1"/>
      <c r="P1728" s="1"/>
    </row>
    <row r="1729" spans="1:16" ht="14.25" customHeight="1">
      <c r="A1729" s="14" t="s">
        <v>1183</v>
      </c>
      <c r="B1729" s="27">
        <v>2</v>
      </c>
      <c r="K1729" s="1"/>
      <c r="L1729" s="1"/>
      <c r="M1729" s="1"/>
      <c r="N1729" s="1"/>
      <c r="O1729" s="1"/>
      <c r="P1729" s="1"/>
    </row>
    <row r="1730" spans="1:16" ht="14.25" customHeight="1">
      <c r="A1730" s="14" t="s">
        <v>1183</v>
      </c>
      <c r="B1730" s="27">
        <v>3</v>
      </c>
      <c r="K1730" s="1"/>
      <c r="L1730" s="1"/>
      <c r="M1730" s="1"/>
      <c r="N1730" s="1"/>
      <c r="O1730" s="1"/>
      <c r="P1730" s="1"/>
    </row>
    <row r="1731" spans="1:16" ht="14.25" customHeight="1">
      <c r="A1731" s="14" t="s">
        <v>1183</v>
      </c>
      <c r="B1731" s="27">
        <v>4</v>
      </c>
      <c r="K1731" s="1"/>
      <c r="L1731" s="1"/>
      <c r="M1731" s="1"/>
      <c r="N1731" s="1"/>
      <c r="O1731" s="1"/>
      <c r="P1731" s="1"/>
    </row>
    <row r="1732" spans="1:16" ht="14.25" customHeight="1">
      <c r="A1732" s="14" t="s">
        <v>1183</v>
      </c>
      <c r="B1732" s="27">
        <v>5</v>
      </c>
      <c r="K1732" s="1"/>
      <c r="L1732" s="1"/>
      <c r="M1732" s="1"/>
      <c r="N1732" s="1"/>
      <c r="O1732" s="1"/>
      <c r="P1732" s="1"/>
    </row>
    <row r="1733" spans="1:16" ht="14.25" customHeight="1">
      <c r="A1733" s="14" t="s">
        <v>1186</v>
      </c>
      <c r="B1733" s="27">
        <v>1</v>
      </c>
      <c r="K1733" s="1"/>
      <c r="L1733" s="1"/>
      <c r="M1733" s="1"/>
      <c r="N1733" s="1"/>
      <c r="O1733" s="1"/>
      <c r="P1733" s="1"/>
    </row>
    <row r="1734" spans="1:16" ht="14.25" customHeight="1">
      <c r="A1734" s="14" t="s">
        <v>1186</v>
      </c>
      <c r="B1734" s="27">
        <v>2</v>
      </c>
      <c r="K1734" s="1"/>
      <c r="L1734" s="1"/>
      <c r="M1734" s="1"/>
      <c r="N1734" s="1"/>
      <c r="O1734" s="1"/>
      <c r="P1734" s="1"/>
    </row>
    <row r="1735" spans="1:16" ht="14.25" customHeight="1">
      <c r="A1735" s="14" t="s">
        <v>1186</v>
      </c>
      <c r="B1735" s="27">
        <v>3</v>
      </c>
      <c r="K1735" s="1"/>
      <c r="L1735" s="1"/>
      <c r="M1735" s="1"/>
      <c r="N1735" s="1"/>
      <c r="O1735" s="1"/>
      <c r="P1735" s="1"/>
    </row>
    <row r="1736" spans="1:16" ht="14.25" customHeight="1">
      <c r="A1736" s="14" t="s">
        <v>1186</v>
      </c>
      <c r="B1736" s="27">
        <v>4</v>
      </c>
      <c r="K1736" s="1"/>
      <c r="L1736" s="1"/>
      <c r="M1736" s="1"/>
      <c r="N1736" s="1"/>
      <c r="O1736" s="1"/>
      <c r="P1736" s="1"/>
    </row>
    <row r="1737" spans="1:16" ht="14.25" customHeight="1">
      <c r="A1737" s="14" t="s">
        <v>1186</v>
      </c>
      <c r="B1737" s="27">
        <v>5</v>
      </c>
      <c r="K1737" s="1"/>
      <c r="L1737" s="1"/>
      <c r="M1737" s="1"/>
      <c r="N1737" s="1"/>
      <c r="O1737" s="1"/>
      <c r="P1737" s="1"/>
    </row>
    <row r="1738" spans="1:16" ht="14.25" customHeight="1">
      <c r="A1738" s="14" t="s">
        <v>1189</v>
      </c>
      <c r="B1738" s="27">
        <v>1</v>
      </c>
      <c r="K1738" s="1"/>
      <c r="L1738" s="1"/>
      <c r="M1738" s="1"/>
      <c r="N1738" s="1"/>
      <c r="O1738" s="1"/>
      <c r="P1738" s="1"/>
    </row>
    <row r="1739" spans="1:16" ht="14.25" customHeight="1">
      <c r="A1739" s="14" t="s">
        <v>1189</v>
      </c>
      <c r="B1739" s="27">
        <v>2</v>
      </c>
      <c r="K1739" s="1"/>
      <c r="L1739" s="1"/>
      <c r="M1739" s="1"/>
      <c r="N1739" s="1"/>
      <c r="O1739" s="1"/>
      <c r="P1739" s="1"/>
    </row>
    <row r="1740" spans="1:16" ht="14.25" customHeight="1">
      <c r="A1740" s="14" t="s">
        <v>1189</v>
      </c>
      <c r="B1740" s="27">
        <v>3</v>
      </c>
      <c r="K1740" s="1"/>
      <c r="L1740" s="1"/>
      <c r="M1740" s="1"/>
      <c r="N1740" s="1"/>
      <c r="O1740" s="1"/>
      <c r="P1740" s="1"/>
    </row>
    <row r="1741" spans="1:16" ht="14.25" customHeight="1">
      <c r="A1741" s="14" t="s">
        <v>1189</v>
      </c>
      <c r="B1741" s="27">
        <v>4</v>
      </c>
      <c r="K1741" s="1"/>
      <c r="L1741" s="1"/>
      <c r="M1741" s="1"/>
      <c r="N1741" s="1"/>
      <c r="O1741" s="1"/>
      <c r="P1741" s="1"/>
    </row>
    <row r="1742" spans="1:16" ht="14.25" customHeight="1">
      <c r="A1742" s="14" t="s">
        <v>1189</v>
      </c>
      <c r="B1742" s="27">
        <v>5</v>
      </c>
      <c r="K1742" s="1"/>
      <c r="L1742" s="1"/>
      <c r="M1742" s="1"/>
      <c r="N1742" s="1"/>
      <c r="O1742" s="1"/>
      <c r="P1742" s="1"/>
    </row>
    <row r="1743" spans="1:16" ht="14.25" customHeight="1">
      <c r="A1743" s="14" t="s">
        <v>1192</v>
      </c>
      <c r="B1743" s="27">
        <v>1</v>
      </c>
      <c r="K1743" s="1"/>
      <c r="L1743" s="1"/>
      <c r="M1743" s="1"/>
      <c r="N1743" s="1"/>
      <c r="O1743" s="1"/>
      <c r="P1743" s="1"/>
    </row>
    <row r="1744" spans="1:16" ht="14.25" customHeight="1">
      <c r="A1744" s="14" t="s">
        <v>1192</v>
      </c>
      <c r="B1744" s="27">
        <v>2</v>
      </c>
      <c r="K1744" s="1"/>
      <c r="L1744" s="1"/>
      <c r="M1744" s="1"/>
      <c r="N1744" s="1"/>
      <c r="O1744" s="1"/>
      <c r="P1744" s="1"/>
    </row>
    <row r="1745" spans="1:16" ht="14.25" customHeight="1">
      <c r="A1745" s="14" t="s">
        <v>1192</v>
      </c>
      <c r="B1745" s="27">
        <v>3</v>
      </c>
      <c r="K1745" s="1"/>
      <c r="L1745" s="1"/>
      <c r="M1745" s="1"/>
      <c r="N1745" s="1"/>
      <c r="O1745" s="1"/>
      <c r="P1745" s="1"/>
    </row>
    <row r="1746" spans="1:16" ht="14.25" customHeight="1">
      <c r="A1746" s="14" t="s">
        <v>1192</v>
      </c>
      <c r="B1746" s="27">
        <v>4</v>
      </c>
      <c r="K1746" s="1"/>
      <c r="L1746" s="1"/>
      <c r="M1746" s="1"/>
      <c r="N1746" s="1"/>
      <c r="O1746" s="1"/>
      <c r="P1746" s="1"/>
    </row>
    <row r="1747" spans="1:16" ht="14.25" customHeight="1">
      <c r="A1747" s="14" t="s">
        <v>1192</v>
      </c>
      <c r="B1747" s="27">
        <v>5</v>
      </c>
      <c r="K1747" s="1"/>
      <c r="L1747" s="1"/>
      <c r="M1747" s="1"/>
      <c r="N1747" s="1"/>
      <c r="O1747" s="1"/>
      <c r="P1747" s="1"/>
    </row>
    <row r="1748" spans="1:16" ht="14.25" customHeight="1">
      <c r="A1748" s="14" t="s">
        <v>1195</v>
      </c>
      <c r="B1748" s="27">
        <v>1</v>
      </c>
      <c r="K1748" s="1"/>
      <c r="L1748" s="1"/>
      <c r="M1748" s="1"/>
      <c r="N1748" s="1"/>
      <c r="O1748" s="1"/>
      <c r="P1748" s="1"/>
    </row>
    <row r="1749" spans="1:16" ht="14.25" customHeight="1">
      <c r="A1749" s="14" t="s">
        <v>1195</v>
      </c>
      <c r="B1749" s="27">
        <v>2</v>
      </c>
      <c r="K1749" s="1"/>
      <c r="L1749" s="1"/>
      <c r="M1749" s="1"/>
      <c r="N1749" s="1"/>
      <c r="O1749" s="1"/>
      <c r="P1749" s="1"/>
    </row>
    <row r="1750" spans="1:16" ht="14.25" customHeight="1">
      <c r="A1750" s="14" t="s">
        <v>1195</v>
      </c>
      <c r="B1750" s="27">
        <v>3</v>
      </c>
      <c r="K1750" s="1"/>
      <c r="L1750" s="1"/>
      <c r="M1750" s="1"/>
      <c r="N1750" s="1"/>
      <c r="O1750" s="1"/>
      <c r="P1750" s="1"/>
    </row>
    <row r="1751" spans="1:16" ht="14.25" customHeight="1">
      <c r="A1751" s="14" t="s">
        <v>1195</v>
      </c>
      <c r="B1751" s="27">
        <v>4</v>
      </c>
      <c r="K1751" s="1"/>
      <c r="L1751" s="1"/>
      <c r="M1751" s="1"/>
      <c r="N1751" s="1"/>
      <c r="O1751" s="1"/>
      <c r="P1751" s="1"/>
    </row>
    <row r="1752" spans="1:16" ht="14.25" customHeight="1">
      <c r="A1752" s="14" t="s">
        <v>1195</v>
      </c>
      <c r="B1752" s="27">
        <v>5</v>
      </c>
      <c r="K1752" s="1"/>
      <c r="L1752" s="1"/>
      <c r="M1752" s="1"/>
      <c r="N1752" s="1"/>
      <c r="O1752" s="1"/>
      <c r="P1752" s="1"/>
    </row>
    <row r="1753" spans="1:16" ht="14.25" customHeight="1">
      <c r="A1753" s="14" t="s">
        <v>311</v>
      </c>
      <c r="B1753" s="27">
        <v>1</v>
      </c>
      <c r="K1753" s="1"/>
      <c r="L1753" s="1"/>
      <c r="M1753" s="1"/>
      <c r="N1753" s="1"/>
      <c r="O1753" s="1"/>
      <c r="P1753" s="1"/>
    </row>
    <row r="1754" spans="1:16" ht="14.25" customHeight="1">
      <c r="A1754" s="14" t="s">
        <v>311</v>
      </c>
      <c r="B1754" s="27">
        <v>2</v>
      </c>
      <c r="K1754" s="1"/>
      <c r="L1754" s="1"/>
      <c r="M1754" s="1"/>
      <c r="N1754" s="1"/>
      <c r="O1754" s="1"/>
      <c r="P1754" s="1"/>
    </row>
    <row r="1755" spans="1:16" ht="14.25" customHeight="1">
      <c r="A1755" s="14" t="s">
        <v>311</v>
      </c>
      <c r="B1755" s="27">
        <v>3</v>
      </c>
      <c r="K1755" s="1"/>
      <c r="L1755" s="1"/>
      <c r="M1755" s="1"/>
      <c r="N1755" s="1"/>
      <c r="O1755" s="1"/>
      <c r="P1755" s="1"/>
    </row>
    <row r="1756" spans="1:16" ht="14.25" customHeight="1">
      <c r="A1756" s="14" t="s">
        <v>311</v>
      </c>
      <c r="B1756" s="27">
        <v>4</v>
      </c>
      <c r="K1756" s="1"/>
      <c r="L1756" s="1"/>
      <c r="M1756" s="1"/>
      <c r="N1756" s="1"/>
      <c r="O1756" s="1"/>
      <c r="P1756" s="1"/>
    </row>
    <row r="1757" spans="1:16" ht="14.25" customHeight="1">
      <c r="A1757" s="14" t="s">
        <v>311</v>
      </c>
      <c r="B1757" s="27">
        <v>5</v>
      </c>
      <c r="K1757" s="1"/>
      <c r="L1757" s="1"/>
      <c r="M1757" s="1"/>
      <c r="N1757" s="1"/>
      <c r="O1757" s="1"/>
      <c r="P1757" s="1"/>
    </row>
    <row r="1758" spans="1:16" ht="14.25" customHeight="1">
      <c r="A1758" s="14" t="s">
        <v>1199</v>
      </c>
      <c r="B1758" s="27">
        <v>1</v>
      </c>
      <c r="K1758" s="1"/>
      <c r="L1758" s="1"/>
      <c r="M1758" s="1"/>
      <c r="N1758" s="1"/>
      <c r="O1758" s="1"/>
      <c r="P1758" s="1"/>
    </row>
    <row r="1759" spans="1:16" ht="14.25" customHeight="1">
      <c r="A1759" s="14" t="s">
        <v>1199</v>
      </c>
      <c r="B1759" s="27">
        <v>2</v>
      </c>
      <c r="K1759" s="1"/>
      <c r="L1759" s="1"/>
      <c r="M1759" s="1"/>
      <c r="N1759" s="1"/>
      <c r="O1759" s="1"/>
      <c r="P1759" s="1"/>
    </row>
    <row r="1760" spans="1:16" ht="14.25" customHeight="1">
      <c r="A1760" s="14" t="s">
        <v>1199</v>
      </c>
      <c r="B1760" s="27">
        <v>3</v>
      </c>
      <c r="K1760" s="1"/>
      <c r="L1760" s="1"/>
      <c r="M1760" s="1"/>
      <c r="N1760" s="1"/>
      <c r="O1760" s="1"/>
      <c r="P1760" s="1"/>
    </row>
    <row r="1761" spans="1:17" ht="14.25" customHeight="1">
      <c r="A1761" s="14" t="s">
        <v>1199</v>
      </c>
      <c r="B1761" s="27">
        <v>4</v>
      </c>
      <c r="K1761" s="1"/>
      <c r="L1761" s="1"/>
      <c r="M1761" s="1"/>
      <c r="N1761" s="1"/>
      <c r="O1761" s="1"/>
      <c r="P1761" s="1"/>
    </row>
    <row r="1762" spans="1:17" ht="14.25" customHeight="1">
      <c r="A1762" s="14" t="s">
        <v>1199</v>
      </c>
      <c r="B1762" s="27">
        <v>5</v>
      </c>
      <c r="K1762" s="1"/>
      <c r="L1762" s="1"/>
      <c r="M1762" s="1"/>
      <c r="N1762" s="1"/>
      <c r="O1762" s="1"/>
      <c r="P1762" s="1"/>
    </row>
    <row r="1763" spans="1:17" ht="14.25" customHeight="1">
      <c r="A1763" s="14" t="s">
        <v>1201</v>
      </c>
      <c r="B1763" s="27">
        <v>1</v>
      </c>
      <c r="C1763" s="27">
        <v>170.9</v>
      </c>
      <c r="D1763" s="27">
        <v>13.2</v>
      </c>
      <c r="E1763" s="27">
        <v>0.71</v>
      </c>
      <c r="F1763" s="27">
        <v>9.8000000000000007</v>
      </c>
      <c r="G1763" s="27">
        <v>3.73</v>
      </c>
      <c r="H1763" s="27">
        <v>121.36</v>
      </c>
      <c r="I1763" s="27">
        <v>13.52</v>
      </c>
      <c r="J1763" s="7">
        <f t="shared" ref="J1763:J1769" si="565">(I1763/H1763)*100</f>
        <v>11.140408701384311</v>
      </c>
      <c r="K1763" s="1"/>
      <c r="L1763" s="1"/>
      <c r="M1763" s="2" t="s">
        <v>1628</v>
      </c>
      <c r="N1763" s="2" t="s">
        <v>52</v>
      </c>
      <c r="O1763" s="2" t="s">
        <v>1628</v>
      </c>
      <c r="P1763" s="2" t="s">
        <v>1628</v>
      </c>
    </row>
    <row r="1764" spans="1:17" ht="14.25" customHeight="1">
      <c r="A1764" s="14" t="s">
        <v>1201</v>
      </c>
      <c r="B1764" s="27">
        <v>2</v>
      </c>
      <c r="C1764" s="27">
        <v>155.30000000000001</v>
      </c>
      <c r="D1764" s="27">
        <v>12.7</v>
      </c>
      <c r="E1764" s="27">
        <v>0.71</v>
      </c>
      <c r="F1764" s="27">
        <v>8.9</v>
      </c>
      <c r="G1764" s="27">
        <v>5.47</v>
      </c>
      <c r="H1764" s="27">
        <v>109.82</v>
      </c>
      <c r="I1764" s="27">
        <v>10.71</v>
      </c>
      <c r="J1764" s="7">
        <f t="shared" si="565"/>
        <v>9.7523219814241493</v>
      </c>
      <c r="K1764" s="1"/>
      <c r="L1764" s="1"/>
      <c r="M1764" s="2" t="s">
        <v>1628</v>
      </c>
      <c r="N1764" s="2" t="s">
        <v>52</v>
      </c>
      <c r="O1764" s="2" t="s">
        <v>1628</v>
      </c>
      <c r="P1764" s="2" t="s">
        <v>1628</v>
      </c>
    </row>
    <row r="1765" spans="1:17" ht="14.25" customHeight="1">
      <c r="A1765" s="14" t="s">
        <v>1201</v>
      </c>
      <c r="B1765" s="27">
        <v>3</v>
      </c>
      <c r="C1765" s="27">
        <v>126.8</v>
      </c>
      <c r="D1765" s="27">
        <v>8.6999999999999993</v>
      </c>
      <c r="E1765" s="27">
        <v>0.6</v>
      </c>
      <c r="F1765" s="27">
        <v>10.1</v>
      </c>
      <c r="G1765" s="27">
        <v>4.24</v>
      </c>
      <c r="H1765" s="27">
        <v>46.19</v>
      </c>
      <c r="I1765" s="27">
        <v>4.49</v>
      </c>
      <c r="J1765" s="7">
        <f t="shared" si="565"/>
        <v>9.7207187702966014</v>
      </c>
      <c r="K1765" s="1"/>
      <c r="L1765" s="1"/>
      <c r="M1765" s="2" t="s">
        <v>1628</v>
      </c>
      <c r="N1765" s="2" t="s">
        <v>52</v>
      </c>
      <c r="O1765" s="2" t="s">
        <v>1628</v>
      </c>
      <c r="P1765" s="2" t="s">
        <v>1628</v>
      </c>
    </row>
    <row r="1766" spans="1:17" ht="14.25" customHeight="1">
      <c r="A1766" s="14" t="s">
        <v>1201</v>
      </c>
      <c r="B1766" s="27">
        <v>4</v>
      </c>
      <c r="C1766" s="27">
        <v>148</v>
      </c>
      <c r="D1766" s="27">
        <v>13.2</v>
      </c>
      <c r="E1766" s="27">
        <v>0.68</v>
      </c>
      <c r="F1766" s="27">
        <v>13.2</v>
      </c>
      <c r="G1766" s="27">
        <v>4.47</v>
      </c>
      <c r="H1766" s="27">
        <v>75.53</v>
      </c>
      <c r="I1766" s="27">
        <v>8.1199999999999992</v>
      </c>
      <c r="J1766" s="7">
        <f t="shared" si="565"/>
        <v>10.750695088044484</v>
      </c>
      <c r="K1766" s="1"/>
      <c r="L1766" s="1"/>
      <c r="M1766" s="2" t="s">
        <v>1628</v>
      </c>
      <c r="N1766" s="2" t="s">
        <v>52</v>
      </c>
      <c r="O1766" s="2" t="s">
        <v>1628</v>
      </c>
      <c r="P1766" s="2" t="s">
        <v>1628</v>
      </c>
    </row>
    <row r="1767" spans="1:17" ht="14.25" customHeight="1">
      <c r="A1767" s="14" t="s">
        <v>1201</v>
      </c>
      <c r="B1767" s="27">
        <v>5</v>
      </c>
      <c r="C1767" s="27">
        <v>155</v>
      </c>
      <c r="D1767" s="27">
        <v>10.3</v>
      </c>
      <c r="E1767" s="27">
        <v>0.84</v>
      </c>
      <c r="F1767" s="27">
        <v>22</v>
      </c>
      <c r="G1767" s="27">
        <v>5.4</v>
      </c>
      <c r="H1767" s="27">
        <v>74.95</v>
      </c>
      <c r="I1767" s="27">
        <v>7.51</v>
      </c>
      <c r="J1767" s="7">
        <f t="shared" si="565"/>
        <v>10.02001334222815</v>
      </c>
      <c r="K1767" s="1"/>
      <c r="L1767" s="1"/>
      <c r="M1767" s="2" t="s">
        <v>1628</v>
      </c>
      <c r="N1767" s="2" t="s">
        <v>52</v>
      </c>
      <c r="O1767" s="2" t="s">
        <v>1628</v>
      </c>
      <c r="P1767" s="2" t="s">
        <v>1628</v>
      </c>
    </row>
    <row r="1768" spans="1:17" ht="14.25" customHeight="1">
      <c r="A1768" s="14" t="s">
        <v>1203</v>
      </c>
      <c r="B1768" s="27">
        <v>1</v>
      </c>
      <c r="C1768" s="27">
        <v>70.599999999999994</v>
      </c>
      <c r="D1768" s="27">
        <v>18</v>
      </c>
      <c r="E1768" s="27">
        <v>0.53</v>
      </c>
      <c r="F1768" s="27">
        <v>18</v>
      </c>
      <c r="G1768" s="27">
        <v>5.12</v>
      </c>
      <c r="H1768" s="27">
        <v>56.12</v>
      </c>
      <c r="I1768" s="27">
        <v>5.09</v>
      </c>
      <c r="J1768" s="7">
        <f t="shared" si="565"/>
        <v>9.0698503207412688</v>
      </c>
      <c r="K1768" s="1"/>
      <c r="L1768" s="1"/>
      <c r="M1768" s="2" t="s">
        <v>1628</v>
      </c>
      <c r="N1768" s="2" t="s">
        <v>52</v>
      </c>
      <c r="O1768" s="2" t="s">
        <v>1628</v>
      </c>
      <c r="P1768" s="2" t="s">
        <v>52</v>
      </c>
      <c r="Q1768" s="27" t="s">
        <v>1684</v>
      </c>
    </row>
    <row r="1769" spans="1:17" ht="14.25" customHeight="1">
      <c r="A1769" s="14" t="s">
        <v>1203</v>
      </c>
      <c r="B1769" s="27">
        <v>2</v>
      </c>
      <c r="C1769" s="27">
        <v>156.9</v>
      </c>
      <c r="D1769" s="27">
        <v>19.100000000000001</v>
      </c>
      <c r="E1769" s="27">
        <v>0.68</v>
      </c>
      <c r="F1769" s="27">
        <v>17.8</v>
      </c>
      <c r="G1769" s="27">
        <v>5.08</v>
      </c>
      <c r="H1769" s="27">
        <v>170.7</v>
      </c>
      <c r="I1769" s="27">
        <v>19.5</v>
      </c>
      <c r="J1769" s="7">
        <f t="shared" si="565"/>
        <v>11.423550087873464</v>
      </c>
      <c r="K1769" s="1"/>
      <c r="L1769" s="1"/>
      <c r="M1769" s="2" t="s">
        <v>1628</v>
      </c>
      <c r="N1769" s="2" t="s">
        <v>52</v>
      </c>
      <c r="O1769" s="2" t="s">
        <v>1628</v>
      </c>
      <c r="P1769" s="2" t="s">
        <v>52</v>
      </c>
      <c r="Q1769" s="27" t="s">
        <v>1691</v>
      </c>
    </row>
    <row r="1770" spans="1:17" ht="14.25" customHeight="1">
      <c r="A1770" s="14" t="s">
        <v>1203</v>
      </c>
      <c r="B1770" s="27">
        <v>3</v>
      </c>
      <c r="K1770" s="1"/>
      <c r="L1770" s="1"/>
      <c r="M1770" s="1"/>
      <c r="N1770" s="1"/>
      <c r="O1770" s="1"/>
      <c r="P1770" s="1"/>
    </row>
    <row r="1771" spans="1:17" ht="14.25" customHeight="1">
      <c r="A1771" s="14" t="s">
        <v>1203</v>
      </c>
      <c r="B1771" s="27">
        <v>4</v>
      </c>
      <c r="K1771" s="1"/>
      <c r="L1771" s="1"/>
      <c r="M1771" s="1"/>
      <c r="N1771" s="1"/>
      <c r="O1771" s="1"/>
      <c r="P1771" s="1"/>
    </row>
    <row r="1772" spans="1:17" ht="14.25" customHeight="1">
      <c r="A1772" s="14" t="s">
        <v>1203</v>
      </c>
      <c r="B1772" s="27">
        <v>5</v>
      </c>
      <c r="K1772" s="1"/>
      <c r="L1772" s="1"/>
      <c r="M1772" s="1"/>
      <c r="N1772" s="1"/>
      <c r="O1772" s="1"/>
      <c r="P1772" s="1"/>
    </row>
    <row r="1773" spans="1:17" ht="14.25" customHeight="1">
      <c r="A1773" s="14" t="s">
        <v>1206</v>
      </c>
      <c r="B1773" s="27">
        <v>1</v>
      </c>
      <c r="C1773" s="27">
        <v>68.2</v>
      </c>
      <c r="D1773" s="27">
        <v>20.3</v>
      </c>
      <c r="E1773" s="27">
        <v>0.81</v>
      </c>
      <c r="F1773" s="27">
        <v>5.2</v>
      </c>
      <c r="G1773" s="27">
        <v>3.73</v>
      </c>
      <c r="H1773" s="27">
        <v>119.41</v>
      </c>
      <c r="I1773" s="27">
        <v>10.86</v>
      </c>
      <c r="J1773" s="7">
        <f t="shared" ref="J1773:J1777" si="566">(I1773/H1773)*100</f>
        <v>9.0947156854534796</v>
      </c>
      <c r="K1773" s="1"/>
      <c r="L1773" s="1"/>
      <c r="M1773" s="2" t="s">
        <v>1628</v>
      </c>
      <c r="N1773" s="2" t="s">
        <v>52</v>
      </c>
      <c r="O1773" s="2" t="s">
        <v>1628</v>
      </c>
      <c r="P1773" s="2" t="s">
        <v>52</v>
      </c>
    </row>
    <row r="1774" spans="1:17" ht="14.25" customHeight="1">
      <c r="A1774" s="14" t="s">
        <v>1206</v>
      </c>
      <c r="B1774" s="27">
        <v>2</v>
      </c>
      <c r="C1774" s="27">
        <v>72.099999999999994</v>
      </c>
      <c r="D1774" s="27">
        <v>12.5</v>
      </c>
      <c r="E1774" s="27">
        <v>0.76</v>
      </c>
      <c r="F1774" s="27">
        <v>3.2</v>
      </c>
      <c r="G1774" s="27">
        <v>3.23</v>
      </c>
      <c r="H1774" s="27">
        <v>78.55</v>
      </c>
      <c r="I1774" s="27">
        <v>7.23</v>
      </c>
      <c r="J1774" s="7">
        <f t="shared" si="566"/>
        <v>9.2043284532145133</v>
      </c>
      <c r="K1774" s="1"/>
      <c r="L1774" s="1"/>
      <c r="M1774" s="2" t="s">
        <v>1628</v>
      </c>
      <c r="N1774" s="2" t="s">
        <v>52</v>
      </c>
      <c r="O1774" s="2" t="s">
        <v>1628</v>
      </c>
      <c r="P1774" s="2" t="s">
        <v>52</v>
      </c>
    </row>
    <row r="1775" spans="1:17" ht="14.25" customHeight="1">
      <c r="A1775" s="14" t="s">
        <v>1206</v>
      </c>
      <c r="B1775" s="27">
        <v>3</v>
      </c>
      <c r="C1775" s="27">
        <v>68.900000000000006</v>
      </c>
      <c r="D1775" s="27">
        <v>17.3</v>
      </c>
      <c r="E1775" s="27">
        <v>0.69</v>
      </c>
      <c r="F1775" s="27">
        <v>6.2</v>
      </c>
      <c r="G1775" s="27">
        <v>2.99</v>
      </c>
      <c r="H1775" s="27">
        <v>91.84</v>
      </c>
      <c r="I1775" s="27">
        <v>7.94</v>
      </c>
      <c r="J1775" s="7">
        <f t="shared" si="566"/>
        <v>8.6454703832752617</v>
      </c>
      <c r="K1775" s="1"/>
      <c r="L1775" s="1"/>
      <c r="M1775" s="2" t="s">
        <v>52</v>
      </c>
      <c r="N1775" s="2" t="s">
        <v>52</v>
      </c>
      <c r="O1775" s="2" t="s">
        <v>1628</v>
      </c>
      <c r="P1775" s="2" t="s">
        <v>52</v>
      </c>
    </row>
    <row r="1776" spans="1:17" ht="14.25" customHeight="1">
      <c r="A1776" s="14" t="s">
        <v>1206</v>
      </c>
      <c r="B1776" s="27">
        <v>4</v>
      </c>
      <c r="C1776" s="27">
        <v>63.2</v>
      </c>
      <c r="D1776" s="27">
        <v>18.7</v>
      </c>
      <c r="E1776" s="27">
        <v>0.61</v>
      </c>
      <c r="F1776" s="27">
        <v>2.5</v>
      </c>
      <c r="G1776" s="27">
        <v>2.34</v>
      </c>
      <c r="H1776" s="27">
        <v>63.36</v>
      </c>
      <c r="I1776" s="27">
        <v>5.51</v>
      </c>
      <c r="J1776" s="7">
        <f t="shared" si="566"/>
        <v>8.6963383838383841</v>
      </c>
      <c r="K1776" s="1"/>
      <c r="L1776" s="1"/>
      <c r="M1776" s="2" t="s">
        <v>1628</v>
      </c>
      <c r="N1776" s="2" t="s">
        <v>52</v>
      </c>
      <c r="O1776" s="2" t="s">
        <v>1628</v>
      </c>
      <c r="P1776" s="2" t="s">
        <v>52</v>
      </c>
    </row>
    <row r="1777" spans="1:16" ht="14.25" customHeight="1">
      <c r="A1777" s="14" t="s">
        <v>1206</v>
      </c>
      <c r="B1777" s="27">
        <v>5</v>
      </c>
      <c r="C1777" s="27">
        <v>38.200000000000003</v>
      </c>
      <c r="D1777" s="27">
        <v>10.7</v>
      </c>
      <c r="E1777" s="27">
        <v>0.44</v>
      </c>
      <c r="F1777" s="27">
        <v>1.2</v>
      </c>
      <c r="G1777" s="27">
        <v>2</v>
      </c>
      <c r="H1777" s="27">
        <v>17.28</v>
      </c>
      <c r="I1777" s="27">
        <v>1.69</v>
      </c>
      <c r="J1777" s="7">
        <f t="shared" si="566"/>
        <v>9.7800925925925917</v>
      </c>
      <c r="K1777" s="1"/>
      <c r="L1777" s="1"/>
      <c r="M1777" s="2" t="s">
        <v>1628</v>
      </c>
      <c r="N1777" s="2" t="s">
        <v>52</v>
      </c>
      <c r="O1777" s="2" t="s">
        <v>1628</v>
      </c>
      <c r="P1777" s="2" t="s">
        <v>52</v>
      </c>
    </row>
    <row r="1778" spans="1:16" ht="14.25" customHeight="1">
      <c r="A1778" s="14" t="s">
        <v>1208</v>
      </c>
      <c r="B1778" s="27">
        <v>1</v>
      </c>
      <c r="K1778" s="1"/>
      <c r="L1778" s="1"/>
      <c r="M1778" s="1"/>
      <c r="N1778" s="1"/>
      <c r="O1778" s="1"/>
      <c r="P1778" s="2"/>
    </row>
    <row r="1779" spans="1:16" ht="14.25" customHeight="1">
      <c r="A1779" s="14" t="s">
        <v>1208</v>
      </c>
      <c r="B1779" s="27">
        <v>2</v>
      </c>
      <c r="K1779" s="1"/>
      <c r="L1779" s="1"/>
      <c r="M1779" s="1"/>
      <c r="N1779" s="1"/>
      <c r="O1779" s="1"/>
      <c r="P1779" s="1"/>
    </row>
    <row r="1780" spans="1:16" ht="14.25" customHeight="1">
      <c r="A1780" s="14" t="s">
        <v>1208</v>
      </c>
      <c r="B1780" s="27">
        <v>3</v>
      </c>
      <c r="K1780" s="1"/>
      <c r="L1780" s="1"/>
      <c r="M1780" s="1"/>
      <c r="N1780" s="1"/>
      <c r="O1780" s="1"/>
      <c r="P1780" s="1"/>
    </row>
    <row r="1781" spans="1:16" ht="14.25" customHeight="1">
      <c r="A1781" s="14" t="s">
        <v>1208</v>
      </c>
      <c r="B1781" s="27">
        <v>4</v>
      </c>
      <c r="K1781" s="1"/>
      <c r="L1781" s="1"/>
      <c r="M1781" s="1"/>
      <c r="N1781" s="1"/>
      <c r="O1781" s="1"/>
      <c r="P1781" s="1"/>
    </row>
    <row r="1782" spans="1:16" ht="14.25" customHeight="1">
      <c r="A1782" s="14" t="s">
        <v>1208</v>
      </c>
      <c r="B1782" s="27">
        <v>5</v>
      </c>
      <c r="K1782" s="1"/>
      <c r="L1782" s="1"/>
      <c r="M1782" s="1"/>
      <c r="N1782" s="1"/>
      <c r="O1782" s="1"/>
      <c r="P1782" s="1"/>
    </row>
    <row r="1783" spans="1:16" ht="14.25" customHeight="1">
      <c r="A1783" s="14" t="s">
        <v>217</v>
      </c>
      <c r="B1783" s="27">
        <v>1</v>
      </c>
      <c r="K1783" s="1"/>
      <c r="L1783" s="1"/>
      <c r="M1783" s="1"/>
      <c r="N1783" s="1"/>
      <c r="O1783" s="1"/>
      <c r="P1783" s="1"/>
    </row>
    <row r="1784" spans="1:16" ht="14.25" customHeight="1">
      <c r="A1784" s="14" t="s">
        <v>217</v>
      </c>
      <c r="B1784" s="27">
        <v>2</v>
      </c>
      <c r="K1784" s="1"/>
      <c r="L1784" s="1"/>
      <c r="M1784" s="1"/>
      <c r="N1784" s="1"/>
      <c r="O1784" s="1"/>
      <c r="P1784" s="1"/>
    </row>
    <row r="1785" spans="1:16" ht="14.25" customHeight="1">
      <c r="A1785" s="14" t="s">
        <v>217</v>
      </c>
      <c r="B1785" s="27">
        <v>3</v>
      </c>
      <c r="K1785" s="1"/>
      <c r="L1785" s="1"/>
      <c r="M1785" s="1"/>
      <c r="N1785" s="1"/>
      <c r="O1785" s="1"/>
      <c r="P1785" s="1"/>
    </row>
    <row r="1786" spans="1:16" ht="14.25" customHeight="1">
      <c r="A1786" s="14" t="s">
        <v>217</v>
      </c>
      <c r="B1786" s="27">
        <v>4</v>
      </c>
      <c r="K1786" s="1"/>
      <c r="L1786" s="1"/>
      <c r="M1786" s="1"/>
      <c r="N1786" s="1"/>
      <c r="O1786" s="1"/>
      <c r="P1786" s="1"/>
    </row>
    <row r="1787" spans="1:16" ht="14.25" customHeight="1">
      <c r="A1787" s="14" t="s">
        <v>217</v>
      </c>
      <c r="B1787" s="27">
        <v>5</v>
      </c>
      <c r="K1787" s="1"/>
      <c r="L1787" s="1"/>
      <c r="M1787" s="1"/>
      <c r="N1787" s="1"/>
      <c r="O1787" s="1"/>
      <c r="P1787" s="1"/>
    </row>
    <row r="1788" spans="1:16" ht="14.25" customHeight="1">
      <c r="A1788" s="14" t="s">
        <v>1211</v>
      </c>
      <c r="B1788" s="27">
        <v>1</v>
      </c>
      <c r="K1788" s="1"/>
      <c r="L1788" s="1"/>
      <c r="M1788" s="1"/>
      <c r="N1788" s="1"/>
      <c r="O1788" s="1"/>
      <c r="P1788" s="1"/>
    </row>
    <row r="1789" spans="1:16" ht="14.25" customHeight="1">
      <c r="A1789" s="14" t="s">
        <v>1211</v>
      </c>
      <c r="B1789" s="27">
        <v>2</v>
      </c>
      <c r="K1789" s="1"/>
      <c r="L1789" s="1"/>
      <c r="M1789" s="1"/>
      <c r="N1789" s="1"/>
      <c r="O1789" s="1"/>
      <c r="P1789" s="1"/>
    </row>
    <row r="1790" spans="1:16" ht="14.25" customHeight="1">
      <c r="A1790" s="14" t="s">
        <v>1211</v>
      </c>
      <c r="B1790" s="27">
        <v>3</v>
      </c>
      <c r="K1790" s="1"/>
      <c r="L1790" s="1"/>
      <c r="M1790" s="1"/>
      <c r="N1790" s="1"/>
      <c r="O1790" s="1"/>
      <c r="P1790" s="1"/>
    </row>
    <row r="1791" spans="1:16" ht="14.25" customHeight="1">
      <c r="A1791" s="14" t="s">
        <v>1211</v>
      </c>
      <c r="B1791" s="27">
        <v>4</v>
      </c>
      <c r="K1791" s="1"/>
      <c r="L1791" s="1"/>
      <c r="M1791" s="1"/>
      <c r="N1791" s="1"/>
      <c r="O1791" s="1"/>
      <c r="P1791" s="1"/>
    </row>
    <row r="1792" spans="1:16" ht="14.25" customHeight="1">
      <c r="A1792" s="14" t="s">
        <v>1211</v>
      </c>
      <c r="B1792" s="27">
        <v>5</v>
      </c>
      <c r="K1792" s="1"/>
      <c r="L1792" s="1"/>
      <c r="M1792" s="1"/>
      <c r="N1792" s="1"/>
      <c r="O1792" s="1"/>
      <c r="P1792" s="1"/>
    </row>
    <row r="1793" spans="1:16" ht="14.25" customHeight="1">
      <c r="A1793" s="14" t="s">
        <v>1214</v>
      </c>
      <c r="B1793" s="27">
        <v>1</v>
      </c>
      <c r="K1793" s="1"/>
      <c r="L1793" s="1"/>
      <c r="M1793" s="1"/>
      <c r="N1793" s="1"/>
      <c r="O1793" s="1"/>
      <c r="P1793" s="1"/>
    </row>
    <row r="1794" spans="1:16" ht="14.25" customHeight="1">
      <c r="A1794" s="14" t="s">
        <v>1214</v>
      </c>
      <c r="B1794" s="27">
        <v>2</v>
      </c>
      <c r="K1794" s="1"/>
      <c r="L1794" s="1"/>
      <c r="M1794" s="1"/>
      <c r="N1794" s="1"/>
      <c r="O1794" s="1"/>
      <c r="P1794" s="1"/>
    </row>
    <row r="1795" spans="1:16" ht="14.25" customHeight="1">
      <c r="A1795" s="14" t="s">
        <v>1214</v>
      </c>
      <c r="B1795" s="27">
        <v>3</v>
      </c>
      <c r="K1795" s="1"/>
      <c r="L1795" s="1"/>
      <c r="M1795" s="1"/>
      <c r="N1795" s="1"/>
      <c r="O1795" s="1"/>
      <c r="P1795" s="1"/>
    </row>
    <row r="1796" spans="1:16" ht="14.25" customHeight="1">
      <c r="A1796" s="14" t="s">
        <v>1214</v>
      </c>
      <c r="B1796" s="27">
        <v>4</v>
      </c>
      <c r="K1796" s="1"/>
      <c r="L1796" s="1"/>
      <c r="M1796" s="1"/>
      <c r="N1796" s="1"/>
      <c r="O1796" s="1"/>
      <c r="P1796" s="1"/>
    </row>
    <row r="1797" spans="1:16" ht="14.25" customHeight="1">
      <c r="A1797" s="14" t="s">
        <v>1214</v>
      </c>
      <c r="B1797" s="27">
        <v>5</v>
      </c>
      <c r="K1797" s="1"/>
      <c r="L1797" s="1"/>
      <c r="M1797" s="1"/>
      <c r="N1797" s="1"/>
      <c r="O1797" s="1"/>
      <c r="P1797" s="1"/>
    </row>
    <row r="1798" spans="1:16" ht="14.25" customHeight="1">
      <c r="A1798" s="14" t="s">
        <v>1216</v>
      </c>
      <c r="B1798" s="27">
        <v>1</v>
      </c>
      <c r="C1798" s="27">
        <v>213.6</v>
      </c>
      <c r="D1798" s="27">
        <v>13</v>
      </c>
      <c r="E1798" s="27">
        <v>0.82</v>
      </c>
      <c r="F1798" s="27">
        <v>13.3</v>
      </c>
      <c r="G1798" s="27">
        <v>4.4000000000000004</v>
      </c>
      <c r="H1798" s="27">
        <v>108.17</v>
      </c>
      <c r="I1798" s="27">
        <v>10.53</v>
      </c>
      <c r="J1798" s="7">
        <f t="shared" ref="J1798:J1802" si="567">(I1798/H1798)*100</f>
        <v>9.7346768974761932</v>
      </c>
      <c r="K1798" s="1"/>
      <c r="L1798" s="1"/>
      <c r="M1798" s="2" t="s">
        <v>1628</v>
      </c>
      <c r="N1798" s="2" t="s">
        <v>52</v>
      </c>
      <c r="O1798" s="2" t="s">
        <v>1628</v>
      </c>
      <c r="P1798" s="2" t="s">
        <v>52</v>
      </c>
    </row>
    <row r="1799" spans="1:16" ht="14.25" customHeight="1">
      <c r="A1799" s="14" t="s">
        <v>1216</v>
      </c>
      <c r="B1799" s="27">
        <v>2</v>
      </c>
      <c r="C1799" s="27">
        <v>210.4</v>
      </c>
      <c r="D1799" s="27">
        <v>15.3</v>
      </c>
      <c r="E1799" s="27">
        <v>0.73</v>
      </c>
      <c r="F1799" s="27">
        <v>8.4</v>
      </c>
      <c r="G1799" s="27">
        <v>4.24</v>
      </c>
      <c r="H1799" s="27">
        <v>116.11</v>
      </c>
      <c r="I1799" s="27">
        <v>11.39</v>
      </c>
      <c r="J1799" s="7">
        <f t="shared" si="567"/>
        <v>9.8096632503660324</v>
      </c>
      <c r="K1799" s="1"/>
      <c r="L1799" s="1"/>
      <c r="M1799" s="2" t="s">
        <v>1628</v>
      </c>
      <c r="N1799" s="2" t="s">
        <v>1628</v>
      </c>
      <c r="O1799" s="2" t="s">
        <v>52</v>
      </c>
      <c r="P1799" s="2" t="s">
        <v>52</v>
      </c>
    </row>
    <row r="1800" spans="1:16" ht="14.25" customHeight="1">
      <c r="A1800" s="14" t="s">
        <v>1216</v>
      </c>
      <c r="B1800" s="27">
        <v>3</v>
      </c>
      <c r="C1800" s="27">
        <v>150.9</v>
      </c>
      <c r="D1800" s="27">
        <v>8.6999999999999993</v>
      </c>
      <c r="E1800" s="27">
        <v>0.78</v>
      </c>
      <c r="F1800" s="27">
        <v>12.2</v>
      </c>
      <c r="G1800" s="27">
        <v>3.94</v>
      </c>
      <c r="H1800" s="27">
        <v>57.71</v>
      </c>
      <c r="I1800" s="27">
        <v>5.95</v>
      </c>
      <c r="J1800" s="7">
        <f t="shared" si="567"/>
        <v>10.310171547392134</v>
      </c>
      <c r="K1800" s="1"/>
      <c r="L1800" s="1"/>
      <c r="M1800" s="2" t="s">
        <v>1628</v>
      </c>
      <c r="N1800" s="2" t="s">
        <v>52</v>
      </c>
      <c r="O1800" s="2" t="s">
        <v>1628</v>
      </c>
      <c r="P1800" s="2" t="s">
        <v>1628</v>
      </c>
    </row>
    <row r="1801" spans="1:16" ht="14.25" customHeight="1">
      <c r="A1801" s="14" t="s">
        <v>1216</v>
      </c>
      <c r="B1801" s="27">
        <v>4</v>
      </c>
      <c r="C1801" s="27">
        <v>162.9</v>
      </c>
      <c r="D1801" s="27">
        <v>7.8</v>
      </c>
      <c r="E1801" s="27">
        <v>0.91</v>
      </c>
      <c r="F1801" s="27">
        <v>15.7</v>
      </c>
      <c r="G1801" s="27">
        <v>4.13</v>
      </c>
      <c r="H1801" s="27">
        <v>53.12</v>
      </c>
      <c r="I1801" s="27">
        <v>4.76</v>
      </c>
      <c r="J1801" s="7">
        <f t="shared" si="567"/>
        <v>8.9608433734939759</v>
      </c>
      <c r="K1801" s="1"/>
      <c r="L1801" s="1"/>
      <c r="M1801" s="2" t="s">
        <v>1628</v>
      </c>
      <c r="N1801" s="2" t="s">
        <v>1628</v>
      </c>
      <c r="O1801" s="2" t="s">
        <v>1628</v>
      </c>
      <c r="P1801" s="2" t="s">
        <v>1628</v>
      </c>
    </row>
    <row r="1802" spans="1:16" ht="14.25" customHeight="1">
      <c r="A1802" s="14" t="s">
        <v>1216</v>
      </c>
      <c r="B1802" s="27">
        <v>5</v>
      </c>
      <c r="C1802" s="27">
        <v>184</v>
      </c>
      <c r="D1802" s="27">
        <v>13</v>
      </c>
      <c r="E1802" s="27">
        <v>0.59</v>
      </c>
      <c r="F1802" s="27">
        <v>13.2</v>
      </c>
      <c r="G1802" s="27">
        <v>4.43</v>
      </c>
      <c r="H1802" s="27">
        <v>91.81</v>
      </c>
      <c r="I1802" s="27">
        <v>9.24</v>
      </c>
      <c r="J1802" s="7">
        <f t="shared" si="567"/>
        <v>10.064263152162074</v>
      </c>
      <c r="K1802" s="1"/>
      <c r="L1802" s="1"/>
      <c r="M1802" s="2" t="s">
        <v>1628</v>
      </c>
      <c r="N1802" s="2" t="s">
        <v>1628</v>
      </c>
      <c r="O1802" s="2" t="s">
        <v>1628</v>
      </c>
      <c r="P1802" s="2" t="s">
        <v>52</v>
      </c>
    </row>
    <row r="1803" spans="1:16" ht="14.25" customHeight="1">
      <c r="A1803" s="14" t="s">
        <v>1219</v>
      </c>
      <c r="B1803" s="27">
        <v>1</v>
      </c>
      <c r="K1803" s="1"/>
      <c r="L1803" s="1"/>
      <c r="M1803" s="1"/>
      <c r="N1803" s="1"/>
      <c r="O1803" s="1"/>
      <c r="P1803" s="1"/>
    </row>
    <row r="1804" spans="1:16" ht="14.25" customHeight="1">
      <c r="A1804" s="14" t="s">
        <v>1219</v>
      </c>
      <c r="B1804" s="27">
        <v>2</v>
      </c>
      <c r="K1804" s="1"/>
      <c r="L1804" s="1"/>
      <c r="M1804" s="1"/>
      <c r="N1804" s="1"/>
      <c r="O1804" s="1"/>
      <c r="P1804" s="1"/>
    </row>
    <row r="1805" spans="1:16" ht="14.25" customHeight="1">
      <c r="A1805" s="14" t="s">
        <v>1219</v>
      </c>
      <c r="B1805" s="27">
        <v>3</v>
      </c>
      <c r="K1805" s="1"/>
      <c r="L1805" s="1"/>
      <c r="M1805" s="1"/>
      <c r="N1805" s="1"/>
      <c r="O1805" s="1"/>
      <c r="P1805" s="1"/>
    </row>
    <row r="1806" spans="1:16" ht="14.25" customHeight="1">
      <c r="A1806" s="14" t="s">
        <v>1219</v>
      </c>
      <c r="B1806" s="27">
        <v>4</v>
      </c>
      <c r="K1806" s="1"/>
      <c r="L1806" s="1"/>
      <c r="M1806" s="1"/>
      <c r="N1806" s="1"/>
      <c r="O1806" s="1"/>
      <c r="P1806" s="1"/>
    </row>
    <row r="1807" spans="1:16" ht="14.25" customHeight="1">
      <c r="A1807" s="14" t="s">
        <v>1219</v>
      </c>
      <c r="B1807" s="27">
        <v>5</v>
      </c>
      <c r="K1807" s="1"/>
      <c r="L1807" s="1"/>
      <c r="M1807" s="1"/>
      <c r="N1807" s="1"/>
      <c r="O1807" s="1"/>
      <c r="P1807" s="1"/>
    </row>
    <row r="1808" spans="1:16" ht="14.25" customHeight="1">
      <c r="A1808" s="14" t="s">
        <v>1221</v>
      </c>
      <c r="B1808" s="27">
        <v>1</v>
      </c>
      <c r="C1808" s="27">
        <v>105.5</v>
      </c>
      <c r="D1808" s="27">
        <v>15.3</v>
      </c>
      <c r="E1808" s="27">
        <v>0.71</v>
      </c>
      <c r="F1808" s="27">
        <v>4.3</v>
      </c>
      <c r="G1808" s="27">
        <v>3.32</v>
      </c>
      <c r="H1808" s="27">
        <v>71.53</v>
      </c>
      <c r="I1808" s="27">
        <v>6.15</v>
      </c>
      <c r="J1808" s="7">
        <f t="shared" ref="J1808:J1817" si="568">(I1808/H1808)*100</f>
        <v>8.5977911365860482</v>
      </c>
      <c r="K1808" s="1"/>
      <c r="L1808" s="1"/>
      <c r="M1808" s="2" t="s">
        <v>52</v>
      </c>
      <c r="N1808" s="2" t="s">
        <v>52</v>
      </c>
      <c r="O1808" s="2" t="s">
        <v>1628</v>
      </c>
      <c r="P1808" s="2" t="s">
        <v>1628</v>
      </c>
    </row>
    <row r="1809" spans="1:16" ht="14.25" customHeight="1">
      <c r="A1809" s="14" t="s">
        <v>1221</v>
      </c>
      <c r="B1809" s="27">
        <v>2</v>
      </c>
      <c r="C1809" s="27">
        <v>102.2</v>
      </c>
      <c r="D1809" s="27">
        <v>17.7</v>
      </c>
      <c r="E1809" s="27">
        <v>0.65</v>
      </c>
      <c r="F1809" s="27">
        <v>5.6</v>
      </c>
      <c r="G1809" s="27">
        <v>3.59</v>
      </c>
      <c r="H1809" s="27">
        <v>84.45</v>
      </c>
      <c r="I1809" s="27">
        <v>6.69</v>
      </c>
      <c r="J1809" s="7">
        <f t="shared" si="568"/>
        <v>7.9218472468916517</v>
      </c>
      <c r="K1809" s="1"/>
      <c r="L1809" s="1"/>
      <c r="M1809" s="2" t="s">
        <v>52</v>
      </c>
      <c r="N1809" s="2" t="s">
        <v>52</v>
      </c>
      <c r="O1809" s="2" t="s">
        <v>1628</v>
      </c>
      <c r="P1809" s="2" t="s">
        <v>1628</v>
      </c>
    </row>
    <row r="1810" spans="1:16" ht="14.25" customHeight="1">
      <c r="A1810" s="14" t="s">
        <v>1221</v>
      </c>
      <c r="B1810" s="27">
        <v>3</v>
      </c>
      <c r="C1810" s="27">
        <v>94.8</v>
      </c>
      <c r="D1810" s="27">
        <v>9.4</v>
      </c>
      <c r="E1810" s="27">
        <v>0.6</v>
      </c>
      <c r="F1810" s="27">
        <v>6.1</v>
      </c>
      <c r="G1810" s="27">
        <v>3.57</v>
      </c>
      <c r="H1810" s="27">
        <v>57.79</v>
      </c>
      <c r="I1810" s="27">
        <v>4.49</v>
      </c>
      <c r="J1810" s="7">
        <f t="shared" si="568"/>
        <v>7.7695102958989448</v>
      </c>
      <c r="K1810" s="1"/>
      <c r="L1810" s="1"/>
      <c r="M1810" s="2" t="s">
        <v>52</v>
      </c>
      <c r="N1810" s="2" t="s">
        <v>52</v>
      </c>
      <c r="O1810" s="2" t="s">
        <v>1628</v>
      </c>
      <c r="P1810" s="2" t="s">
        <v>1628</v>
      </c>
    </row>
    <row r="1811" spans="1:16" ht="14.25" customHeight="1">
      <c r="A1811" s="14" t="s">
        <v>1221</v>
      </c>
      <c r="B1811" s="27">
        <v>4</v>
      </c>
      <c r="C1811" s="27">
        <v>102.3</v>
      </c>
      <c r="D1811" s="27">
        <v>14.3</v>
      </c>
      <c r="E1811" s="27">
        <v>0.69</v>
      </c>
      <c r="F1811" s="27">
        <v>3.9</v>
      </c>
      <c r="G1811" s="27">
        <v>2.9</v>
      </c>
      <c r="H1811" s="27">
        <v>74.23</v>
      </c>
      <c r="I1811" s="27">
        <v>5.94</v>
      </c>
      <c r="J1811" s="7">
        <f t="shared" si="568"/>
        <v>8.0021554627509097</v>
      </c>
      <c r="K1811" s="1"/>
      <c r="L1811" s="1"/>
      <c r="M1811" s="2" t="s">
        <v>1628</v>
      </c>
      <c r="N1811" s="2" t="s">
        <v>52</v>
      </c>
      <c r="O1811" s="2" t="s">
        <v>1628</v>
      </c>
      <c r="P1811" s="2" t="s">
        <v>1628</v>
      </c>
    </row>
    <row r="1812" spans="1:16" ht="14.25" customHeight="1">
      <c r="A1812" s="14" t="s">
        <v>1221</v>
      </c>
      <c r="B1812" s="27">
        <v>5</v>
      </c>
      <c r="C1812" s="27">
        <v>112.5</v>
      </c>
      <c r="D1812" s="27">
        <v>15.4</v>
      </c>
      <c r="E1812" s="27">
        <v>0.69</v>
      </c>
      <c r="F1812" s="27">
        <v>6.2</v>
      </c>
      <c r="G1812" s="27">
        <v>3.41</v>
      </c>
      <c r="H1812" s="27">
        <v>74.3</v>
      </c>
      <c r="I1812" s="27">
        <v>7.05</v>
      </c>
      <c r="J1812" s="7">
        <f t="shared" si="568"/>
        <v>9.4885598923283982</v>
      </c>
      <c r="K1812" s="1"/>
      <c r="L1812" s="1"/>
      <c r="M1812" s="2" t="s">
        <v>52</v>
      </c>
      <c r="N1812" s="2" t="s">
        <v>52</v>
      </c>
      <c r="O1812" s="2" t="s">
        <v>1628</v>
      </c>
      <c r="P1812" s="2" t="s">
        <v>1628</v>
      </c>
    </row>
    <row r="1813" spans="1:16" ht="14.25" customHeight="1">
      <c r="A1813" s="14" t="s">
        <v>1224</v>
      </c>
      <c r="B1813" s="27">
        <v>1</v>
      </c>
      <c r="C1813" s="27">
        <v>131.30000000000001</v>
      </c>
      <c r="D1813" s="27">
        <v>13.3</v>
      </c>
      <c r="E1813" s="27">
        <v>0.71</v>
      </c>
      <c r="F1813" s="27">
        <v>8.1</v>
      </c>
      <c r="G1813" s="27">
        <v>3.64</v>
      </c>
      <c r="H1813" s="27">
        <v>76.89</v>
      </c>
      <c r="I1813" s="27">
        <v>9.2200000000000006</v>
      </c>
      <c r="J1813" s="7">
        <f t="shared" si="568"/>
        <v>11.991156197164782</v>
      </c>
      <c r="K1813" s="1"/>
      <c r="L1813" s="1"/>
      <c r="M1813" s="2" t="s">
        <v>52</v>
      </c>
      <c r="N1813" s="2" t="s">
        <v>52</v>
      </c>
      <c r="O1813" s="2" t="s">
        <v>1628</v>
      </c>
      <c r="P1813" s="2" t="s">
        <v>52</v>
      </c>
    </row>
    <row r="1814" spans="1:16" ht="14.25" customHeight="1">
      <c r="A1814" s="14" t="s">
        <v>1224</v>
      </c>
      <c r="B1814" s="27">
        <v>2</v>
      </c>
      <c r="C1814" s="27">
        <v>98.7</v>
      </c>
      <c r="D1814" s="27">
        <v>16.399999999999999</v>
      </c>
      <c r="E1814" s="27">
        <v>0.75</v>
      </c>
      <c r="F1814" s="27">
        <v>5.4</v>
      </c>
      <c r="G1814" s="27">
        <v>3.6</v>
      </c>
      <c r="H1814" s="27">
        <v>86.54</v>
      </c>
      <c r="I1814" s="27">
        <v>8.6300000000000008</v>
      </c>
      <c r="J1814" s="7">
        <f t="shared" si="568"/>
        <v>9.9722671596949386</v>
      </c>
      <c r="K1814" s="1"/>
      <c r="L1814" s="1"/>
      <c r="M1814" s="2" t="s">
        <v>52</v>
      </c>
      <c r="N1814" s="2" t="s">
        <v>52</v>
      </c>
      <c r="O1814" s="2" t="s">
        <v>1628</v>
      </c>
      <c r="P1814" s="2" t="s">
        <v>52</v>
      </c>
    </row>
    <row r="1815" spans="1:16" ht="14.25" customHeight="1">
      <c r="A1815" s="14" t="s">
        <v>1224</v>
      </c>
      <c r="B1815" s="27">
        <v>3</v>
      </c>
      <c r="C1815" s="27">
        <v>137.30000000000001</v>
      </c>
      <c r="D1815" s="27">
        <v>14.6</v>
      </c>
      <c r="E1815" s="27">
        <v>0.84</v>
      </c>
      <c r="F1815" s="27">
        <v>8.3000000000000007</v>
      </c>
      <c r="G1815" s="27">
        <v>4.12</v>
      </c>
      <c r="H1815" s="27">
        <v>83.6</v>
      </c>
      <c r="I1815" s="27">
        <v>8.7100000000000009</v>
      </c>
      <c r="J1815" s="7">
        <f t="shared" si="568"/>
        <v>10.418660287081341</v>
      </c>
      <c r="K1815" s="1"/>
      <c r="L1815" s="1"/>
      <c r="M1815" s="2" t="s">
        <v>1628</v>
      </c>
      <c r="N1815" s="2" t="s">
        <v>52</v>
      </c>
      <c r="O1815" s="2" t="s">
        <v>1628</v>
      </c>
      <c r="P1815" s="2" t="s">
        <v>52</v>
      </c>
    </row>
    <row r="1816" spans="1:16" ht="14.25" customHeight="1">
      <c r="A1816" s="14" t="s">
        <v>1224</v>
      </c>
      <c r="B1816" s="27">
        <v>4</v>
      </c>
      <c r="C1816" s="27">
        <v>111.7</v>
      </c>
      <c r="D1816" s="27">
        <v>23.7</v>
      </c>
      <c r="E1816" s="27">
        <v>0.7</v>
      </c>
      <c r="F1816" s="27">
        <v>5.3</v>
      </c>
      <c r="G1816" s="27">
        <v>3.38</v>
      </c>
      <c r="H1816" s="27">
        <v>122.68</v>
      </c>
      <c r="I1816" s="27">
        <v>14.9</v>
      </c>
      <c r="J1816" s="7">
        <f t="shared" si="568"/>
        <v>12.145418976198238</v>
      </c>
      <c r="K1816" s="1"/>
      <c r="L1816" s="1"/>
      <c r="M1816" s="2" t="s">
        <v>52</v>
      </c>
      <c r="N1816" s="2" t="s">
        <v>52</v>
      </c>
      <c r="O1816" s="2" t="s">
        <v>52</v>
      </c>
      <c r="P1816" s="2" t="s">
        <v>52</v>
      </c>
    </row>
    <row r="1817" spans="1:16" ht="14.25" customHeight="1">
      <c r="A1817" s="14" t="s">
        <v>1224</v>
      </c>
      <c r="B1817" s="27">
        <v>5</v>
      </c>
      <c r="C1817" s="27">
        <v>78.900000000000006</v>
      </c>
      <c r="D1817" s="27">
        <v>10.3</v>
      </c>
      <c r="E1817" s="27">
        <v>0.61</v>
      </c>
      <c r="F1817" s="27">
        <v>8.5</v>
      </c>
      <c r="G1817" s="27">
        <v>4</v>
      </c>
      <c r="H1817" s="27">
        <v>34.08</v>
      </c>
      <c r="I1817" s="27">
        <v>3.15</v>
      </c>
      <c r="J1817" s="7">
        <f t="shared" si="568"/>
        <v>9.2429577464788739</v>
      </c>
      <c r="K1817" s="1"/>
      <c r="L1817" s="1"/>
      <c r="M1817" s="2" t="s">
        <v>1628</v>
      </c>
      <c r="N1817" s="2" t="s">
        <v>52</v>
      </c>
      <c r="O1817" s="2" t="s">
        <v>1628</v>
      </c>
      <c r="P1817" s="2" t="s">
        <v>52</v>
      </c>
    </row>
    <row r="1818" spans="1:16" ht="14.25" customHeight="1">
      <c r="A1818" s="14" t="s">
        <v>1227</v>
      </c>
      <c r="B1818" s="27">
        <v>1</v>
      </c>
      <c r="K1818" s="1"/>
      <c r="L1818" s="1"/>
      <c r="M1818" s="1"/>
      <c r="N1818" s="1"/>
      <c r="O1818" s="1"/>
      <c r="P1818" s="1"/>
    </row>
    <row r="1819" spans="1:16" ht="14.25" customHeight="1">
      <c r="A1819" s="14" t="s">
        <v>1227</v>
      </c>
      <c r="B1819" s="27">
        <v>2</v>
      </c>
      <c r="K1819" s="1"/>
      <c r="L1819" s="1"/>
      <c r="M1819" s="1"/>
      <c r="N1819" s="1"/>
      <c r="O1819" s="1"/>
      <c r="P1819" s="1"/>
    </row>
    <row r="1820" spans="1:16" ht="14.25" customHeight="1">
      <c r="A1820" s="14" t="s">
        <v>1227</v>
      </c>
      <c r="B1820" s="27">
        <v>3</v>
      </c>
      <c r="K1820" s="1"/>
      <c r="L1820" s="1"/>
      <c r="M1820" s="1"/>
      <c r="N1820" s="1"/>
      <c r="O1820" s="1"/>
      <c r="P1820" s="1"/>
    </row>
    <row r="1821" spans="1:16" ht="14.25" customHeight="1">
      <c r="A1821" s="14" t="s">
        <v>1227</v>
      </c>
      <c r="B1821" s="27">
        <v>4</v>
      </c>
      <c r="K1821" s="1"/>
      <c r="L1821" s="1"/>
      <c r="M1821" s="1"/>
      <c r="N1821" s="1"/>
      <c r="O1821" s="1"/>
      <c r="P1821" s="1"/>
    </row>
    <row r="1822" spans="1:16" ht="14.25" customHeight="1">
      <c r="A1822" s="14" t="s">
        <v>1227</v>
      </c>
      <c r="B1822" s="27">
        <v>5</v>
      </c>
      <c r="K1822" s="1"/>
      <c r="L1822" s="1"/>
      <c r="M1822" s="1"/>
      <c r="N1822" s="1"/>
      <c r="O1822" s="1"/>
      <c r="P1822" s="1"/>
    </row>
    <row r="1823" spans="1:16" ht="14.25" customHeight="1">
      <c r="A1823" s="14" t="s">
        <v>1231</v>
      </c>
      <c r="B1823" s="27">
        <v>1</v>
      </c>
      <c r="K1823" s="1"/>
      <c r="L1823" s="1"/>
      <c r="M1823" s="1"/>
      <c r="N1823" s="1"/>
      <c r="O1823" s="1"/>
      <c r="P1823" s="1"/>
    </row>
    <row r="1824" spans="1:16" ht="14.25" customHeight="1">
      <c r="A1824" s="14" t="s">
        <v>1231</v>
      </c>
      <c r="B1824" s="27">
        <v>2</v>
      </c>
      <c r="K1824" s="1"/>
      <c r="L1824" s="1"/>
      <c r="M1824" s="1"/>
      <c r="N1824" s="1"/>
      <c r="O1824" s="1"/>
      <c r="P1824" s="1"/>
    </row>
    <row r="1825" spans="1:16" ht="14.25" customHeight="1">
      <c r="A1825" s="14" t="s">
        <v>1231</v>
      </c>
      <c r="B1825" s="27">
        <v>3</v>
      </c>
      <c r="K1825" s="1"/>
      <c r="L1825" s="1"/>
      <c r="M1825" s="1"/>
      <c r="N1825" s="1"/>
      <c r="O1825" s="1"/>
      <c r="P1825" s="1"/>
    </row>
    <row r="1826" spans="1:16" ht="14.25" customHeight="1">
      <c r="A1826" s="14" t="s">
        <v>1231</v>
      </c>
      <c r="B1826" s="27">
        <v>4</v>
      </c>
      <c r="K1826" s="1"/>
      <c r="L1826" s="1"/>
      <c r="M1826" s="1"/>
      <c r="N1826" s="1"/>
      <c r="O1826" s="1"/>
      <c r="P1826" s="1"/>
    </row>
    <row r="1827" spans="1:16" ht="14.25" customHeight="1">
      <c r="A1827" s="14" t="s">
        <v>1231</v>
      </c>
      <c r="B1827" s="27">
        <v>5</v>
      </c>
      <c r="K1827" s="1"/>
      <c r="L1827" s="1"/>
      <c r="M1827" s="1"/>
      <c r="N1827" s="1"/>
      <c r="O1827" s="1"/>
      <c r="P1827" s="1"/>
    </row>
    <row r="1828" spans="1:16" ht="14.25" customHeight="1">
      <c r="A1828" s="14" t="s">
        <v>1234</v>
      </c>
      <c r="B1828" s="27">
        <v>1</v>
      </c>
      <c r="C1828" s="27">
        <v>81.8</v>
      </c>
      <c r="D1828" s="27">
        <v>9.8000000000000007</v>
      </c>
      <c r="E1828" s="27">
        <v>0.86</v>
      </c>
      <c r="F1828" s="27">
        <v>8.5</v>
      </c>
      <c r="G1828" s="27">
        <v>3.34</v>
      </c>
      <c r="H1828" s="27">
        <v>27.93</v>
      </c>
      <c r="I1828" s="27">
        <v>2.78</v>
      </c>
      <c r="J1828" s="7">
        <f t="shared" ref="J1828:J1832" si="569">(I1828/H1828)*100</f>
        <v>9.9534550662370194</v>
      </c>
      <c r="K1828" s="1"/>
      <c r="L1828" s="1"/>
      <c r="M1828" s="2" t="s">
        <v>1628</v>
      </c>
      <c r="N1828" s="2" t="s">
        <v>52</v>
      </c>
      <c r="O1828" s="2" t="s">
        <v>1628</v>
      </c>
      <c r="P1828" s="2" t="s">
        <v>52</v>
      </c>
    </row>
    <row r="1829" spans="1:16" ht="14.25" customHeight="1">
      <c r="A1829" s="14" t="s">
        <v>1234</v>
      </c>
      <c r="B1829" s="27">
        <v>2</v>
      </c>
      <c r="C1829" s="27">
        <v>134.80000000000001</v>
      </c>
      <c r="D1829" s="27">
        <v>13.7</v>
      </c>
      <c r="E1829" s="27">
        <v>0.76</v>
      </c>
      <c r="F1829" s="27">
        <v>5.3</v>
      </c>
      <c r="G1829" s="27">
        <v>3.97</v>
      </c>
      <c r="H1829" s="27">
        <v>98.99</v>
      </c>
      <c r="I1829" s="27">
        <v>10.25</v>
      </c>
      <c r="J1829" s="7">
        <f t="shared" si="569"/>
        <v>10.354581270835439</v>
      </c>
      <c r="K1829" s="1"/>
      <c r="L1829" s="1"/>
      <c r="M1829" s="2" t="s">
        <v>1628</v>
      </c>
      <c r="N1829" s="2" t="s">
        <v>52</v>
      </c>
      <c r="O1829" s="2" t="s">
        <v>1628</v>
      </c>
      <c r="P1829" s="2" t="s">
        <v>52</v>
      </c>
    </row>
    <row r="1830" spans="1:16" ht="14.25" customHeight="1">
      <c r="A1830" s="14" t="s">
        <v>1234</v>
      </c>
      <c r="B1830" s="27">
        <v>3</v>
      </c>
      <c r="C1830" s="27">
        <v>124.6</v>
      </c>
      <c r="D1830" s="27">
        <v>13.2</v>
      </c>
      <c r="E1830" s="27">
        <v>0.94</v>
      </c>
      <c r="F1830" s="27">
        <v>8.1</v>
      </c>
      <c r="G1830" s="27">
        <v>3.74</v>
      </c>
      <c r="H1830" s="27">
        <v>193.09</v>
      </c>
      <c r="I1830" s="27">
        <v>19.48</v>
      </c>
      <c r="J1830" s="7">
        <f t="shared" si="569"/>
        <v>10.088559738981823</v>
      </c>
      <c r="K1830" s="1"/>
      <c r="L1830" s="1"/>
      <c r="M1830" s="2" t="s">
        <v>1628</v>
      </c>
      <c r="N1830" s="2" t="s">
        <v>52</v>
      </c>
      <c r="O1830" s="2" t="s">
        <v>52</v>
      </c>
      <c r="P1830" s="2" t="s">
        <v>52</v>
      </c>
    </row>
    <row r="1831" spans="1:16" ht="14.25" customHeight="1">
      <c r="A1831" s="14" t="s">
        <v>1234</v>
      </c>
      <c r="B1831" s="27">
        <v>4</v>
      </c>
      <c r="C1831" s="27">
        <v>96.8</v>
      </c>
      <c r="D1831" s="27">
        <v>11.9</v>
      </c>
      <c r="E1831" s="27">
        <v>1</v>
      </c>
      <c r="F1831" s="27">
        <v>12.2</v>
      </c>
      <c r="G1831" s="27">
        <v>5.56</v>
      </c>
      <c r="H1831" s="27">
        <v>92.4</v>
      </c>
      <c r="I1831" s="27">
        <v>7.75</v>
      </c>
      <c r="J1831" s="7">
        <f t="shared" si="569"/>
        <v>8.387445887445887</v>
      </c>
      <c r="K1831" s="1"/>
      <c r="L1831" s="1"/>
      <c r="M1831" s="2" t="s">
        <v>1628</v>
      </c>
      <c r="N1831" s="2" t="s">
        <v>52</v>
      </c>
      <c r="O1831" s="2" t="s">
        <v>1628</v>
      </c>
      <c r="P1831" s="2" t="s">
        <v>52</v>
      </c>
    </row>
    <row r="1832" spans="1:16" ht="14.25" customHeight="1">
      <c r="A1832" s="14" t="s">
        <v>1234</v>
      </c>
      <c r="B1832" s="27">
        <v>5</v>
      </c>
      <c r="C1832" s="27">
        <v>70.5</v>
      </c>
      <c r="D1832" s="27">
        <v>11.1</v>
      </c>
      <c r="E1832" s="27">
        <v>0.63</v>
      </c>
      <c r="F1832" s="27">
        <v>5.7</v>
      </c>
      <c r="G1832" s="27">
        <v>3.47</v>
      </c>
      <c r="H1832" s="27">
        <v>33.19</v>
      </c>
      <c r="I1832" s="27">
        <v>3.45</v>
      </c>
      <c r="J1832" s="7">
        <f t="shared" si="569"/>
        <v>10.394697197951192</v>
      </c>
      <c r="K1832" s="1"/>
      <c r="L1832" s="1"/>
      <c r="M1832" s="2" t="s">
        <v>1628</v>
      </c>
      <c r="N1832" s="2" t="s">
        <v>52</v>
      </c>
      <c r="O1832" s="2" t="s">
        <v>1628</v>
      </c>
      <c r="P1832" s="2" t="s">
        <v>52</v>
      </c>
    </row>
    <row r="1833" spans="1:16" ht="14.25" customHeight="1">
      <c r="A1833" s="14" t="s">
        <v>1236</v>
      </c>
      <c r="B1833" s="27">
        <v>1</v>
      </c>
      <c r="K1833" s="1"/>
      <c r="L1833" s="1"/>
      <c r="M1833" s="1"/>
      <c r="N1833" s="1"/>
      <c r="O1833" s="1"/>
      <c r="P1833" s="1"/>
    </row>
    <row r="1834" spans="1:16" ht="14.25" customHeight="1">
      <c r="A1834" s="14" t="s">
        <v>1236</v>
      </c>
      <c r="B1834" s="27">
        <v>2</v>
      </c>
      <c r="K1834" s="1"/>
      <c r="L1834" s="1"/>
      <c r="M1834" s="1"/>
      <c r="N1834" s="1"/>
      <c r="O1834" s="1"/>
      <c r="P1834" s="1"/>
    </row>
    <row r="1835" spans="1:16" ht="14.25" customHeight="1">
      <c r="A1835" s="14" t="s">
        <v>1236</v>
      </c>
      <c r="B1835" s="27">
        <v>3</v>
      </c>
      <c r="K1835" s="1"/>
      <c r="L1835" s="1"/>
      <c r="M1835" s="1"/>
      <c r="N1835" s="1"/>
      <c r="O1835" s="1"/>
      <c r="P1835" s="1"/>
    </row>
    <row r="1836" spans="1:16" ht="14.25" customHeight="1">
      <c r="A1836" s="14" t="s">
        <v>1236</v>
      </c>
      <c r="B1836" s="27">
        <v>4</v>
      </c>
      <c r="K1836" s="1"/>
      <c r="L1836" s="1"/>
      <c r="M1836" s="1"/>
      <c r="N1836" s="1"/>
      <c r="O1836" s="1"/>
      <c r="P1836" s="1"/>
    </row>
    <row r="1837" spans="1:16" ht="14.25" customHeight="1">
      <c r="A1837" s="14" t="s">
        <v>1236</v>
      </c>
      <c r="B1837" s="27">
        <v>5</v>
      </c>
      <c r="K1837" s="1"/>
      <c r="L1837" s="1"/>
      <c r="M1837" s="1"/>
      <c r="N1837" s="1"/>
      <c r="O1837" s="1"/>
      <c r="P1837" s="1"/>
    </row>
    <row r="1838" spans="1:16" ht="14.25" customHeight="1">
      <c r="A1838" s="14" t="s">
        <v>1238</v>
      </c>
      <c r="B1838" s="27">
        <v>1</v>
      </c>
      <c r="K1838" s="1"/>
      <c r="L1838" s="1"/>
      <c r="M1838" s="1"/>
      <c r="N1838" s="1"/>
      <c r="O1838" s="1"/>
      <c r="P1838" s="1"/>
    </row>
    <row r="1839" spans="1:16" ht="14.25" customHeight="1">
      <c r="A1839" s="14" t="s">
        <v>1238</v>
      </c>
      <c r="B1839" s="27">
        <v>2</v>
      </c>
      <c r="K1839" s="1"/>
      <c r="L1839" s="1"/>
      <c r="M1839" s="1"/>
      <c r="N1839" s="1"/>
      <c r="O1839" s="1"/>
      <c r="P1839" s="1"/>
    </row>
    <row r="1840" spans="1:16" ht="14.25" customHeight="1">
      <c r="A1840" s="14" t="s">
        <v>1238</v>
      </c>
      <c r="B1840" s="27">
        <v>3</v>
      </c>
      <c r="K1840" s="1"/>
      <c r="L1840" s="1"/>
      <c r="M1840" s="1"/>
      <c r="N1840" s="1"/>
      <c r="O1840" s="1"/>
      <c r="P1840" s="1"/>
    </row>
    <row r="1841" spans="1:16" ht="14.25" customHeight="1">
      <c r="A1841" s="14" t="s">
        <v>1238</v>
      </c>
      <c r="B1841" s="27">
        <v>4</v>
      </c>
      <c r="K1841" s="1"/>
      <c r="L1841" s="1"/>
      <c r="M1841" s="1"/>
      <c r="N1841" s="1"/>
      <c r="O1841" s="1"/>
      <c r="P1841" s="1"/>
    </row>
    <row r="1842" spans="1:16" ht="14.25" customHeight="1">
      <c r="A1842" s="14" t="s">
        <v>1238</v>
      </c>
      <c r="B1842" s="27">
        <v>5</v>
      </c>
      <c r="K1842" s="1"/>
      <c r="L1842" s="1"/>
      <c r="M1842" s="1"/>
      <c r="N1842" s="1"/>
      <c r="O1842" s="1"/>
      <c r="P1842" s="1"/>
    </row>
    <row r="1843" spans="1:16" ht="14.25" customHeight="1">
      <c r="A1843" s="14" t="s">
        <v>1241</v>
      </c>
      <c r="B1843" s="27">
        <v>1</v>
      </c>
      <c r="K1843" s="1"/>
      <c r="L1843" s="1"/>
      <c r="M1843" s="1"/>
      <c r="N1843" s="1"/>
      <c r="O1843" s="1"/>
      <c r="P1843" s="1"/>
    </row>
    <row r="1844" spans="1:16" ht="14.25" customHeight="1">
      <c r="A1844" s="14" t="s">
        <v>1241</v>
      </c>
      <c r="B1844" s="27">
        <v>2</v>
      </c>
      <c r="K1844" s="1"/>
      <c r="L1844" s="1"/>
      <c r="M1844" s="1"/>
      <c r="N1844" s="1"/>
      <c r="O1844" s="1"/>
      <c r="P1844" s="1"/>
    </row>
    <row r="1845" spans="1:16" ht="14.25" customHeight="1">
      <c r="A1845" s="14" t="s">
        <v>1241</v>
      </c>
      <c r="B1845" s="27">
        <v>3</v>
      </c>
      <c r="K1845" s="1"/>
      <c r="L1845" s="1"/>
      <c r="M1845" s="1"/>
      <c r="N1845" s="1"/>
      <c r="O1845" s="1"/>
      <c r="P1845" s="1"/>
    </row>
    <row r="1846" spans="1:16" ht="14.25" customHeight="1">
      <c r="A1846" s="14" t="s">
        <v>1241</v>
      </c>
      <c r="B1846" s="27">
        <v>4</v>
      </c>
      <c r="K1846" s="1"/>
      <c r="L1846" s="1"/>
      <c r="M1846" s="1"/>
      <c r="N1846" s="1"/>
      <c r="O1846" s="1"/>
      <c r="P1846" s="1"/>
    </row>
    <row r="1847" spans="1:16" ht="14.25" customHeight="1">
      <c r="A1847" s="14" t="s">
        <v>1241</v>
      </c>
      <c r="B1847" s="27">
        <v>5</v>
      </c>
      <c r="K1847" s="1"/>
      <c r="L1847" s="1"/>
      <c r="M1847" s="1"/>
      <c r="N1847" s="1"/>
      <c r="O1847" s="1"/>
      <c r="P1847" s="1"/>
    </row>
    <row r="1848" spans="1:16" ht="14.25" customHeight="1">
      <c r="A1848" s="14" t="s">
        <v>1244</v>
      </c>
      <c r="B1848" s="27">
        <v>1</v>
      </c>
      <c r="K1848" s="1"/>
      <c r="L1848" s="1"/>
      <c r="M1848" s="1"/>
      <c r="N1848" s="1"/>
      <c r="O1848" s="1"/>
      <c r="P1848" s="1"/>
    </row>
    <row r="1849" spans="1:16" ht="14.25" customHeight="1">
      <c r="A1849" s="14" t="s">
        <v>1244</v>
      </c>
      <c r="B1849" s="27">
        <v>2</v>
      </c>
      <c r="K1849" s="1"/>
      <c r="L1849" s="1"/>
      <c r="M1849" s="1"/>
      <c r="N1849" s="1"/>
      <c r="O1849" s="1"/>
      <c r="P1849" s="1"/>
    </row>
    <row r="1850" spans="1:16" ht="14.25" customHeight="1">
      <c r="A1850" s="14" t="s">
        <v>1244</v>
      </c>
      <c r="B1850" s="27">
        <v>3</v>
      </c>
      <c r="K1850" s="1"/>
      <c r="L1850" s="1"/>
      <c r="M1850" s="1"/>
      <c r="N1850" s="1"/>
      <c r="O1850" s="1"/>
      <c r="P1850" s="1"/>
    </row>
    <row r="1851" spans="1:16" ht="14.25" customHeight="1">
      <c r="A1851" s="14" t="s">
        <v>1244</v>
      </c>
      <c r="B1851" s="27">
        <v>4</v>
      </c>
      <c r="K1851" s="1"/>
      <c r="L1851" s="1"/>
      <c r="M1851" s="1"/>
      <c r="N1851" s="1"/>
      <c r="O1851" s="1"/>
      <c r="P1851" s="1"/>
    </row>
    <row r="1852" spans="1:16" ht="14.25" customHeight="1">
      <c r="A1852" s="14" t="s">
        <v>1244</v>
      </c>
      <c r="B1852" s="27">
        <v>5</v>
      </c>
      <c r="K1852" s="1"/>
      <c r="L1852" s="1"/>
      <c r="M1852" s="1"/>
      <c r="N1852" s="1"/>
      <c r="O1852" s="1"/>
      <c r="P1852" s="1"/>
    </row>
    <row r="1853" spans="1:16" ht="14.25" customHeight="1">
      <c r="A1853" s="14" t="s">
        <v>1247</v>
      </c>
      <c r="B1853" s="27">
        <v>1</v>
      </c>
      <c r="K1853" s="1"/>
      <c r="L1853" s="1"/>
      <c r="M1853" s="1"/>
      <c r="N1853" s="1"/>
      <c r="O1853" s="1"/>
      <c r="P1853" s="1"/>
    </row>
    <row r="1854" spans="1:16" ht="14.25" customHeight="1">
      <c r="A1854" s="14" t="s">
        <v>1247</v>
      </c>
      <c r="B1854" s="27">
        <v>2</v>
      </c>
      <c r="K1854" s="1"/>
      <c r="L1854" s="1"/>
      <c r="M1854" s="1"/>
      <c r="N1854" s="1"/>
      <c r="O1854" s="1"/>
      <c r="P1854" s="1"/>
    </row>
    <row r="1855" spans="1:16" ht="14.25" customHeight="1">
      <c r="A1855" s="14" t="s">
        <v>1247</v>
      </c>
      <c r="B1855" s="27">
        <v>3</v>
      </c>
      <c r="K1855" s="1"/>
      <c r="L1855" s="1"/>
      <c r="M1855" s="1"/>
      <c r="N1855" s="1"/>
      <c r="O1855" s="1"/>
      <c r="P1855" s="1"/>
    </row>
    <row r="1856" spans="1:16" ht="14.25" customHeight="1">
      <c r="A1856" s="14" t="s">
        <v>1247</v>
      </c>
      <c r="B1856" s="27">
        <v>4</v>
      </c>
      <c r="K1856" s="1"/>
      <c r="L1856" s="1"/>
      <c r="M1856" s="1"/>
      <c r="N1856" s="1"/>
      <c r="O1856" s="1"/>
      <c r="P1856" s="1"/>
    </row>
    <row r="1857" spans="1:16" ht="14.25" customHeight="1">
      <c r="A1857" s="14" t="s">
        <v>1247</v>
      </c>
      <c r="B1857" s="27">
        <v>5</v>
      </c>
      <c r="K1857" s="1"/>
      <c r="L1857" s="1"/>
      <c r="M1857" s="1"/>
      <c r="N1857" s="1"/>
      <c r="O1857" s="1"/>
      <c r="P1857" s="1"/>
    </row>
    <row r="1858" spans="1:16" ht="14.25" customHeight="1">
      <c r="A1858" s="14" t="s">
        <v>1249</v>
      </c>
      <c r="B1858" s="27">
        <v>1</v>
      </c>
      <c r="K1858" s="1"/>
      <c r="L1858" s="1"/>
      <c r="M1858" s="1"/>
      <c r="N1858" s="1"/>
      <c r="O1858" s="1"/>
      <c r="P1858" s="1"/>
    </row>
    <row r="1859" spans="1:16" ht="14.25" customHeight="1">
      <c r="A1859" s="14" t="s">
        <v>1249</v>
      </c>
      <c r="B1859" s="27">
        <v>2</v>
      </c>
      <c r="K1859" s="1"/>
      <c r="L1859" s="1"/>
      <c r="M1859" s="1"/>
      <c r="N1859" s="1"/>
      <c r="O1859" s="1"/>
      <c r="P1859" s="1"/>
    </row>
    <row r="1860" spans="1:16" ht="14.25" customHeight="1">
      <c r="A1860" s="14" t="s">
        <v>1249</v>
      </c>
      <c r="B1860" s="27">
        <v>3</v>
      </c>
      <c r="K1860" s="1"/>
      <c r="L1860" s="1"/>
      <c r="M1860" s="1"/>
      <c r="N1860" s="1"/>
      <c r="O1860" s="1"/>
      <c r="P1860" s="1"/>
    </row>
    <row r="1861" spans="1:16" ht="14.25" customHeight="1">
      <c r="A1861" s="14" t="s">
        <v>1249</v>
      </c>
      <c r="B1861" s="27">
        <v>4</v>
      </c>
      <c r="K1861" s="1"/>
      <c r="L1861" s="1"/>
      <c r="M1861" s="1"/>
      <c r="N1861" s="1"/>
      <c r="O1861" s="1"/>
      <c r="P1861" s="1"/>
    </row>
    <row r="1862" spans="1:16" ht="14.25" customHeight="1">
      <c r="A1862" s="14" t="s">
        <v>1249</v>
      </c>
      <c r="B1862" s="27">
        <v>5</v>
      </c>
      <c r="K1862" s="1"/>
      <c r="L1862" s="1"/>
      <c r="M1862" s="1"/>
      <c r="N1862" s="1"/>
      <c r="O1862" s="1"/>
      <c r="P1862" s="1"/>
    </row>
    <row r="1863" spans="1:16" ht="14.25" customHeight="1">
      <c r="B1863" s="27">
        <v>1</v>
      </c>
      <c r="K1863" s="1"/>
      <c r="L1863" s="1"/>
      <c r="M1863" s="1"/>
      <c r="N1863" s="1"/>
      <c r="O1863" s="1"/>
      <c r="P1863" s="1"/>
    </row>
    <row r="1864" spans="1:16" ht="14.25" customHeight="1">
      <c r="B1864" s="27">
        <v>2</v>
      </c>
      <c r="K1864" s="1"/>
      <c r="L1864" s="1"/>
      <c r="M1864" s="1"/>
      <c r="N1864" s="1"/>
      <c r="O1864" s="1"/>
      <c r="P1864" s="1"/>
    </row>
    <row r="1865" spans="1:16" ht="14.25" customHeight="1">
      <c r="B1865" s="27">
        <v>3</v>
      </c>
      <c r="K1865" s="1"/>
      <c r="L1865" s="1"/>
      <c r="M1865" s="1"/>
      <c r="N1865" s="1"/>
      <c r="O1865" s="1"/>
      <c r="P1865" s="1"/>
    </row>
    <row r="1866" spans="1:16" ht="14.25" customHeight="1">
      <c r="B1866" s="27">
        <v>4</v>
      </c>
      <c r="K1866" s="1"/>
      <c r="L1866" s="1"/>
      <c r="M1866" s="1"/>
      <c r="N1866" s="1"/>
      <c r="O1866" s="1"/>
      <c r="P1866" s="1"/>
    </row>
    <row r="1867" spans="1:16" ht="14.25" customHeight="1">
      <c r="B1867" s="27">
        <v>5</v>
      </c>
      <c r="K1867" s="1"/>
      <c r="L1867" s="1"/>
      <c r="M1867" s="1"/>
      <c r="N1867" s="1"/>
      <c r="O1867" s="1"/>
      <c r="P1867" s="1"/>
    </row>
    <row r="1868" spans="1:16" ht="14.25" customHeight="1">
      <c r="A1868" s="14" t="s">
        <v>1262</v>
      </c>
      <c r="B1868" s="27">
        <v>1</v>
      </c>
      <c r="C1868" s="27">
        <v>20</v>
      </c>
      <c r="D1868" s="27">
        <v>3.4</v>
      </c>
      <c r="E1868" s="27">
        <v>0.17</v>
      </c>
      <c r="F1868" s="27">
        <v>0.44</v>
      </c>
      <c r="G1868" s="27">
        <v>0.5</v>
      </c>
      <c r="H1868" s="27">
        <v>0.65</v>
      </c>
      <c r="J1868" s="7">
        <f t="shared" ref="J1868:J1877" si="570">(I1868/H1868)*100</f>
        <v>0</v>
      </c>
      <c r="K1868" s="1"/>
      <c r="L1868" s="1"/>
      <c r="M1868" s="2" t="s">
        <v>1628</v>
      </c>
      <c r="N1868" s="2" t="s">
        <v>52</v>
      </c>
      <c r="O1868" s="2" t="s">
        <v>1628</v>
      </c>
      <c r="P1868" s="2" t="s">
        <v>1628</v>
      </c>
    </row>
    <row r="1869" spans="1:16" ht="14.25" customHeight="1">
      <c r="A1869" s="14" t="s">
        <v>1262</v>
      </c>
      <c r="B1869" s="27">
        <v>2</v>
      </c>
      <c r="C1869" s="27">
        <v>20.6</v>
      </c>
      <c r="D1869" s="27">
        <v>4.0999999999999996</v>
      </c>
      <c r="E1869" s="27">
        <v>0.17</v>
      </c>
      <c r="F1869" s="27">
        <v>0.79</v>
      </c>
      <c r="G1869" s="27">
        <v>0.7</v>
      </c>
      <c r="H1869" s="27">
        <v>0.8</v>
      </c>
      <c r="J1869" s="7">
        <f t="shared" si="570"/>
        <v>0</v>
      </c>
      <c r="K1869" s="1"/>
      <c r="L1869" s="1"/>
      <c r="M1869" s="2" t="s">
        <v>1628</v>
      </c>
      <c r="N1869" s="2" t="s">
        <v>52</v>
      </c>
      <c r="O1869" s="2" t="s">
        <v>1628</v>
      </c>
      <c r="P1869" s="2" t="s">
        <v>1628</v>
      </c>
    </row>
    <row r="1870" spans="1:16" ht="14.25" customHeight="1">
      <c r="A1870" s="14" t="s">
        <v>1262</v>
      </c>
      <c r="B1870" s="27">
        <v>3</v>
      </c>
      <c r="C1870" s="27">
        <v>19.5</v>
      </c>
      <c r="D1870" s="27">
        <v>3.7</v>
      </c>
      <c r="E1870" s="27">
        <v>0.2</v>
      </c>
      <c r="F1870" s="27">
        <v>0.63</v>
      </c>
      <c r="G1870" s="27">
        <v>0.74</v>
      </c>
      <c r="H1870" s="27">
        <v>0.87</v>
      </c>
      <c r="J1870" s="7">
        <f t="shared" si="570"/>
        <v>0</v>
      </c>
      <c r="K1870" s="1"/>
      <c r="L1870" s="1"/>
      <c r="M1870" s="2" t="s">
        <v>1628</v>
      </c>
      <c r="N1870" s="2" t="s">
        <v>52</v>
      </c>
      <c r="O1870" s="2" t="s">
        <v>1628</v>
      </c>
      <c r="P1870" s="2" t="s">
        <v>1628</v>
      </c>
    </row>
    <row r="1871" spans="1:16" ht="14.25" customHeight="1">
      <c r="A1871" s="14" t="s">
        <v>1262</v>
      </c>
      <c r="B1871" s="27">
        <v>4</v>
      </c>
      <c r="C1871" s="27">
        <v>19.8</v>
      </c>
      <c r="D1871" s="27">
        <v>4.4000000000000004</v>
      </c>
      <c r="E1871" s="27">
        <v>0.34</v>
      </c>
      <c r="F1871" s="27">
        <v>0.67</v>
      </c>
      <c r="G1871" s="27">
        <v>0.84</v>
      </c>
      <c r="H1871" s="27">
        <v>0.81</v>
      </c>
      <c r="J1871" s="7">
        <f t="shared" si="570"/>
        <v>0</v>
      </c>
      <c r="K1871" s="1"/>
      <c r="L1871" s="1"/>
      <c r="M1871" s="2" t="s">
        <v>1628</v>
      </c>
      <c r="N1871" s="2" t="s">
        <v>52</v>
      </c>
      <c r="O1871" s="2" t="s">
        <v>1628</v>
      </c>
      <c r="P1871" s="2" t="s">
        <v>1628</v>
      </c>
    </row>
    <row r="1872" spans="1:16" ht="14.25" customHeight="1">
      <c r="A1872" s="14" t="s">
        <v>1262</v>
      </c>
      <c r="B1872" s="27">
        <v>5</v>
      </c>
      <c r="C1872" s="27">
        <v>23.9</v>
      </c>
      <c r="D1872" s="27">
        <v>3.8</v>
      </c>
      <c r="E1872" s="27">
        <v>0.19</v>
      </c>
      <c r="F1872" s="27">
        <v>0.74</v>
      </c>
      <c r="G1872" s="27">
        <v>0.75</v>
      </c>
      <c r="H1872" s="27">
        <v>1.01</v>
      </c>
      <c r="J1872" s="7">
        <f t="shared" si="570"/>
        <v>0</v>
      </c>
      <c r="K1872" s="1"/>
      <c r="L1872" s="1"/>
      <c r="M1872" s="2" t="s">
        <v>1628</v>
      </c>
      <c r="N1872" s="2" t="s">
        <v>52</v>
      </c>
      <c r="O1872" s="2" t="s">
        <v>1628</v>
      </c>
      <c r="P1872" s="2" t="s">
        <v>1628</v>
      </c>
    </row>
    <row r="1873" spans="1:16" ht="14.25" customHeight="1">
      <c r="A1873" s="14" t="s">
        <v>1262</v>
      </c>
      <c r="B1873" s="27">
        <v>6</v>
      </c>
      <c r="C1873" s="27">
        <v>35.700000000000003</v>
      </c>
      <c r="D1873" s="27">
        <v>6</v>
      </c>
      <c r="E1873" s="27">
        <v>0.23</v>
      </c>
      <c r="F1873" s="27">
        <v>1.2</v>
      </c>
      <c r="G1873" s="27">
        <v>1.08</v>
      </c>
      <c r="H1873" s="27">
        <v>2.92</v>
      </c>
      <c r="J1873" s="7">
        <f t="shared" si="570"/>
        <v>0</v>
      </c>
      <c r="K1873" s="1"/>
      <c r="L1873" s="1"/>
      <c r="M1873" s="2" t="s">
        <v>52</v>
      </c>
      <c r="N1873" s="2" t="s">
        <v>52</v>
      </c>
      <c r="O1873" s="2" t="s">
        <v>1628</v>
      </c>
      <c r="P1873" s="2" t="s">
        <v>1628</v>
      </c>
    </row>
    <row r="1874" spans="1:16" ht="14.25" customHeight="1">
      <c r="A1874" s="14" t="s">
        <v>1262</v>
      </c>
      <c r="B1874" s="27">
        <v>7</v>
      </c>
      <c r="C1874" s="27">
        <v>31.1</v>
      </c>
      <c r="D1874" s="27">
        <v>5.2</v>
      </c>
      <c r="E1874" s="27">
        <v>0.2</v>
      </c>
      <c r="F1874" s="27">
        <v>0.67</v>
      </c>
      <c r="G1874" s="27">
        <v>1.05</v>
      </c>
      <c r="H1874" s="27">
        <v>2.14</v>
      </c>
      <c r="J1874" s="7">
        <f t="shared" si="570"/>
        <v>0</v>
      </c>
      <c r="K1874" s="1"/>
      <c r="L1874" s="1"/>
      <c r="M1874" s="2" t="s">
        <v>52</v>
      </c>
      <c r="N1874" s="2" t="s">
        <v>52</v>
      </c>
      <c r="O1874" s="2" t="s">
        <v>1628</v>
      </c>
      <c r="P1874" s="2" t="s">
        <v>1628</v>
      </c>
    </row>
    <row r="1875" spans="1:16" ht="14.25" customHeight="1">
      <c r="A1875" s="14" t="s">
        <v>1262</v>
      </c>
      <c r="B1875" s="27">
        <v>8</v>
      </c>
      <c r="C1875" s="27">
        <v>23.4</v>
      </c>
      <c r="D1875" s="27">
        <v>4.5</v>
      </c>
      <c r="E1875" s="27">
        <v>0.18</v>
      </c>
      <c r="F1875" s="27">
        <v>1.01</v>
      </c>
      <c r="G1875" s="27">
        <v>0.9</v>
      </c>
      <c r="H1875" s="27">
        <v>1.06</v>
      </c>
      <c r="J1875" s="7">
        <f t="shared" si="570"/>
        <v>0</v>
      </c>
      <c r="K1875" s="1"/>
      <c r="L1875" s="1"/>
      <c r="M1875" s="2" t="s">
        <v>52</v>
      </c>
      <c r="N1875" s="2" t="s">
        <v>52</v>
      </c>
      <c r="O1875" s="2" t="s">
        <v>1628</v>
      </c>
      <c r="P1875" s="2" t="s">
        <v>1628</v>
      </c>
    </row>
    <row r="1876" spans="1:16" ht="14.25" customHeight="1">
      <c r="A1876" s="14" t="s">
        <v>1262</v>
      </c>
      <c r="B1876" s="27">
        <v>9</v>
      </c>
      <c r="C1876" s="27">
        <v>25.4</v>
      </c>
      <c r="D1876" s="27">
        <v>4.3</v>
      </c>
      <c r="E1876" s="27">
        <v>0.17</v>
      </c>
      <c r="F1876" s="27" t="s">
        <v>1676</v>
      </c>
      <c r="G1876" s="27" t="s">
        <v>1676</v>
      </c>
      <c r="H1876" s="27">
        <v>1.1200000000000001</v>
      </c>
      <c r="J1876" s="7">
        <f t="shared" si="570"/>
        <v>0</v>
      </c>
      <c r="K1876" s="1"/>
      <c r="L1876" s="1"/>
      <c r="M1876" s="2" t="s">
        <v>52</v>
      </c>
      <c r="N1876" s="2" t="s">
        <v>52</v>
      </c>
      <c r="O1876" s="2" t="s">
        <v>1628</v>
      </c>
      <c r="P1876" s="2" t="s">
        <v>1628</v>
      </c>
    </row>
    <row r="1877" spans="1:16" ht="14.25" customHeight="1">
      <c r="A1877" s="14" t="s">
        <v>1262</v>
      </c>
      <c r="B1877" s="27">
        <v>10</v>
      </c>
      <c r="C1877" s="27">
        <v>14</v>
      </c>
      <c r="D1877" s="27">
        <v>5.7</v>
      </c>
      <c r="E1877" s="27">
        <v>0.22</v>
      </c>
      <c r="F1877" s="27">
        <v>0.84</v>
      </c>
      <c r="G1877" s="27">
        <v>1.8</v>
      </c>
      <c r="H1877" s="27">
        <v>1.2</v>
      </c>
      <c r="J1877" s="7">
        <f t="shared" si="570"/>
        <v>0</v>
      </c>
      <c r="K1877" s="1"/>
      <c r="L1877" s="1"/>
      <c r="M1877" s="2" t="s">
        <v>1628</v>
      </c>
      <c r="N1877" s="2" t="s">
        <v>52</v>
      </c>
      <c r="O1877" s="2" t="s">
        <v>1628</v>
      </c>
      <c r="P1877" s="2" t="s">
        <v>1628</v>
      </c>
    </row>
    <row r="1878" spans="1:16" ht="14.25" customHeight="1">
      <c r="A1878" s="14" t="s">
        <v>1269</v>
      </c>
      <c r="B1878" s="27">
        <v>1</v>
      </c>
      <c r="K1878" s="1"/>
      <c r="L1878" s="1"/>
      <c r="M1878" s="1"/>
      <c r="N1878" s="1"/>
      <c r="O1878" s="2"/>
      <c r="P1878" s="1"/>
    </row>
    <row r="1879" spans="1:16" ht="14.25" customHeight="1">
      <c r="A1879" s="14" t="s">
        <v>1269</v>
      </c>
      <c r="B1879" s="27">
        <v>2</v>
      </c>
      <c r="K1879" s="1"/>
      <c r="L1879" s="1"/>
      <c r="M1879" s="1"/>
      <c r="N1879" s="1"/>
      <c r="O1879" s="1"/>
      <c r="P1879" s="1"/>
    </row>
    <row r="1880" spans="1:16" ht="14.25" customHeight="1">
      <c r="A1880" s="14" t="s">
        <v>1269</v>
      </c>
      <c r="B1880" s="27">
        <v>3</v>
      </c>
      <c r="K1880" s="1"/>
      <c r="L1880" s="1"/>
      <c r="M1880" s="1"/>
      <c r="N1880" s="1"/>
      <c r="O1880" s="1"/>
      <c r="P1880" s="1"/>
    </row>
    <row r="1881" spans="1:16" ht="14.25" customHeight="1">
      <c r="A1881" s="14" t="s">
        <v>1269</v>
      </c>
      <c r="B1881" s="27">
        <v>4</v>
      </c>
      <c r="K1881" s="1"/>
      <c r="L1881" s="1"/>
      <c r="M1881" s="1"/>
      <c r="N1881" s="1"/>
      <c r="O1881" s="1"/>
      <c r="P1881" s="1"/>
    </row>
    <row r="1882" spans="1:16" ht="14.25" customHeight="1">
      <c r="A1882" s="14" t="s">
        <v>1269</v>
      </c>
      <c r="B1882" s="27">
        <v>5</v>
      </c>
      <c r="K1882" s="1"/>
      <c r="L1882" s="1"/>
      <c r="M1882" s="1"/>
      <c r="N1882" s="1"/>
      <c r="O1882" s="1"/>
      <c r="P1882" s="1"/>
    </row>
    <row r="1883" spans="1:16" ht="14.25" customHeight="1">
      <c r="A1883" s="14" t="s">
        <v>1275</v>
      </c>
      <c r="B1883" s="27">
        <v>1</v>
      </c>
      <c r="C1883" s="27">
        <v>20.399999999999999</v>
      </c>
      <c r="D1883" s="27">
        <v>4.5999999999999996</v>
      </c>
      <c r="E1883" s="27">
        <v>0.34</v>
      </c>
      <c r="F1883" s="27">
        <v>2.34</v>
      </c>
      <c r="G1883" s="27">
        <v>0.63</v>
      </c>
      <c r="H1883" s="27">
        <v>1.42</v>
      </c>
      <c r="J1883" s="7">
        <f t="shared" ref="J1883:J1892" si="571">(I1883/H1883)*100</f>
        <v>0</v>
      </c>
      <c r="K1883" s="1"/>
      <c r="L1883" s="1"/>
      <c r="M1883" s="2" t="s">
        <v>52</v>
      </c>
      <c r="N1883" s="2" t="s">
        <v>52</v>
      </c>
      <c r="O1883" s="2" t="s">
        <v>1628</v>
      </c>
      <c r="P1883" s="2" t="s">
        <v>1628</v>
      </c>
    </row>
    <row r="1884" spans="1:16" ht="14.25" customHeight="1">
      <c r="A1884" s="14" t="s">
        <v>1275</v>
      </c>
      <c r="B1884" s="27">
        <v>2</v>
      </c>
      <c r="C1884" s="27">
        <v>23.8</v>
      </c>
      <c r="D1884" s="27">
        <v>4.2</v>
      </c>
      <c r="E1884" s="27">
        <v>0.1</v>
      </c>
      <c r="F1884" s="27">
        <v>7.75</v>
      </c>
      <c r="G1884" s="27">
        <v>0.91</v>
      </c>
      <c r="H1884" s="27">
        <v>1.45</v>
      </c>
      <c r="J1884" s="7">
        <f t="shared" si="571"/>
        <v>0</v>
      </c>
      <c r="K1884" s="1"/>
      <c r="L1884" s="1"/>
      <c r="M1884" s="2" t="s">
        <v>1628</v>
      </c>
      <c r="N1884" s="2" t="s">
        <v>52</v>
      </c>
      <c r="O1884" s="2" t="s">
        <v>1628</v>
      </c>
      <c r="P1884" s="2" t="s">
        <v>1628</v>
      </c>
    </row>
    <row r="1885" spans="1:16" ht="14.25" customHeight="1">
      <c r="A1885" s="14" t="s">
        <v>1275</v>
      </c>
      <c r="B1885" s="27">
        <v>3</v>
      </c>
      <c r="C1885" s="27">
        <v>23</v>
      </c>
      <c r="D1885" s="27">
        <v>3.2</v>
      </c>
      <c r="E1885" s="27">
        <v>0.14000000000000001</v>
      </c>
      <c r="F1885" s="27">
        <v>6.86</v>
      </c>
      <c r="G1885" s="27">
        <v>0.81</v>
      </c>
      <c r="H1885" s="27">
        <v>1.1100000000000001</v>
      </c>
      <c r="J1885" s="7">
        <f t="shared" si="571"/>
        <v>0</v>
      </c>
      <c r="K1885" s="1"/>
      <c r="L1885" s="1"/>
      <c r="M1885" s="2" t="s">
        <v>1628</v>
      </c>
      <c r="N1885" s="2" t="s">
        <v>52</v>
      </c>
      <c r="O1885" s="2" t="s">
        <v>1628</v>
      </c>
      <c r="P1885" s="2" t="s">
        <v>1628</v>
      </c>
    </row>
    <row r="1886" spans="1:16" ht="14.25" customHeight="1">
      <c r="A1886" s="14" t="s">
        <v>1275</v>
      </c>
      <c r="B1886" s="27">
        <v>4</v>
      </c>
      <c r="C1886" s="27">
        <v>20.5</v>
      </c>
      <c r="D1886" s="27">
        <v>4.3</v>
      </c>
      <c r="E1886" s="27">
        <v>0.12</v>
      </c>
      <c r="F1886" s="27">
        <v>6.47</v>
      </c>
      <c r="G1886" s="27">
        <v>0.82</v>
      </c>
      <c r="H1886" s="27">
        <v>1.05</v>
      </c>
      <c r="J1886" s="7">
        <f t="shared" si="571"/>
        <v>0</v>
      </c>
      <c r="K1886" s="1"/>
      <c r="L1886" s="1"/>
      <c r="M1886" s="2" t="s">
        <v>1628</v>
      </c>
      <c r="N1886" s="2" t="s">
        <v>52</v>
      </c>
      <c r="O1886" s="2" t="s">
        <v>1628</v>
      </c>
      <c r="P1886" s="2" t="s">
        <v>1628</v>
      </c>
    </row>
    <row r="1887" spans="1:16" ht="14.25" customHeight="1">
      <c r="A1887" s="14" t="s">
        <v>1275</v>
      </c>
      <c r="B1887" s="27">
        <v>5</v>
      </c>
      <c r="C1887" s="27">
        <v>21</v>
      </c>
      <c r="D1887" s="27">
        <v>3.2</v>
      </c>
      <c r="E1887" s="27">
        <v>0.14000000000000001</v>
      </c>
      <c r="F1887" s="27">
        <v>8.91</v>
      </c>
      <c r="G1887" s="27">
        <v>0.53</v>
      </c>
      <c r="H1887" s="27">
        <v>0.83</v>
      </c>
      <c r="J1887" s="7">
        <f t="shared" si="571"/>
        <v>0</v>
      </c>
      <c r="K1887" s="1"/>
      <c r="L1887" s="1"/>
      <c r="M1887" s="2" t="s">
        <v>1628</v>
      </c>
      <c r="N1887" s="2" t="s">
        <v>52</v>
      </c>
      <c r="O1887" s="2" t="s">
        <v>1628</v>
      </c>
      <c r="P1887" s="2" t="s">
        <v>1628</v>
      </c>
    </row>
    <row r="1888" spans="1:16" ht="14.25" customHeight="1">
      <c r="A1888" s="14" t="s">
        <v>1275</v>
      </c>
      <c r="B1888" s="27">
        <v>6</v>
      </c>
      <c r="C1888" s="27">
        <v>16.2</v>
      </c>
      <c r="D1888" s="27">
        <v>4.4000000000000004</v>
      </c>
      <c r="E1888" s="27">
        <v>0.13</v>
      </c>
      <c r="F1888" s="27">
        <v>6.01</v>
      </c>
      <c r="G1888" s="27">
        <v>0.88</v>
      </c>
      <c r="H1888" s="27">
        <v>0.86</v>
      </c>
      <c r="J1888" s="7">
        <f t="shared" si="571"/>
        <v>0</v>
      </c>
      <c r="K1888" s="1"/>
      <c r="L1888" s="1"/>
      <c r="M1888" s="2" t="s">
        <v>1628</v>
      </c>
      <c r="N1888" s="2" t="s">
        <v>52</v>
      </c>
      <c r="O1888" s="2" t="s">
        <v>1628</v>
      </c>
      <c r="P1888" s="2" t="s">
        <v>1628</v>
      </c>
    </row>
    <row r="1889" spans="1:16" ht="14.25" customHeight="1">
      <c r="A1889" s="14" t="s">
        <v>1275</v>
      </c>
      <c r="B1889" s="27">
        <v>7</v>
      </c>
      <c r="C1889" s="27">
        <v>17.899999999999999</v>
      </c>
      <c r="D1889" s="27">
        <v>3.6</v>
      </c>
      <c r="E1889" s="27">
        <v>0.13</v>
      </c>
      <c r="F1889" s="27">
        <v>6.23</v>
      </c>
      <c r="G1889" s="27">
        <v>0.74</v>
      </c>
      <c r="H1889" s="27">
        <v>0.81</v>
      </c>
      <c r="J1889" s="7">
        <f t="shared" si="571"/>
        <v>0</v>
      </c>
      <c r="K1889" s="1"/>
      <c r="L1889" s="1"/>
      <c r="M1889" s="2" t="s">
        <v>1628</v>
      </c>
      <c r="N1889" s="2" t="s">
        <v>52</v>
      </c>
      <c r="O1889" s="2" t="s">
        <v>1628</v>
      </c>
      <c r="P1889" s="2" t="s">
        <v>1628</v>
      </c>
    </row>
    <row r="1890" spans="1:16" ht="14.25" customHeight="1">
      <c r="A1890" s="14" t="s">
        <v>1275</v>
      </c>
      <c r="B1890" s="27">
        <v>8</v>
      </c>
      <c r="C1890" s="27">
        <v>25.4</v>
      </c>
      <c r="D1890" s="27">
        <v>5</v>
      </c>
      <c r="E1890" s="27">
        <v>0.08</v>
      </c>
      <c r="F1890" s="27">
        <v>8.07</v>
      </c>
      <c r="G1890" s="27">
        <v>0.99</v>
      </c>
      <c r="H1890" s="27">
        <v>1.79</v>
      </c>
      <c r="J1890" s="7">
        <f t="shared" si="571"/>
        <v>0</v>
      </c>
      <c r="K1890" s="1"/>
      <c r="L1890" s="1"/>
      <c r="M1890" s="2" t="s">
        <v>52</v>
      </c>
      <c r="N1890" s="2" t="s">
        <v>52</v>
      </c>
      <c r="O1890" s="2" t="s">
        <v>1628</v>
      </c>
      <c r="P1890" s="2" t="s">
        <v>1628</v>
      </c>
    </row>
    <row r="1891" spans="1:16" ht="14.25" customHeight="1">
      <c r="A1891" s="14" t="s">
        <v>1275</v>
      </c>
      <c r="B1891" s="27">
        <v>9</v>
      </c>
      <c r="C1891" s="27">
        <v>20.8</v>
      </c>
      <c r="D1891" s="27">
        <v>3.7</v>
      </c>
      <c r="E1891" s="27">
        <v>0.09</v>
      </c>
      <c r="F1891" s="27">
        <v>8.5399999999999991</v>
      </c>
      <c r="G1891" s="27">
        <v>0.76</v>
      </c>
      <c r="H1891" s="27">
        <v>0.8</v>
      </c>
      <c r="J1891" s="7">
        <f t="shared" si="571"/>
        <v>0</v>
      </c>
      <c r="K1891" s="1"/>
      <c r="L1891" s="1"/>
      <c r="M1891" s="2" t="s">
        <v>1628</v>
      </c>
      <c r="N1891" s="2" t="s">
        <v>52</v>
      </c>
      <c r="O1891" s="2" t="s">
        <v>1628</v>
      </c>
      <c r="P1891" s="2" t="s">
        <v>1628</v>
      </c>
    </row>
    <row r="1892" spans="1:16" ht="14.25" customHeight="1">
      <c r="A1892" s="14" t="s">
        <v>1275</v>
      </c>
      <c r="B1892" s="27">
        <v>10</v>
      </c>
      <c r="C1892" s="27">
        <v>24.5</v>
      </c>
      <c r="D1892" s="27">
        <v>4</v>
      </c>
      <c r="E1892" s="27">
        <v>0.16</v>
      </c>
      <c r="F1892" s="27">
        <v>9.3800000000000008</v>
      </c>
      <c r="G1892" s="27">
        <v>0.7</v>
      </c>
      <c r="H1892" s="27">
        <v>1.04</v>
      </c>
      <c r="J1892" s="7">
        <f t="shared" si="571"/>
        <v>0</v>
      </c>
      <c r="K1892" s="1"/>
      <c r="L1892" s="1"/>
      <c r="M1892" s="2" t="s">
        <v>1628</v>
      </c>
      <c r="N1892" s="2" t="s">
        <v>52</v>
      </c>
      <c r="O1892" s="2" t="s">
        <v>1628</v>
      </c>
      <c r="P1892" s="2" t="s">
        <v>1628</v>
      </c>
    </row>
    <row r="1893" spans="1:16" ht="14.25" customHeight="1">
      <c r="A1893" s="14" t="s">
        <v>1279</v>
      </c>
      <c r="B1893" s="27">
        <v>1</v>
      </c>
      <c r="K1893" s="1"/>
      <c r="L1893" s="1"/>
      <c r="M1893" s="1"/>
      <c r="N1893" s="1"/>
      <c r="O1893" s="1"/>
      <c r="P1893" s="2"/>
    </row>
    <row r="1894" spans="1:16" ht="14.25" customHeight="1">
      <c r="A1894" s="14" t="s">
        <v>1279</v>
      </c>
      <c r="B1894" s="27">
        <v>2</v>
      </c>
      <c r="K1894" s="1"/>
      <c r="L1894" s="1"/>
      <c r="M1894" s="1"/>
      <c r="N1894" s="1"/>
      <c r="O1894" s="1"/>
      <c r="P1894" s="1"/>
    </row>
    <row r="1895" spans="1:16" ht="14.25" customHeight="1">
      <c r="A1895" s="14" t="s">
        <v>1279</v>
      </c>
      <c r="B1895" s="27">
        <v>3</v>
      </c>
      <c r="K1895" s="1"/>
      <c r="L1895" s="1"/>
      <c r="M1895" s="1"/>
      <c r="N1895" s="1"/>
      <c r="O1895" s="1"/>
      <c r="P1895" s="1"/>
    </row>
    <row r="1896" spans="1:16" ht="14.25" customHeight="1">
      <c r="A1896" s="14" t="s">
        <v>1279</v>
      </c>
      <c r="B1896" s="27">
        <v>4</v>
      </c>
      <c r="K1896" s="1"/>
      <c r="L1896" s="1"/>
      <c r="M1896" s="1"/>
      <c r="N1896" s="1"/>
      <c r="O1896" s="1"/>
      <c r="P1896" s="1"/>
    </row>
    <row r="1897" spans="1:16" ht="14.25" customHeight="1">
      <c r="A1897" s="14" t="s">
        <v>1279</v>
      </c>
      <c r="B1897" s="27">
        <v>5</v>
      </c>
      <c r="K1897" s="1"/>
      <c r="L1897" s="1"/>
      <c r="M1897" s="1"/>
      <c r="N1897" s="1"/>
      <c r="O1897" s="1"/>
      <c r="P1897" s="1"/>
    </row>
    <row r="1898" spans="1:16" ht="14.25" customHeight="1">
      <c r="A1898" s="14" t="s">
        <v>1283</v>
      </c>
      <c r="B1898" s="27">
        <v>1</v>
      </c>
      <c r="K1898" s="1"/>
      <c r="L1898" s="1"/>
      <c r="M1898" s="1"/>
      <c r="N1898" s="1"/>
      <c r="O1898" s="1"/>
      <c r="P1898" s="1"/>
    </row>
    <row r="1899" spans="1:16" ht="14.25" customHeight="1">
      <c r="A1899" s="14" t="s">
        <v>1283</v>
      </c>
      <c r="B1899" s="27">
        <v>2</v>
      </c>
      <c r="K1899" s="1"/>
      <c r="L1899" s="1"/>
      <c r="M1899" s="1"/>
      <c r="N1899" s="1"/>
      <c r="O1899" s="1"/>
      <c r="P1899" s="1"/>
    </row>
    <row r="1900" spans="1:16" ht="14.25" customHeight="1">
      <c r="A1900" s="14" t="s">
        <v>1283</v>
      </c>
      <c r="B1900" s="27">
        <v>3</v>
      </c>
      <c r="K1900" s="1"/>
      <c r="L1900" s="1"/>
      <c r="M1900" s="1"/>
      <c r="N1900" s="1"/>
      <c r="O1900" s="1"/>
      <c r="P1900" s="1"/>
    </row>
    <row r="1901" spans="1:16" ht="14.25" customHeight="1">
      <c r="A1901" s="14" t="s">
        <v>1283</v>
      </c>
      <c r="B1901" s="27">
        <v>4</v>
      </c>
      <c r="K1901" s="1"/>
      <c r="L1901" s="1"/>
      <c r="M1901" s="1"/>
      <c r="N1901" s="1"/>
      <c r="O1901" s="1"/>
      <c r="P1901" s="1"/>
    </row>
    <row r="1902" spans="1:16" ht="14.25" customHeight="1">
      <c r="A1902" s="14" t="s">
        <v>1283</v>
      </c>
      <c r="B1902" s="27">
        <v>5</v>
      </c>
      <c r="K1902" s="1"/>
      <c r="L1902" s="1"/>
      <c r="M1902" s="1"/>
      <c r="N1902" s="1"/>
      <c r="O1902" s="1"/>
      <c r="P1902" s="1"/>
    </row>
    <row r="1903" spans="1:16" ht="14.25" customHeight="1">
      <c r="B1903" s="27">
        <v>1</v>
      </c>
      <c r="K1903" s="1"/>
      <c r="L1903" s="1"/>
      <c r="M1903" s="1"/>
      <c r="N1903" s="1"/>
      <c r="O1903" s="1"/>
      <c r="P1903" s="1"/>
    </row>
    <row r="1904" spans="1:16" ht="14.25" customHeight="1">
      <c r="B1904" s="27">
        <v>2</v>
      </c>
      <c r="K1904" s="1"/>
      <c r="L1904" s="1"/>
      <c r="M1904" s="1"/>
      <c r="N1904" s="1"/>
      <c r="O1904" s="1"/>
      <c r="P1904" s="1"/>
    </row>
    <row r="1905" spans="1:26" ht="14.25" customHeight="1">
      <c r="B1905" s="27">
        <v>3</v>
      </c>
      <c r="K1905" s="1"/>
      <c r="L1905" s="1"/>
      <c r="M1905" s="1"/>
      <c r="N1905" s="1"/>
      <c r="O1905" s="1"/>
      <c r="P1905" s="1"/>
    </row>
    <row r="1906" spans="1:26" ht="14.25" customHeight="1">
      <c r="B1906" s="27">
        <v>4</v>
      </c>
      <c r="K1906" s="1"/>
      <c r="L1906" s="1"/>
      <c r="M1906" s="1"/>
      <c r="N1906" s="1"/>
      <c r="O1906" s="1"/>
      <c r="P1906" s="1"/>
    </row>
    <row r="1907" spans="1:26" ht="14.25" customHeight="1">
      <c r="B1907" s="27">
        <v>5</v>
      </c>
      <c r="K1907" s="1"/>
      <c r="L1907" s="1"/>
      <c r="M1907" s="1"/>
      <c r="N1907" s="1"/>
      <c r="O1907" s="1"/>
      <c r="P1907" s="1"/>
    </row>
    <row r="1908" spans="1:26" ht="14.25" customHeight="1">
      <c r="A1908" s="14" t="s">
        <v>1288</v>
      </c>
      <c r="B1908" s="27">
        <v>1</v>
      </c>
      <c r="K1908" s="1"/>
      <c r="L1908" s="1"/>
      <c r="M1908" s="1"/>
      <c r="N1908" s="1"/>
      <c r="O1908" s="1"/>
      <c r="P1908" s="1"/>
    </row>
    <row r="1909" spans="1:26" ht="14.25" customHeight="1">
      <c r="A1909" s="14" t="s">
        <v>1288</v>
      </c>
      <c r="B1909" s="27">
        <v>2</v>
      </c>
      <c r="K1909" s="1"/>
      <c r="L1909" s="1"/>
      <c r="M1909" s="1"/>
      <c r="N1909" s="1"/>
      <c r="O1909" s="1"/>
      <c r="P1909" s="1"/>
    </row>
    <row r="1910" spans="1:26" ht="14.25" customHeight="1">
      <c r="A1910" s="14" t="s">
        <v>1288</v>
      </c>
      <c r="B1910" s="27">
        <v>3</v>
      </c>
      <c r="K1910" s="1"/>
      <c r="L1910" s="1"/>
      <c r="M1910" s="1"/>
      <c r="N1910" s="1"/>
      <c r="O1910" s="1"/>
      <c r="P1910" s="1"/>
    </row>
    <row r="1911" spans="1:26" ht="14.25" customHeight="1">
      <c r="A1911" s="14" t="s">
        <v>1288</v>
      </c>
      <c r="B1911" s="27">
        <v>4</v>
      </c>
      <c r="K1911" s="1"/>
      <c r="L1911" s="1"/>
      <c r="M1911" s="1"/>
      <c r="N1911" s="1"/>
      <c r="O1911" s="1"/>
      <c r="P1911" s="1"/>
    </row>
    <row r="1912" spans="1:26" ht="14.25" customHeight="1">
      <c r="A1912" s="14" t="s">
        <v>1288</v>
      </c>
      <c r="B1912" s="27">
        <v>5</v>
      </c>
      <c r="K1912" s="1"/>
      <c r="L1912" s="1"/>
      <c r="M1912" s="1"/>
      <c r="N1912" s="1"/>
      <c r="O1912" s="1"/>
      <c r="P1912" s="1"/>
    </row>
    <row r="1913" spans="1:26" ht="14.25" customHeight="1">
      <c r="A1913" s="14" t="s">
        <v>1292</v>
      </c>
      <c r="B1913" s="27">
        <v>1</v>
      </c>
      <c r="C1913" s="50"/>
      <c r="D1913" s="50"/>
      <c r="E1913" s="50"/>
      <c r="F1913" s="50"/>
      <c r="G1913" s="50"/>
      <c r="H1913" s="50"/>
      <c r="K1913" s="50"/>
      <c r="L1913" s="50"/>
      <c r="M1913" s="50"/>
      <c r="N1913" s="50"/>
      <c r="O1913" s="50"/>
      <c r="P1913" s="1"/>
      <c r="R1913" s="50"/>
      <c r="S1913" s="50"/>
      <c r="Z1913" s="50"/>
    </row>
    <row r="1914" spans="1:26" ht="14.25" customHeight="1">
      <c r="A1914" s="14" t="s">
        <v>1292</v>
      </c>
      <c r="B1914" s="27">
        <v>2</v>
      </c>
      <c r="C1914" s="50"/>
      <c r="D1914" s="50"/>
      <c r="E1914" s="50"/>
      <c r="F1914" s="50"/>
      <c r="G1914" s="50"/>
      <c r="H1914" s="50"/>
      <c r="K1914" s="50"/>
      <c r="L1914" s="50"/>
      <c r="M1914" s="50"/>
      <c r="N1914" s="50"/>
      <c r="O1914" s="50"/>
      <c r="P1914" s="1"/>
      <c r="R1914" s="50"/>
      <c r="S1914" s="50"/>
      <c r="Z1914" s="50"/>
    </row>
    <row r="1915" spans="1:26" ht="14.25" customHeight="1">
      <c r="A1915" s="14" t="s">
        <v>1292</v>
      </c>
      <c r="B1915" s="27">
        <v>3</v>
      </c>
      <c r="C1915" s="50"/>
      <c r="D1915" s="50"/>
      <c r="E1915" s="50"/>
      <c r="F1915" s="50"/>
      <c r="G1915" s="50"/>
      <c r="H1915" s="50"/>
      <c r="K1915" s="50"/>
      <c r="L1915" s="50"/>
      <c r="M1915" s="50"/>
      <c r="N1915" s="50"/>
      <c r="O1915" s="50"/>
      <c r="P1915" s="1"/>
      <c r="R1915" s="50"/>
      <c r="S1915" s="50"/>
      <c r="Z1915" s="50"/>
    </row>
    <row r="1916" spans="1:26" ht="14.25" customHeight="1">
      <c r="A1916" s="14" t="s">
        <v>1292</v>
      </c>
      <c r="B1916" s="27">
        <v>4</v>
      </c>
      <c r="C1916" s="50"/>
      <c r="D1916" s="50"/>
      <c r="E1916" s="50"/>
      <c r="F1916" s="50"/>
      <c r="G1916" s="50"/>
      <c r="H1916" s="50"/>
      <c r="K1916" s="50"/>
      <c r="L1916" s="50"/>
      <c r="M1916" s="50"/>
      <c r="N1916" s="50"/>
      <c r="O1916" s="50"/>
      <c r="P1916" s="1"/>
      <c r="R1916" s="50"/>
      <c r="S1916" s="50"/>
      <c r="Z1916" s="50"/>
    </row>
    <row r="1917" spans="1:26" ht="14.25" customHeight="1">
      <c r="A1917" s="14" t="s">
        <v>1292</v>
      </c>
      <c r="B1917" s="27">
        <v>5</v>
      </c>
      <c r="C1917" s="50"/>
      <c r="D1917" s="50"/>
      <c r="E1917" s="50"/>
      <c r="F1917" s="50"/>
      <c r="G1917" s="50"/>
      <c r="H1917" s="50"/>
      <c r="K1917" s="50"/>
      <c r="L1917" s="50"/>
      <c r="M1917" s="50"/>
      <c r="N1917" s="50"/>
      <c r="O1917" s="50"/>
      <c r="P1917" s="1"/>
      <c r="R1917" s="50"/>
      <c r="S1917" s="50"/>
      <c r="Z1917" s="50"/>
    </row>
    <row r="1918" spans="1:26" ht="14.25" customHeight="1">
      <c r="A1918" s="14" t="s">
        <v>1296</v>
      </c>
      <c r="B1918" s="27">
        <v>1</v>
      </c>
      <c r="K1918" s="1"/>
      <c r="L1918" s="1"/>
      <c r="M1918" s="1"/>
      <c r="N1918" s="1"/>
      <c r="O1918" s="1"/>
      <c r="P1918" s="1"/>
    </row>
    <row r="1919" spans="1:26" ht="14.25" customHeight="1">
      <c r="A1919" s="14" t="s">
        <v>1296</v>
      </c>
      <c r="B1919" s="27">
        <v>2</v>
      </c>
      <c r="K1919" s="1"/>
      <c r="L1919" s="1"/>
      <c r="M1919" s="1"/>
      <c r="N1919" s="1"/>
      <c r="O1919" s="1"/>
      <c r="P1919" s="1"/>
    </row>
    <row r="1920" spans="1:26" ht="14.25" customHeight="1">
      <c r="A1920" s="14" t="s">
        <v>1296</v>
      </c>
      <c r="B1920" s="27">
        <v>3</v>
      </c>
      <c r="K1920" s="1"/>
      <c r="L1920" s="1"/>
      <c r="M1920" s="1"/>
      <c r="N1920" s="1"/>
      <c r="O1920" s="1"/>
      <c r="P1920" s="1"/>
    </row>
    <row r="1921" spans="1:16" ht="14.25" customHeight="1">
      <c r="A1921" s="14" t="s">
        <v>1296</v>
      </c>
      <c r="B1921" s="27">
        <v>4</v>
      </c>
      <c r="K1921" s="1"/>
      <c r="L1921" s="1"/>
      <c r="M1921" s="1"/>
      <c r="N1921" s="1"/>
      <c r="O1921" s="1"/>
      <c r="P1921" s="1"/>
    </row>
    <row r="1922" spans="1:16" ht="14.25" customHeight="1">
      <c r="A1922" s="14" t="s">
        <v>1296</v>
      </c>
      <c r="B1922" s="27">
        <v>5</v>
      </c>
      <c r="K1922" s="1"/>
      <c r="L1922" s="1"/>
      <c r="M1922" s="1"/>
      <c r="N1922" s="1"/>
      <c r="O1922" s="1"/>
      <c r="P1922" s="1"/>
    </row>
    <row r="1923" spans="1:16" ht="14.25" customHeight="1">
      <c r="A1923" s="14" t="s">
        <v>1300</v>
      </c>
      <c r="B1923" s="27">
        <v>1</v>
      </c>
      <c r="K1923" s="1"/>
      <c r="L1923" s="1"/>
      <c r="M1923" s="1"/>
      <c r="N1923" s="1"/>
      <c r="O1923" s="1"/>
      <c r="P1923" s="1"/>
    </row>
    <row r="1924" spans="1:16" ht="14.25" customHeight="1">
      <c r="A1924" s="14" t="s">
        <v>1300</v>
      </c>
      <c r="B1924" s="27">
        <v>2</v>
      </c>
      <c r="K1924" s="1"/>
      <c r="L1924" s="1"/>
      <c r="M1924" s="1"/>
      <c r="N1924" s="1"/>
      <c r="O1924" s="1"/>
      <c r="P1924" s="1"/>
    </row>
    <row r="1925" spans="1:16" ht="14.25" customHeight="1">
      <c r="A1925" s="14" t="s">
        <v>1300</v>
      </c>
      <c r="B1925" s="27">
        <v>3</v>
      </c>
      <c r="K1925" s="1"/>
      <c r="L1925" s="1"/>
      <c r="M1925" s="1"/>
      <c r="N1925" s="1"/>
      <c r="O1925" s="1"/>
      <c r="P1925" s="1"/>
    </row>
    <row r="1926" spans="1:16" ht="14.25" customHeight="1">
      <c r="A1926" s="14" t="s">
        <v>1300</v>
      </c>
      <c r="B1926" s="27">
        <v>4</v>
      </c>
      <c r="K1926" s="1"/>
      <c r="L1926" s="1"/>
      <c r="M1926" s="1"/>
      <c r="N1926" s="1"/>
      <c r="O1926" s="1"/>
      <c r="P1926" s="1"/>
    </row>
    <row r="1927" spans="1:16" ht="14.25" customHeight="1">
      <c r="A1927" s="14" t="s">
        <v>1300</v>
      </c>
      <c r="B1927" s="27">
        <v>5</v>
      </c>
      <c r="K1927" s="1"/>
      <c r="L1927" s="1"/>
      <c r="M1927" s="1"/>
      <c r="N1927" s="1"/>
      <c r="O1927" s="1"/>
      <c r="P1927" s="1"/>
    </row>
    <row r="1928" spans="1:16" ht="14.25" customHeight="1">
      <c r="A1928" s="14" t="s">
        <v>1305</v>
      </c>
      <c r="B1928" s="27">
        <v>1</v>
      </c>
      <c r="K1928" s="1"/>
      <c r="L1928" s="1"/>
      <c r="M1928" s="1"/>
      <c r="N1928" s="1"/>
      <c r="O1928" s="1"/>
      <c r="P1928" s="1"/>
    </row>
    <row r="1929" spans="1:16" ht="14.25" customHeight="1">
      <c r="A1929" s="14" t="s">
        <v>1305</v>
      </c>
      <c r="B1929" s="27">
        <v>2</v>
      </c>
      <c r="K1929" s="1"/>
      <c r="L1929" s="1"/>
      <c r="M1929" s="1"/>
      <c r="N1929" s="1"/>
      <c r="O1929" s="1"/>
      <c r="P1929" s="1"/>
    </row>
    <row r="1930" spans="1:16" ht="14.25" customHeight="1">
      <c r="A1930" s="14" t="s">
        <v>1305</v>
      </c>
      <c r="B1930" s="27">
        <v>3</v>
      </c>
      <c r="K1930" s="1"/>
      <c r="L1930" s="1"/>
      <c r="M1930" s="1"/>
      <c r="N1930" s="1"/>
      <c r="O1930" s="1"/>
      <c r="P1930" s="1"/>
    </row>
    <row r="1931" spans="1:16" ht="14.25" customHeight="1">
      <c r="A1931" s="14" t="s">
        <v>1305</v>
      </c>
      <c r="B1931" s="27">
        <v>4</v>
      </c>
      <c r="K1931" s="1"/>
      <c r="L1931" s="1"/>
      <c r="M1931" s="1"/>
      <c r="N1931" s="1"/>
      <c r="O1931" s="1"/>
      <c r="P1931" s="1"/>
    </row>
    <row r="1932" spans="1:16" ht="14.25" customHeight="1">
      <c r="A1932" s="14" t="s">
        <v>1305</v>
      </c>
      <c r="B1932" s="27">
        <v>5</v>
      </c>
      <c r="K1932" s="1"/>
      <c r="L1932" s="1"/>
      <c r="M1932" s="1"/>
      <c r="N1932" s="1"/>
      <c r="O1932" s="1"/>
      <c r="P1932" s="1"/>
    </row>
    <row r="1933" spans="1:16" ht="14.25" customHeight="1">
      <c r="A1933" s="14" t="s">
        <v>1309</v>
      </c>
      <c r="B1933" s="27">
        <v>1</v>
      </c>
      <c r="K1933" s="1"/>
      <c r="L1933" s="1"/>
      <c r="M1933" s="1"/>
      <c r="N1933" s="1"/>
      <c r="O1933" s="1"/>
      <c r="P1933" s="1"/>
    </row>
    <row r="1934" spans="1:16" ht="14.25" customHeight="1">
      <c r="A1934" s="14" t="s">
        <v>1309</v>
      </c>
      <c r="B1934" s="27">
        <v>2</v>
      </c>
      <c r="K1934" s="1"/>
      <c r="L1934" s="1"/>
      <c r="M1934" s="1"/>
      <c r="N1934" s="1"/>
      <c r="O1934" s="1"/>
      <c r="P1934" s="1"/>
    </row>
    <row r="1935" spans="1:16" ht="14.25" customHeight="1">
      <c r="A1935" s="14" t="s">
        <v>1309</v>
      </c>
      <c r="B1935" s="27">
        <v>3</v>
      </c>
      <c r="K1935" s="1"/>
      <c r="L1935" s="1"/>
      <c r="M1935" s="1"/>
      <c r="N1935" s="1"/>
      <c r="O1935" s="1"/>
      <c r="P1935" s="1"/>
    </row>
    <row r="1936" spans="1:16" ht="14.25" customHeight="1">
      <c r="A1936" s="14" t="s">
        <v>1309</v>
      </c>
      <c r="B1936" s="27">
        <v>4</v>
      </c>
      <c r="K1936" s="1"/>
      <c r="L1936" s="1"/>
      <c r="M1936" s="1"/>
      <c r="N1936" s="1"/>
      <c r="O1936" s="1"/>
      <c r="P1936" s="1"/>
    </row>
    <row r="1937" spans="1:16" ht="14.25" customHeight="1">
      <c r="A1937" s="14" t="s">
        <v>1309</v>
      </c>
      <c r="B1937" s="27">
        <v>5</v>
      </c>
      <c r="K1937" s="1"/>
      <c r="L1937" s="1"/>
      <c r="M1937" s="1"/>
      <c r="N1937" s="1"/>
      <c r="O1937" s="1"/>
      <c r="P1937" s="1"/>
    </row>
    <row r="1938" spans="1:16" ht="14.25" customHeight="1">
      <c r="A1938" s="14" t="s">
        <v>1313</v>
      </c>
      <c r="B1938" s="27">
        <v>1</v>
      </c>
      <c r="K1938" s="1"/>
      <c r="L1938" s="1"/>
      <c r="M1938" s="1"/>
      <c r="N1938" s="1"/>
      <c r="O1938" s="1"/>
      <c r="P1938" s="1"/>
    </row>
    <row r="1939" spans="1:16" ht="14.25" customHeight="1">
      <c r="A1939" s="14" t="s">
        <v>1313</v>
      </c>
      <c r="B1939" s="27">
        <v>2</v>
      </c>
      <c r="K1939" s="1"/>
      <c r="L1939" s="1"/>
      <c r="M1939" s="1"/>
      <c r="N1939" s="1"/>
      <c r="O1939" s="1"/>
      <c r="P1939" s="1"/>
    </row>
    <row r="1940" spans="1:16" ht="14.25" customHeight="1">
      <c r="A1940" s="14" t="s">
        <v>1313</v>
      </c>
      <c r="B1940" s="27">
        <v>3</v>
      </c>
      <c r="K1940" s="1"/>
      <c r="L1940" s="1"/>
      <c r="M1940" s="1"/>
      <c r="N1940" s="1"/>
      <c r="O1940" s="1"/>
      <c r="P1940" s="1"/>
    </row>
    <row r="1941" spans="1:16" ht="14.25" customHeight="1">
      <c r="A1941" s="14" t="s">
        <v>1313</v>
      </c>
      <c r="B1941" s="27">
        <v>4</v>
      </c>
      <c r="K1941" s="1"/>
      <c r="L1941" s="1"/>
      <c r="M1941" s="1"/>
      <c r="N1941" s="1"/>
      <c r="O1941" s="1"/>
      <c r="P1941" s="1"/>
    </row>
    <row r="1942" spans="1:16" ht="14.25" customHeight="1">
      <c r="A1942" s="14" t="s">
        <v>1313</v>
      </c>
      <c r="B1942" s="27">
        <v>5</v>
      </c>
      <c r="K1942" s="1"/>
      <c r="L1942" s="1"/>
      <c r="M1942" s="1"/>
      <c r="N1942" s="1"/>
      <c r="O1942" s="1"/>
      <c r="P1942" s="1"/>
    </row>
    <row r="1943" spans="1:16" ht="14.25" customHeight="1">
      <c r="A1943" s="14" t="s">
        <v>1317</v>
      </c>
      <c r="B1943" s="27">
        <v>1</v>
      </c>
      <c r="C1943" s="27">
        <v>10.199999999999999</v>
      </c>
      <c r="D1943" s="27">
        <v>2.2999999999999998</v>
      </c>
      <c r="E1943" s="27">
        <v>0.08</v>
      </c>
      <c r="F1943" s="27">
        <v>0.5</v>
      </c>
      <c r="G1943" s="27">
        <v>0.52</v>
      </c>
      <c r="H1943" s="27">
        <v>0.36</v>
      </c>
      <c r="J1943" s="7">
        <f t="shared" ref="J1943:J1952" si="572">(I1943/H1943)*100</f>
        <v>0</v>
      </c>
      <c r="K1943" s="1"/>
      <c r="L1943" s="1"/>
      <c r="M1943" s="2" t="s">
        <v>1628</v>
      </c>
      <c r="N1943" s="2" t="s">
        <v>52</v>
      </c>
      <c r="O1943" s="2" t="s">
        <v>1628</v>
      </c>
      <c r="P1943" s="2" t="s">
        <v>1628</v>
      </c>
    </row>
    <row r="1944" spans="1:16" ht="14.25" customHeight="1">
      <c r="A1944" s="14" t="s">
        <v>1317</v>
      </c>
      <c r="B1944" s="27">
        <v>2</v>
      </c>
      <c r="C1944" s="27">
        <v>16.5</v>
      </c>
      <c r="D1944" s="27">
        <v>3.8</v>
      </c>
      <c r="E1944" s="27">
        <v>0.27</v>
      </c>
      <c r="F1944" s="27">
        <v>0.87</v>
      </c>
      <c r="G1944" s="27">
        <v>0.73</v>
      </c>
      <c r="H1944" s="27">
        <v>1.23</v>
      </c>
      <c r="J1944" s="7">
        <f t="shared" si="572"/>
        <v>0</v>
      </c>
      <c r="K1944" s="1"/>
      <c r="L1944" s="1"/>
      <c r="M1944" s="2" t="s">
        <v>1628</v>
      </c>
      <c r="N1944" s="2" t="s">
        <v>52</v>
      </c>
      <c r="O1944" s="2" t="s">
        <v>1628</v>
      </c>
      <c r="P1944" s="2" t="s">
        <v>1628</v>
      </c>
    </row>
    <row r="1945" spans="1:16" ht="14.25" customHeight="1">
      <c r="A1945" s="14" t="s">
        <v>1317</v>
      </c>
      <c r="B1945" s="27">
        <v>3</v>
      </c>
      <c r="C1945" s="27">
        <v>17.5</v>
      </c>
      <c r="D1945" s="27">
        <v>3</v>
      </c>
      <c r="E1945" s="27">
        <v>0.18</v>
      </c>
      <c r="F1945" s="27">
        <v>1.0900000000000001</v>
      </c>
      <c r="G1945" s="27">
        <v>0.67</v>
      </c>
      <c r="H1945" s="27">
        <v>0.8</v>
      </c>
      <c r="J1945" s="7">
        <f t="shared" si="572"/>
        <v>0</v>
      </c>
      <c r="K1945" s="1"/>
      <c r="L1945" s="1"/>
      <c r="M1945" s="2" t="s">
        <v>1628</v>
      </c>
      <c r="N1945" s="2" t="s">
        <v>52</v>
      </c>
      <c r="O1945" s="2" t="s">
        <v>1628</v>
      </c>
      <c r="P1945" s="2" t="s">
        <v>1628</v>
      </c>
    </row>
    <row r="1946" spans="1:16" ht="14.25" customHeight="1">
      <c r="A1946" s="14" t="s">
        <v>1317</v>
      </c>
      <c r="B1946" s="27">
        <v>4</v>
      </c>
      <c r="C1946" s="27">
        <v>10.6</v>
      </c>
      <c r="D1946" s="27">
        <v>5.9</v>
      </c>
      <c r="E1946" s="27">
        <v>0.32</v>
      </c>
      <c r="F1946" s="27">
        <v>1.4</v>
      </c>
      <c r="G1946" s="27">
        <v>0.98</v>
      </c>
      <c r="H1946" s="27">
        <v>2.4500000000000002</v>
      </c>
      <c r="J1946" s="7">
        <f t="shared" si="572"/>
        <v>0</v>
      </c>
      <c r="K1946" s="1"/>
      <c r="L1946" s="1"/>
      <c r="M1946" s="2" t="s">
        <v>1628</v>
      </c>
      <c r="N1946" s="2" t="s">
        <v>52</v>
      </c>
      <c r="O1946" s="2" t="s">
        <v>1628</v>
      </c>
      <c r="P1946" s="2" t="s">
        <v>1628</v>
      </c>
    </row>
    <row r="1947" spans="1:16" ht="14.25" customHeight="1">
      <c r="A1947" s="14" t="s">
        <v>1317</v>
      </c>
      <c r="B1947" s="27">
        <v>5</v>
      </c>
      <c r="C1947" s="27">
        <v>13</v>
      </c>
      <c r="D1947" s="27">
        <v>2.7</v>
      </c>
      <c r="E1947" s="27">
        <v>0.16</v>
      </c>
      <c r="F1947" s="27">
        <v>0.9</v>
      </c>
      <c r="G1947" s="27">
        <v>0.51</v>
      </c>
      <c r="H1947" s="27">
        <v>0.61</v>
      </c>
      <c r="J1947" s="7">
        <f t="shared" si="572"/>
        <v>0</v>
      </c>
      <c r="K1947" s="1"/>
      <c r="L1947" s="1"/>
      <c r="M1947" s="2" t="s">
        <v>1628</v>
      </c>
      <c r="N1947" s="2" t="s">
        <v>52</v>
      </c>
      <c r="O1947" s="2" t="s">
        <v>1628</v>
      </c>
      <c r="P1947" s="2" t="s">
        <v>1628</v>
      </c>
    </row>
    <row r="1948" spans="1:16" ht="14.25" customHeight="1">
      <c r="A1948" s="14" t="s">
        <v>1317</v>
      </c>
      <c r="B1948" s="27">
        <v>6</v>
      </c>
      <c r="C1948" s="27">
        <v>11.5</v>
      </c>
      <c r="D1948" s="27">
        <v>2.7</v>
      </c>
      <c r="E1948" s="27">
        <v>0.1</v>
      </c>
      <c r="F1948" s="27">
        <v>0.7</v>
      </c>
      <c r="G1948" s="27">
        <v>0.5</v>
      </c>
      <c r="H1948" s="27">
        <v>0.43</v>
      </c>
      <c r="J1948" s="7">
        <f t="shared" si="572"/>
        <v>0</v>
      </c>
      <c r="K1948" s="1"/>
      <c r="L1948" s="1"/>
      <c r="M1948" s="2" t="s">
        <v>1628</v>
      </c>
      <c r="N1948" s="2" t="s">
        <v>52</v>
      </c>
      <c r="O1948" s="2" t="s">
        <v>1628</v>
      </c>
      <c r="P1948" s="2" t="s">
        <v>1628</v>
      </c>
    </row>
    <row r="1949" spans="1:16" ht="14.25" customHeight="1">
      <c r="A1949" s="14" t="s">
        <v>1317</v>
      </c>
      <c r="B1949" s="27">
        <v>7</v>
      </c>
      <c r="C1949" s="27">
        <v>13.7</v>
      </c>
      <c r="D1949" s="27">
        <v>3.4</v>
      </c>
      <c r="E1949" s="27">
        <v>0.25</v>
      </c>
      <c r="F1949" s="27">
        <v>0.9</v>
      </c>
      <c r="G1949" s="27">
        <v>0.6</v>
      </c>
      <c r="H1949" s="27">
        <v>0.86</v>
      </c>
      <c r="J1949" s="7">
        <f t="shared" si="572"/>
        <v>0</v>
      </c>
      <c r="K1949" s="1"/>
      <c r="L1949" s="1"/>
      <c r="M1949" s="2" t="s">
        <v>1628</v>
      </c>
      <c r="N1949" s="2" t="s">
        <v>52</v>
      </c>
      <c r="O1949" s="2" t="s">
        <v>1628</v>
      </c>
      <c r="P1949" s="2" t="s">
        <v>1628</v>
      </c>
    </row>
    <row r="1950" spans="1:16" ht="14.25" customHeight="1">
      <c r="A1950" s="14" t="s">
        <v>1317</v>
      </c>
      <c r="B1950" s="27">
        <v>8</v>
      </c>
      <c r="C1950" s="27">
        <v>11.6</v>
      </c>
      <c r="D1950" s="27">
        <v>3.4</v>
      </c>
      <c r="E1950" s="27">
        <v>0.19</v>
      </c>
      <c r="F1950" s="27">
        <v>0.8</v>
      </c>
      <c r="G1950" s="27">
        <v>0.67</v>
      </c>
      <c r="H1950" s="27">
        <v>0.72</v>
      </c>
      <c r="J1950" s="7">
        <f t="shared" si="572"/>
        <v>0</v>
      </c>
      <c r="K1950" s="1"/>
      <c r="L1950" s="1"/>
      <c r="M1950" s="2" t="s">
        <v>1628</v>
      </c>
      <c r="N1950" s="2" t="s">
        <v>52</v>
      </c>
      <c r="O1950" s="2" t="s">
        <v>1628</v>
      </c>
      <c r="P1950" s="2" t="s">
        <v>1628</v>
      </c>
    </row>
    <row r="1951" spans="1:16" ht="14.25" customHeight="1">
      <c r="A1951" s="14" t="s">
        <v>1317</v>
      </c>
      <c r="B1951" s="27">
        <v>9</v>
      </c>
      <c r="C1951" s="27">
        <v>15.1</v>
      </c>
      <c r="D1951" s="27">
        <v>3.8</v>
      </c>
      <c r="E1951" s="27">
        <v>0.17</v>
      </c>
      <c r="F1951" s="27">
        <v>0.12</v>
      </c>
      <c r="G1951" s="27">
        <v>0.7</v>
      </c>
      <c r="H1951" s="27">
        <v>0.96</v>
      </c>
      <c r="J1951" s="7">
        <f t="shared" si="572"/>
        <v>0</v>
      </c>
      <c r="K1951" s="1"/>
      <c r="L1951" s="1"/>
      <c r="M1951" s="2" t="s">
        <v>1628</v>
      </c>
      <c r="N1951" s="2" t="s">
        <v>52</v>
      </c>
      <c r="O1951" s="2" t="s">
        <v>1628</v>
      </c>
      <c r="P1951" s="2" t="s">
        <v>1628</v>
      </c>
    </row>
    <row r="1952" spans="1:16" ht="14.25" customHeight="1">
      <c r="A1952" s="14" t="s">
        <v>1317</v>
      </c>
      <c r="B1952" s="27">
        <v>10</v>
      </c>
      <c r="C1952" s="27">
        <v>12.7</v>
      </c>
      <c r="D1952" s="27">
        <v>3.7</v>
      </c>
      <c r="E1952" s="27">
        <v>0.2</v>
      </c>
      <c r="F1952" s="27">
        <v>0.9</v>
      </c>
      <c r="G1952" s="27">
        <v>0.55000000000000004</v>
      </c>
      <c r="H1952" s="27">
        <v>0.63</v>
      </c>
      <c r="J1952" s="7">
        <f t="shared" si="572"/>
        <v>0</v>
      </c>
      <c r="K1952" s="1"/>
      <c r="L1952" s="1"/>
      <c r="M1952" s="2" t="s">
        <v>1628</v>
      </c>
      <c r="N1952" s="2" t="s">
        <v>52</v>
      </c>
      <c r="O1952" s="2" t="s">
        <v>1628</v>
      </c>
      <c r="P1952" s="2" t="s">
        <v>1628</v>
      </c>
    </row>
    <row r="1953" spans="1:16" ht="14.25" customHeight="1">
      <c r="A1953" s="14" t="s">
        <v>1321</v>
      </c>
      <c r="B1953" s="27">
        <v>1</v>
      </c>
      <c r="K1953" s="1"/>
      <c r="L1953" s="1"/>
      <c r="M1953" s="1"/>
      <c r="N1953" s="1"/>
      <c r="O1953" s="1"/>
      <c r="P1953" s="1"/>
    </row>
    <row r="1954" spans="1:16" ht="14.25" customHeight="1">
      <c r="A1954" s="14" t="s">
        <v>1321</v>
      </c>
      <c r="B1954" s="27">
        <v>2</v>
      </c>
      <c r="K1954" s="1"/>
      <c r="L1954" s="1"/>
      <c r="M1954" s="1"/>
      <c r="N1954" s="1"/>
      <c r="O1954" s="1"/>
      <c r="P1954" s="1"/>
    </row>
    <row r="1955" spans="1:16" ht="14.25" customHeight="1">
      <c r="A1955" s="14" t="s">
        <v>1321</v>
      </c>
      <c r="B1955" s="27">
        <v>3</v>
      </c>
      <c r="K1955" s="1"/>
      <c r="L1955" s="1"/>
      <c r="M1955" s="1"/>
      <c r="N1955" s="1"/>
      <c r="O1955" s="1"/>
      <c r="P1955" s="1"/>
    </row>
    <row r="1956" spans="1:16" ht="14.25" customHeight="1">
      <c r="A1956" s="14" t="s">
        <v>1321</v>
      </c>
      <c r="B1956" s="27">
        <v>4</v>
      </c>
      <c r="K1956" s="1"/>
      <c r="L1956" s="1"/>
      <c r="M1956" s="1"/>
      <c r="N1956" s="1"/>
      <c r="O1956" s="1"/>
      <c r="P1956" s="1"/>
    </row>
    <row r="1957" spans="1:16" ht="14.25" customHeight="1">
      <c r="A1957" s="14" t="s">
        <v>1321</v>
      </c>
      <c r="B1957" s="27">
        <v>5</v>
      </c>
      <c r="K1957" s="1"/>
      <c r="L1957" s="1"/>
      <c r="M1957" s="1"/>
      <c r="N1957" s="1"/>
      <c r="O1957" s="1"/>
      <c r="P1957" s="1"/>
    </row>
    <row r="1958" spans="1:16" ht="14.25" customHeight="1">
      <c r="A1958" s="14" t="s">
        <v>1325</v>
      </c>
      <c r="B1958" s="27">
        <v>1</v>
      </c>
      <c r="K1958" s="1"/>
      <c r="L1958" s="1"/>
      <c r="M1958" s="1"/>
      <c r="N1958" s="1"/>
      <c r="O1958" s="1"/>
      <c r="P1958" s="1"/>
    </row>
    <row r="1959" spans="1:16" ht="14.25" customHeight="1">
      <c r="A1959" s="14" t="s">
        <v>1325</v>
      </c>
      <c r="B1959" s="27">
        <v>2</v>
      </c>
      <c r="K1959" s="1"/>
      <c r="L1959" s="1"/>
      <c r="M1959" s="1"/>
      <c r="N1959" s="1"/>
      <c r="O1959" s="1"/>
      <c r="P1959" s="1"/>
    </row>
    <row r="1960" spans="1:16" ht="14.25" customHeight="1">
      <c r="A1960" s="14" t="s">
        <v>1325</v>
      </c>
      <c r="B1960" s="27">
        <v>3</v>
      </c>
      <c r="K1960" s="1"/>
      <c r="L1960" s="1"/>
      <c r="M1960" s="1"/>
      <c r="N1960" s="1"/>
      <c r="O1960" s="1"/>
      <c r="P1960" s="1"/>
    </row>
    <row r="1961" spans="1:16" ht="14.25" customHeight="1">
      <c r="A1961" s="14" t="s">
        <v>1325</v>
      </c>
      <c r="B1961" s="27">
        <v>4</v>
      </c>
      <c r="K1961" s="1"/>
      <c r="L1961" s="1"/>
      <c r="M1961" s="1"/>
      <c r="N1961" s="1"/>
      <c r="O1961" s="1"/>
      <c r="P1961" s="1"/>
    </row>
    <row r="1962" spans="1:16" ht="14.25" customHeight="1">
      <c r="A1962" s="14" t="s">
        <v>1325</v>
      </c>
      <c r="B1962" s="27">
        <v>5</v>
      </c>
      <c r="K1962" s="1"/>
      <c r="L1962" s="1"/>
      <c r="M1962" s="1"/>
      <c r="N1962" s="1"/>
      <c r="O1962" s="1"/>
      <c r="P1962" s="1"/>
    </row>
    <row r="1963" spans="1:16" ht="14.25" customHeight="1">
      <c r="A1963" s="14" t="s">
        <v>1330</v>
      </c>
      <c r="B1963" s="27">
        <v>1</v>
      </c>
      <c r="C1963" s="27">
        <v>20.7</v>
      </c>
      <c r="D1963" s="27">
        <v>7.7</v>
      </c>
      <c r="E1963" s="27">
        <v>0.3</v>
      </c>
      <c r="F1963" s="27">
        <v>0.92</v>
      </c>
      <c r="G1963" s="27">
        <v>1.2</v>
      </c>
      <c r="H1963" s="27">
        <v>1.19</v>
      </c>
      <c r="J1963" s="7">
        <f t="shared" ref="J1963:J1972" si="573">(I1963/H1963)*100</f>
        <v>0</v>
      </c>
      <c r="K1963" s="1"/>
      <c r="L1963" s="1"/>
      <c r="M1963" s="2" t="s">
        <v>52</v>
      </c>
      <c r="N1963" s="2" t="s">
        <v>52</v>
      </c>
      <c r="O1963" s="2" t="s">
        <v>1628</v>
      </c>
      <c r="P1963" s="2" t="s">
        <v>1628</v>
      </c>
    </row>
    <row r="1964" spans="1:16" ht="14.25" customHeight="1">
      <c r="A1964" s="14" t="s">
        <v>1330</v>
      </c>
      <c r="B1964" s="27">
        <v>2</v>
      </c>
      <c r="C1964" s="27">
        <v>22.3</v>
      </c>
      <c r="D1964" s="27">
        <v>9.1999999999999993</v>
      </c>
      <c r="E1964" s="27">
        <v>0.23</v>
      </c>
      <c r="F1964" s="27">
        <v>1.6</v>
      </c>
      <c r="G1964" s="27">
        <v>1.2</v>
      </c>
      <c r="H1964" s="27">
        <v>2.77</v>
      </c>
      <c r="J1964" s="7">
        <f t="shared" si="573"/>
        <v>0</v>
      </c>
      <c r="K1964" s="1"/>
      <c r="L1964" s="1"/>
      <c r="M1964" s="2" t="s">
        <v>52</v>
      </c>
      <c r="N1964" s="2" t="s">
        <v>52</v>
      </c>
      <c r="O1964" s="2" t="s">
        <v>1628</v>
      </c>
      <c r="P1964" s="2" t="s">
        <v>1628</v>
      </c>
    </row>
    <row r="1965" spans="1:16" ht="14.25" customHeight="1">
      <c r="A1965" s="14" t="s">
        <v>1330</v>
      </c>
      <c r="B1965" s="27">
        <v>3</v>
      </c>
      <c r="C1965" s="27">
        <v>23.1</v>
      </c>
      <c r="D1965" s="27">
        <v>8.3000000000000007</v>
      </c>
      <c r="E1965" s="27">
        <v>0.35</v>
      </c>
      <c r="F1965" s="27">
        <v>0.74</v>
      </c>
      <c r="G1965" s="27">
        <v>0.95</v>
      </c>
      <c r="H1965" s="27">
        <v>1.76</v>
      </c>
      <c r="J1965" s="7">
        <f t="shared" si="573"/>
        <v>0</v>
      </c>
      <c r="K1965" s="1"/>
      <c r="L1965" s="1"/>
      <c r="M1965" s="2" t="s">
        <v>1628</v>
      </c>
      <c r="N1965" s="2" t="s">
        <v>52</v>
      </c>
      <c r="O1965" s="2" t="s">
        <v>1628</v>
      </c>
      <c r="P1965" s="2" t="s">
        <v>1628</v>
      </c>
    </row>
    <row r="1966" spans="1:16" ht="14.25" customHeight="1">
      <c r="A1966" s="14" t="s">
        <v>1330</v>
      </c>
      <c r="B1966" s="27">
        <v>4</v>
      </c>
      <c r="C1966" s="27">
        <v>23.6</v>
      </c>
      <c r="D1966" s="27">
        <v>8.4</v>
      </c>
      <c r="E1966" s="27">
        <v>0.21</v>
      </c>
      <c r="F1966" s="27">
        <v>0.94</v>
      </c>
      <c r="G1966" s="27">
        <v>1.1000000000000001</v>
      </c>
      <c r="H1966" s="27">
        <v>1.58</v>
      </c>
      <c r="J1966" s="7">
        <f t="shared" si="573"/>
        <v>0</v>
      </c>
      <c r="K1966" s="1"/>
      <c r="L1966" s="1"/>
      <c r="M1966" s="2" t="s">
        <v>52</v>
      </c>
      <c r="N1966" s="2" t="s">
        <v>52</v>
      </c>
      <c r="O1966" s="2" t="s">
        <v>1628</v>
      </c>
      <c r="P1966" s="2" t="s">
        <v>1628</v>
      </c>
    </row>
    <row r="1967" spans="1:16" ht="14.25" customHeight="1">
      <c r="A1967" s="14" t="s">
        <v>1330</v>
      </c>
      <c r="B1967" s="27">
        <v>5</v>
      </c>
      <c r="C1967" s="27">
        <v>25.8</v>
      </c>
      <c r="D1967" s="27">
        <v>8.6</v>
      </c>
      <c r="E1967" s="27">
        <v>0.26</v>
      </c>
      <c r="F1967" s="27">
        <v>0.79</v>
      </c>
      <c r="G1967" s="27">
        <v>0.86</v>
      </c>
      <c r="H1967" s="27">
        <v>1.79</v>
      </c>
      <c r="J1967" s="7">
        <f t="shared" si="573"/>
        <v>0</v>
      </c>
      <c r="K1967" s="1"/>
      <c r="L1967" s="1"/>
      <c r="M1967" s="2" t="s">
        <v>1628</v>
      </c>
      <c r="N1967" s="2" t="s">
        <v>52</v>
      </c>
      <c r="O1967" s="2" t="s">
        <v>1628</v>
      </c>
      <c r="P1967" s="2" t="s">
        <v>1628</v>
      </c>
    </row>
    <row r="1968" spans="1:16" ht="14.25" customHeight="1">
      <c r="A1968" s="14" t="s">
        <v>1330</v>
      </c>
      <c r="B1968" s="27">
        <v>6</v>
      </c>
      <c r="C1968" s="27">
        <v>25.3</v>
      </c>
      <c r="D1968" s="27">
        <v>7.9</v>
      </c>
      <c r="E1968" s="27">
        <v>0.23</v>
      </c>
      <c r="F1968" s="27">
        <v>0.95</v>
      </c>
      <c r="G1968" s="27">
        <v>1.1000000000000001</v>
      </c>
      <c r="H1968" s="27">
        <v>1.54</v>
      </c>
      <c r="J1968" s="7">
        <f t="shared" si="573"/>
        <v>0</v>
      </c>
      <c r="K1968" s="1"/>
      <c r="L1968" s="1"/>
      <c r="M1968" s="2" t="s">
        <v>52</v>
      </c>
      <c r="N1968" s="2" t="s">
        <v>52</v>
      </c>
      <c r="O1968" s="2" t="s">
        <v>1628</v>
      </c>
      <c r="P1968" s="2" t="s">
        <v>1628</v>
      </c>
    </row>
    <row r="1969" spans="1:16" ht="14.25" customHeight="1">
      <c r="A1969" s="14" t="s">
        <v>1330</v>
      </c>
      <c r="B1969" s="27">
        <v>7</v>
      </c>
      <c r="C1969" s="27">
        <v>29.7</v>
      </c>
      <c r="D1969" s="27">
        <v>8.3000000000000007</v>
      </c>
      <c r="E1969" s="27">
        <v>0.3</v>
      </c>
      <c r="F1969" s="27">
        <v>1.3</v>
      </c>
      <c r="G1969" s="27">
        <v>0.91</v>
      </c>
      <c r="H1969" s="27">
        <v>2.66</v>
      </c>
      <c r="J1969" s="7">
        <f t="shared" si="573"/>
        <v>0</v>
      </c>
      <c r="K1969" s="1"/>
      <c r="L1969" s="1"/>
      <c r="M1969" s="2" t="s">
        <v>52</v>
      </c>
      <c r="N1969" s="2" t="s">
        <v>52</v>
      </c>
      <c r="O1969" s="2" t="s">
        <v>1628</v>
      </c>
      <c r="P1969" s="2" t="s">
        <v>1628</v>
      </c>
    </row>
    <row r="1970" spans="1:16" ht="14.25" customHeight="1">
      <c r="A1970" s="14" t="s">
        <v>1330</v>
      </c>
      <c r="B1970" s="27">
        <v>8</v>
      </c>
      <c r="C1970" s="27">
        <v>30.2</v>
      </c>
      <c r="D1970" s="27">
        <v>8.4</v>
      </c>
      <c r="E1970" s="27">
        <v>0.27</v>
      </c>
      <c r="F1970" s="27" t="s">
        <v>1676</v>
      </c>
      <c r="G1970" s="27" t="s">
        <v>1676</v>
      </c>
      <c r="H1970" s="27">
        <v>3.4</v>
      </c>
      <c r="J1970" s="7">
        <f t="shared" si="573"/>
        <v>0</v>
      </c>
      <c r="K1970" s="1"/>
      <c r="L1970" s="1"/>
      <c r="M1970" s="2" t="s">
        <v>52</v>
      </c>
      <c r="N1970" s="2" t="s">
        <v>52</v>
      </c>
      <c r="O1970" s="2" t="s">
        <v>1628</v>
      </c>
      <c r="P1970" s="2" t="s">
        <v>1628</v>
      </c>
    </row>
    <row r="1971" spans="1:16" ht="14.25" customHeight="1">
      <c r="A1971" s="14" t="s">
        <v>1330</v>
      </c>
      <c r="B1971" s="27">
        <v>9</v>
      </c>
      <c r="C1971" s="27">
        <v>30.8</v>
      </c>
      <c r="D1971" s="27">
        <v>8.1999999999999993</v>
      </c>
      <c r="E1971" s="27">
        <v>0.22</v>
      </c>
      <c r="F1971" s="27">
        <v>1</v>
      </c>
      <c r="G1971" s="27">
        <v>0.98</v>
      </c>
      <c r="H1971" s="27">
        <v>1.79</v>
      </c>
      <c r="J1971" s="7">
        <f t="shared" si="573"/>
        <v>0</v>
      </c>
      <c r="K1971" s="1"/>
      <c r="L1971" s="1"/>
      <c r="M1971" s="2" t="s">
        <v>52</v>
      </c>
      <c r="N1971" s="2" t="s">
        <v>52</v>
      </c>
      <c r="O1971" s="2" t="s">
        <v>1628</v>
      </c>
      <c r="P1971" s="2" t="s">
        <v>1628</v>
      </c>
    </row>
    <row r="1972" spans="1:16" ht="14.25" customHeight="1">
      <c r="A1972" s="14" t="s">
        <v>1330</v>
      </c>
      <c r="B1972" s="27">
        <v>10</v>
      </c>
      <c r="C1972" s="27">
        <v>30.9</v>
      </c>
      <c r="D1972" s="27">
        <v>8.1</v>
      </c>
      <c r="E1972" s="27">
        <v>0.22</v>
      </c>
      <c r="F1972" s="27">
        <v>1.3</v>
      </c>
      <c r="G1972" s="27">
        <v>0.8</v>
      </c>
      <c r="H1972" s="27">
        <v>1.43</v>
      </c>
      <c r="J1972" s="7">
        <f t="shared" si="573"/>
        <v>0</v>
      </c>
      <c r="K1972" s="1"/>
      <c r="L1972" s="1"/>
      <c r="M1972" s="2" t="s">
        <v>52</v>
      </c>
      <c r="N1972" s="2" t="s">
        <v>52</v>
      </c>
      <c r="O1972" s="2" t="s">
        <v>1628</v>
      </c>
      <c r="P1972" s="2" t="s">
        <v>1628</v>
      </c>
    </row>
    <row r="1973" spans="1:16" ht="14.25" customHeight="1">
      <c r="A1973" s="14" t="s">
        <v>1335</v>
      </c>
      <c r="B1973" s="27">
        <v>1</v>
      </c>
      <c r="K1973" s="1"/>
      <c r="L1973" s="1"/>
      <c r="M1973" s="1"/>
      <c r="N1973" s="1"/>
      <c r="O1973" s="1"/>
      <c r="P1973" s="1"/>
    </row>
    <row r="1974" spans="1:16" ht="14.25" customHeight="1">
      <c r="A1974" s="14" t="s">
        <v>1335</v>
      </c>
      <c r="B1974" s="27">
        <v>2</v>
      </c>
      <c r="K1974" s="1"/>
      <c r="L1974" s="1"/>
      <c r="M1974" s="1"/>
      <c r="N1974" s="1"/>
      <c r="O1974" s="1"/>
      <c r="P1974" s="1"/>
    </row>
    <row r="1975" spans="1:16" ht="14.25" customHeight="1">
      <c r="A1975" s="14" t="s">
        <v>1335</v>
      </c>
      <c r="B1975" s="27">
        <v>3</v>
      </c>
      <c r="K1975" s="1"/>
      <c r="L1975" s="1"/>
      <c r="M1975" s="1"/>
      <c r="N1975" s="1"/>
      <c r="O1975" s="1"/>
      <c r="P1975" s="1"/>
    </row>
    <row r="1976" spans="1:16" ht="14.25" customHeight="1">
      <c r="A1976" s="14" t="s">
        <v>1335</v>
      </c>
      <c r="B1976" s="27">
        <v>4</v>
      </c>
      <c r="K1976" s="1"/>
      <c r="L1976" s="1"/>
      <c r="M1976" s="1"/>
      <c r="N1976" s="1"/>
      <c r="O1976" s="1"/>
      <c r="P1976" s="1"/>
    </row>
    <row r="1977" spans="1:16" ht="14.25" customHeight="1">
      <c r="A1977" s="14" t="s">
        <v>1335</v>
      </c>
      <c r="B1977" s="27">
        <v>5</v>
      </c>
      <c r="K1977" s="1"/>
      <c r="L1977" s="1"/>
      <c r="M1977" s="1"/>
      <c r="N1977" s="1"/>
      <c r="O1977" s="1"/>
      <c r="P1977" s="1"/>
    </row>
    <row r="1978" spans="1:16" ht="14.25" customHeight="1">
      <c r="A1978" s="14" t="s">
        <v>1341</v>
      </c>
      <c r="B1978" s="27">
        <v>1</v>
      </c>
      <c r="K1978" s="1"/>
      <c r="L1978" s="1"/>
      <c r="M1978" s="1"/>
      <c r="N1978" s="1"/>
      <c r="O1978" s="1"/>
      <c r="P1978" s="1"/>
    </row>
    <row r="1979" spans="1:16" ht="14.25" customHeight="1">
      <c r="A1979" s="14" t="s">
        <v>1341</v>
      </c>
      <c r="B1979" s="27">
        <v>2</v>
      </c>
      <c r="K1979" s="1"/>
      <c r="L1979" s="1"/>
      <c r="M1979" s="1"/>
      <c r="N1979" s="1"/>
      <c r="O1979" s="1"/>
      <c r="P1979" s="1"/>
    </row>
    <row r="1980" spans="1:16" ht="14.25" customHeight="1">
      <c r="A1980" s="14" t="s">
        <v>1341</v>
      </c>
      <c r="B1980" s="27">
        <v>3</v>
      </c>
      <c r="K1980" s="1"/>
      <c r="L1980" s="1"/>
      <c r="M1980" s="1"/>
      <c r="N1980" s="1"/>
      <c r="O1980" s="1"/>
      <c r="P1980" s="1"/>
    </row>
    <row r="1981" spans="1:16" ht="14.25" customHeight="1">
      <c r="A1981" s="14" t="s">
        <v>1341</v>
      </c>
      <c r="B1981" s="27">
        <v>4</v>
      </c>
      <c r="K1981" s="1"/>
      <c r="L1981" s="1"/>
      <c r="M1981" s="1"/>
      <c r="N1981" s="1"/>
      <c r="O1981" s="1"/>
      <c r="P1981" s="1"/>
    </row>
    <row r="1982" spans="1:16" ht="14.25" customHeight="1">
      <c r="A1982" s="14" t="s">
        <v>1341</v>
      </c>
      <c r="B1982" s="27">
        <v>5</v>
      </c>
      <c r="K1982" s="1"/>
      <c r="L1982" s="1"/>
      <c r="M1982" s="1"/>
      <c r="N1982" s="1"/>
      <c r="O1982" s="1"/>
      <c r="P1982" s="1"/>
    </row>
    <row r="1983" spans="1:16" ht="14.25" customHeight="1">
      <c r="A1983" s="14" t="s">
        <v>1345</v>
      </c>
      <c r="B1983" s="27">
        <v>1</v>
      </c>
      <c r="K1983" s="1"/>
      <c r="L1983" s="1"/>
      <c r="M1983" s="1"/>
      <c r="N1983" s="1"/>
      <c r="O1983" s="1"/>
      <c r="P1983" s="1"/>
    </row>
    <row r="1984" spans="1:16" ht="14.25" customHeight="1">
      <c r="A1984" s="14" t="s">
        <v>1345</v>
      </c>
      <c r="B1984" s="27">
        <v>2</v>
      </c>
      <c r="K1984" s="1"/>
      <c r="L1984" s="1"/>
      <c r="M1984" s="1"/>
      <c r="N1984" s="1"/>
      <c r="O1984" s="1"/>
      <c r="P1984" s="1"/>
    </row>
    <row r="1985" spans="1:17" ht="14.25" customHeight="1">
      <c r="A1985" s="14" t="s">
        <v>1345</v>
      </c>
      <c r="B1985" s="27">
        <v>3</v>
      </c>
      <c r="K1985" s="1"/>
      <c r="L1985" s="1"/>
      <c r="M1985" s="1"/>
      <c r="N1985" s="1"/>
      <c r="O1985" s="1"/>
      <c r="P1985" s="1"/>
    </row>
    <row r="1986" spans="1:17" ht="14.25" customHeight="1">
      <c r="A1986" s="14" t="s">
        <v>1345</v>
      </c>
      <c r="B1986" s="27">
        <v>4</v>
      </c>
      <c r="K1986" s="1"/>
      <c r="L1986" s="1"/>
      <c r="M1986" s="1"/>
      <c r="N1986" s="1"/>
      <c r="O1986" s="1"/>
      <c r="P1986" s="1"/>
    </row>
    <row r="1987" spans="1:17" ht="14.25" customHeight="1">
      <c r="A1987" s="14" t="s">
        <v>1345</v>
      </c>
      <c r="B1987" s="27">
        <v>5</v>
      </c>
      <c r="K1987" s="1"/>
      <c r="L1987" s="1"/>
      <c r="M1987" s="1"/>
      <c r="N1987" s="1"/>
      <c r="O1987" s="1"/>
      <c r="P1987" s="1"/>
    </row>
    <row r="1988" spans="1:17" ht="14.25" customHeight="1">
      <c r="A1988" s="14" t="s">
        <v>1350</v>
      </c>
      <c r="B1988" s="27">
        <v>1</v>
      </c>
      <c r="C1988" s="27">
        <v>8.1999999999999993</v>
      </c>
      <c r="D1988" s="27">
        <v>3.1</v>
      </c>
      <c r="E1988" s="27">
        <v>0.44</v>
      </c>
      <c r="F1988" s="27">
        <v>0.65700000000000003</v>
      </c>
      <c r="G1988" s="27">
        <v>8.2000000000000003E-2</v>
      </c>
      <c r="H1988" s="27">
        <v>0.45</v>
      </c>
      <c r="J1988" s="7">
        <f t="shared" ref="J1988:J2522" si="574">(I1988/H1988)*100</f>
        <v>0</v>
      </c>
      <c r="K1988" s="1"/>
      <c r="L1988" s="1"/>
      <c r="M1988" s="2" t="s">
        <v>1628</v>
      </c>
      <c r="N1988" s="2" t="s">
        <v>1628</v>
      </c>
      <c r="O1988" s="2" t="s">
        <v>1628</v>
      </c>
      <c r="P1988" s="2" t="s">
        <v>1628</v>
      </c>
    </row>
    <row r="1989" spans="1:17" ht="14.25" customHeight="1">
      <c r="A1989" s="14" t="s">
        <v>1350</v>
      </c>
      <c r="B1989" s="27">
        <v>2</v>
      </c>
      <c r="C1989" s="27">
        <v>7.6</v>
      </c>
      <c r="D1989" s="27">
        <v>2.9</v>
      </c>
      <c r="E1989" s="27">
        <v>0.93</v>
      </c>
      <c r="F1989" s="27">
        <v>0.24299999999999999</v>
      </c>
      <c r="G1989" s="27">
        <v>6.2E-2</v>
      </c>
      <c r="H1989" s="27">
        <v>0.36</v>
      </c>
      <c r="J1989" s="7">
        <f t="shared" si="574"/>
        <v>0</v>
      </c>
      <c r="K1989" s="1"/>
      <c r="L1989" s="1"/>
      <c r="M1989" s="2" t="s">
        <v>1628</v>
      </c>
      <c r="N1989" s="2" t="s">
        <v>1628</v>
      </c>
      <c r="O1989" s="2" t="s">
        <v>1628</v>
      </c>
      <c r="P1989" s="2" t="s">
        <v>1628</v>
      </c>
    </row>
    <row r="1990" spans="1:17" ht="14.25" customHeight="1">
      <c r="A1990" s="14" t="s">
        <v>1350</v>
      </c>
      <c r="B1990" s="27">
        <v>3</v>
      </c>
      <c r="C1990" s="27">
        <v>14.2</v>
      </c>
      <c r="D1990" s="27">
        <v>3.7</v>
      </c>
      <c r="E1990" s="27">
        <v>0.61</v>
      </c>
      <c r="F1990" s="27">
        <v>0.222</v>
      </c>
      <c r="G1990" s="27">
        <v>6.0999999999999999E-2</v>
      </c>
      <c r="H1990" s="27">
        <v>0.88</v>
      </c>
      <c r="J1990" s="7">
        <f t="shared" si="574"/>
        <v>0</v>
      </c>
      <c r="K1990" s="1"/>
      <c r="L1990" s="1"/>
      <c r="M1990" s="2" t="s">
        <v>1628</v>
      </c>
      <c r="N1990" s="2" t="s">
        <v>1628</v>
      </c>
      <c r="O1990" s="2" t="s">
        <v>1628</v>
      </c>
      <c r="P1990" s="2" t="s">
        <v>1628</v>
      </c>
    </row>
    <row r="1991" spans="1:17" ht="14.25" customHeight="1">
      <c r="A1991" s="14" t="s">
        <v>1350</v>
      </c>
      <c r="B1991" s="27">
        <v>4</v>
      </c>
      <c r="C1991" s="27">
        <v>12.3</v>
      </c>
      <c r="D1991" s="27">
        <v>4.0999999999999996</v>
      </c>
      <c r="E1991" s="27">
        <v>0.28999999999999998</v>
      </c>
      <c r="F1991" s="27">
        <v>0.37</v>
      </c>
      <c r="G1991" s="27">
        <v>8.1000000000000003E-2</v>
      </c>
      <c r="H1991" s="27">
        <v>1.1399999999999999</v>
      </c>
      <c r="J1991" s="7">
        <f t="shared" si="574"/>
        <v>0</v>
      </c>
      <c r="K1991" s="1"/>
      <c r="L1991" s="1"/>
      <c r="M1991" s="2" t="s">
        <v>1628</v>
      </c>
      <c r="N1991" s="2" t="s">
        <v>1628</v>
      </c>
      <c r="O1991" s="2" t="s">
        <v>1628</v>
      </c>
      <c r="P1991" s="2" t="s">
        <v>1628</v>
      </c>
    </row>
    <row r="1992" spans="1:17" ht="14.25" customHeight="1">
      <c r="A1992" s="14" t="s">
        <v>1350</v>
      </c>
      <c r="B1992" s="27">
        <v>5</v>
      </c>
      <c r="C1992" s="27">
        <v>7</v>
      </c>
      <c r="D1992" s="27">
        <v>1.9</v>
      </c>
      <c r="E1992" s="27">
        <v>0.19</v>
      </c>
      <c r="F1992" s="27">
        <v>0.17699999999999999</v>
      </c>
      <c r="G1992" s="27">
        <v>5.1999999999999998E-2</v>
      </c>
      <c r="H1992" s="27">
        <v>0.12</v>
      </c>
      <c r="J1992" s="7">
        <f t="shared" si="574"/>
        <v>0</v>
      </c>
      <c r="K1992" s="1"/>
      <c r="L1992" s="1"/>
      <c r="M1992" s="2" t="s">
        <v>1628</v>
      </c>
      <c r="N1992" s="2" t="s">
        <v>1628</v>
      </c>
      <c r="O1992" s="2" t="s">
        <v>1628</v>
      </c>
      <c r="P1992" s="2" t="s">
        <v>1628</v>
      </c>
    </row>
    <row r="1993" spans="1:17" ht="14.25" customHeight="1">
      <c r="A1993" s="14" t="s">
        <v>1354</v>
      </c>
      <c r="B1993" s="27">
        <v>1</v>
      </c>
      <c r="C1993" s="27">
        <v>8.1999999999999993</v>
      </c>
      <c r="D1993" s="27">
        <v>2.2000000000000002</v>
      </c>
      <c r="E1993" s="27">
        <v>0.25</v>
      </c>
      <c r="F1993" s="27">
        <v>0.6</v>
      </c>
      <c r="G1993" s="27">
        <v>0.67</v>
      </c>
      <c r="H1993" s="27">
        <v>0.55000000000000004</v>
      </c>
      <c r="J1993" s="7">
        <f t="shared" si="574"/>
        <v>0</v>
      </c>
      <c r="K1993" s="1"/>
      <c r="L1993" s="1"/>
      <c r="M1993" s="2" t="s">
        <v>1628</v>
      </c>
      <c r="N1993" s="2" t="s">
        <v>52</v>
      </c>
      <c r="O1993" s="2" t="s">
        <v>1628</v>
      </c>
      <c r="P1993" s="2" t="s">
        <v>1628</v>
      </c>
    </row>
    <row r="1994" spans="1:17" ht="14.25" customHeight="1">
      <c r="A1994" s="14" t="s">
        <v>1354</v>
      </c>
      <c r="B1994" s="27">
        <v>2</v>
      </c>
      <c r="C1994" s="27">
        <v>10.6</v>
      </c>
      <c r="D1994" s="27">
        <v>2.8</v>
      </c>
      <c r="E1994" s="27">
        <v>0.22</v>
      </c>
      <c r="F1994" s="27">
        <v>0.25</v>
      </c>
      <c r="G1994" s="27">
        <v>0.54</v>
      </c>
      <c r="H1994" s="27">
        <v>0.62</v>
      </c>
      <c r="J1994" s="7">
        <f t="shared" si="574"/>
        <v>0</v>
      </c>
      <c r="K1994" s="1"/>
      <c r="L1994" s="1"/>
      <c r="M1994" s="2" t="s">
        <v>1628</v>
      </c>
      <c r="N1994" s="2" t="s">
        <v>52</v>
      </c>
      <c r="O1994" s="2" t="s">
        <v>1628</v>
      </c>
      <c r="P1994" s="2" t="s">
        <v>1628</v>
      </c>
    </row>
    <row r="1995" spans="1:17" ht="14.25" customHeight="1">
      <c r="A1995" s="14" t="s">
        <v>1354</v>
      </c>
      <c r="B1995" s="27">
        <v>3</v>
      </c>
      <c r="C1995" s="27">
        <v>5.4</v>
      </c>
      <c r="D1995" s="27">
        <v>2.1</v>
      </c>
      <c r="E1995" s="27">
        <v>0.16</v>
      </c>
      <c r="F1995" s="27" t="s">
        <v>1676</v>
      </c>
      <c r="G1995" s="27" t="s">
        <v>1676</v>
      </c>
      <c r="H1995" s="27">
        <v>0.6</v>
      </c>
      <c r="J1995" s="7">
        <f t="shared" si="574"/>
        <v>0</v>
      </c>
      <c r="K1995" s="1"/>
      <c r="L1995" s="1"/>
      <c r="M1995" s="2" t="s">
        <v>1628</v>
      </c>
      <c r="N1995" s="2" t="s">
        <v>52</v>
      </c>
      <c r="O1995" s="2" t="s">
        <v>1628</v>
      </c>
      <c r="P1995" s="2" t="s">
        <v>1628</v>
      </c>
      <c r="Q1995" s="27" t="s">
        <v>1672</v>
      </c>
    </row>
    <row r="1996" spans="1:17" ht="14.25" customHeight="1">
      <c r="A1996" s="14" t="s">
        <v>1354</v>
      </c>
      <c r="B1996" s="27">
        <v>4</v>
      </c>
      <c r="C1996" s="27">
        <v>10.1</v>
      </c>
      <c r="D1996" s="27">
        <v>1.9</v>
      </c>
      <c r="E1996" s="27">
        <v>0.17</v>
      </c>
      <c r="F1996" s="27">
        <v>0.27</v>
      </c>
      <c r="G1996" s="27">
        <v>0.38</v>
      </c>
      <c r="H1996" s="27">
        <v>0.35</v>
      </c>
      <c r="J1996" s="7">
        <f t="shared" si="574"/>
        <v>0</v>
      </c>
      <c r="K1996" s="1"/>
      <c r="L1996" s="1"/>
      <c r="M1996" s="2" t="s">
        <v>1628</v>
      </c>
      <c r="N1996" s="2" t="s">
        <v>52</v>
      </c>
      <c r="O1996" s="2" t="s">
        <v>1628</v>
      </c>
      <c r="P1996" s="2" t="s">
        <v>1628</v>
      </c>
    </row>
    <row r="1997" spans="1:17" ht="14.25" customHeight="1">
      <c r="A1997" s="14" t="s">
        <v>1354</v>
      </c>
      <c r="B1997" s="27">
        <v>5</v>
      </c>
      <c r="C1997" s="27">
        <v>10.199999999999999</v>
      </c>
      <c r="D1997" s="27">
        <v>3.2</v>
      </c>
      <c r="E1997" s="27">
        <v>0.2</v>
      </c>
      <c r="F1997" s="27">
        <v>0.26</v>
      </c>
      <c r="G1997" s="27">
        <v>0.62</v>
      </c>
      <c r="H1997" s="27">
        <v>0.87</v>
      </c>
      <c r="J1997" s="7">
        <f t="shared" si="574"/>
        <v>0</v>
      </c>
      <c r="K1997" s="1"/>
      <c r="L1997" s="1"/>
      <c r="M1997" s="2" t="s">
        <v>1628</v>
      </c>
      <c r="N1997" s="2" t="s">
        <v>52</v>
      </c>
      <c r="O1997" s="2" t="s">
        <v>1628</v>
      </c>
      <c r="P1997" s="2" t="s">
        <v>1628</v>
      </c>
    </row>
    <row r="1998" spans="1:17" ht="14.25" customHeight="1">
      <c r="A1998" s="14" t="s">
        <v>1354</v>
      </c>
      <c r="B1998" s="27">
        <v>6</v>
      </c>
      <c r="C1998" s="27">
        <v>11.1</v>
      </c>
      <c r="D1998" s="27">
        <v>2.8</v>
      </c>
      <c r="E1998" s="27">
        <v>0.27</v>
      </c>
      <c r="F1998" s="27">
        <v>0.44</v>
      </c>
      <c r="G1998" s="27">
        <v>0.56999999999999995</v>
      </c>
      <c r="H1998" s="27">
        <v>0.55000000000000004</v>
      </c>
      <c r="J1998" s="7">
        <f t="shared" si="574"/>
        <v>0</v>
      </c>
      <c r="K1998" s="1"/>
      <c r="L1998" s="1"/>
      <c r="M1998" s="2" t="s">
        <v>1628</v>
      </c>
      <c r="N1998" s="2" t="s">
        <v>52</v>
      </c>
      <c r="O1998" s="2" t="s">
        <v>1628</v>
      </c>
      <c r="P1998" s="2" t="s">
        <v>1628</v>
      </c>
    </row>
    <row r="1999" spans="1:17" ht="14.25" customHeight="1">
      <c r="A1999" s="14" t="s">
        <v>1354</v>
      </c>
      <c r="B1999" s="27">
        <v>7</v>
      </c>
      <c r="C1999" s="27">
        <v>14.5</v>
      </c>
      <c r="D1999" s="27">
        <v>3</v>
      </c>
      <c r="E1999" s="27">
        <v>0.21</v>
      </c>
      <c r="F1999" s="27">
        <v>0.66</v>
      </c>
      <c r="G1999" s="27">
        <v>0.64</v>
      </c>
      <c r="H1999" s="27">
        <v>1</v>
      </c>
      <c r="J1999" s="7">
        <f t="shared" si="574"/>
        <v>0</v>
      </c>
      <c r="K1999" s="1"/>
      <c r="L1999" s="1"/>
      <c r="M1999" s="2" t="s">
        <v>1628</v>
      </c>
      <c r="N1999" s="2" t="s">
        <v>52</v>
      </c>
      <c r="O1999" s="2" t="s">
        <v>1628</v>
      </c>
      <c r="P1999" s="2" t="s">
        <v>1628</v>
      </c>
    </row>
    <row r="2000" spans="1:17" ht="14.25" customHeight="1">
      <c r="A2000" s="14" t="s">
        <v>1354</v>
      </c>
      <c r="B2000" s="27">
        <v>8</v>
      </c>
      <c r="C2000" s="27">
        <v>9.8000000000000007</v>
      </c>
      <c r="D2000" s="27">
        <v>1.8</v>
      </c>
      <c r="E2000" s="27">
        <v>0.15</v>
      </c>
      <c r="F2000" s="27">
        <v>0.78</v>
      </c>
      <c r="G2000" s="27">
        <v>0.44</v>
      </c>
      <c r="H2000" s="27">
        <v>0.26</v>
      </c>
      <c r="J2000" s="7">
        <f t="shared" si="574"/>
        <v>0</v>
      </c>
      <c r="K2000" s="1"/>
      <c r="L2000" s="1"/>
      <c r="M2000" s="2" t="s">
        <v>1628</v>
      </c>
      <c r="N2000" s="2" t="s">
        <v>52</v>
      </c>
      <c r="O2000" s="2" t="s">
        <v>1628</v>
      </c>
      <c r="P2000" s="2" t="s">
        <v>1628</v>
      </c>
    </row>
    <row r="2001" spans="1:17" ht="14.25" customHeight="1">
      <c r="A2001" s="14" t="s">
        <v>1354</v>
      </c>
      <c r="B2001" s="27">
        <v>9</v>
      </c>
      <c r="C2001" s="27">
        <v>12</v>
      </c>
      <c r="D2001" s="27">
        <v>1.9</v>
      </c>
      <c r="E2001" s="27">
        <v>0.18</v>
      </c>
      <c r="F2001" s="27">
        <v>0.42</v>
      </c>
      <c r="G2001" s="27">
        <v>0.48</v>
      </c>
      <c r="H2001" s="27">
        <v>0.47</v>
      </c>
      <c r="J2001" s="7">
        <f t="shared" si="574"/>
        <v>0</v>
      </c>
      <c r="K2001" s="1"/>
      <c r="L2001" s="1"/>
      <c r="M2001" s="2" t="s">
        <v>1628</v>
      </c>
      <c r="N2001" s="2" t="s">
        <v>52</v>
      </c>
      <c r="O2001" s="2" t="s">
        <v>1628</v>
      </c>
      <c r="P2001" s="2" t="s">
        <v>1628</v>
      </c>
    </row>
    <row r="2002" spans="1:17" ht="14.25" customHeight="1">
      <c r="A2002" s="14" t="s">
        <v>1354</v>
      </c>
      <c r="B2002" s="27">
        <v>10</v>
      </c>
      <c r="C2002" s="27">
        <v>10.5</v>
      </c>
      <c r="D2002" s="27">
        <v>2.2000000000000002</v>
      </c>
      <c r="E2002" s="27">
        <v>0.15</v>
      </c>
      <c r="F2002" s="27">
        <v>0.28000000000000003</v>
      </c>
      <c r="G2002" s="27">
        <v>0.39</v>
      </c>
      <c r="H2002" s="27">
        <v>0.32</v>
      </c>
      <c r="J2002" s="7">
        <f t="shared" si="574"/>
        <v>0</v>
      </c>
      <c r="K2002" s="1"/>
      <c r="L2002" s="1"/>
      <c r="M2002" s="2" t="s">
        <v>1628</v>
      </c>
      <c r="N2002" s="2" t="s">
        <v>52</v>
      </c>
      <c r="O2002" s="2" t="s">
        <v>1628</v>
      </c>
      <c r="P2002" s="2" t="s">
        <v>1628</v>
      </c>
    </row>
    <row r="2003" spans="1:17" ht="14.25" customHeight="1">
      <c r="A2003" s="14" t="s">
        <v>1359</v>
      </c>
      <c r="B2003" s="27">
        <v>1</v>
      </c>
      <c r="C2003" s="27">
        <v>24.6</v>
      </c>
      <c r="D2003" s="27">
        <v>4.3</v>
      </c>
      <c r="E2003" s="27">
        <v>0.11</v>
      </c>
      <c r="F2003" s="27">
        <v>1.1200000000000001</v>
      </c>
      <c r="G2003" s="27">
        <v>0.88</v>
      </c>
      <c r="H2003" s="27">
        <v>1.73</v>
      </c>
      <c r="J2003" s="7">
        <f t="shared" si="574"/>
        <v>0</v>
      </c>
      <c r="K2003" s="1"/>
      <c r="L2003" s="1"/>
      <c r="M2003" s="2" t="s">
        <v>52</v>
      </c>
      <c r="N2003" s="2" t="s">
        <v>52</v>
      </c>
      <c r="O2003" s="2" t="s">
        <v>1628</v>
      </c>
      <c r="P2003" s="2" t="s">
        <v>1628</v>
      </c>
    </row>
    <row r="2004" spans="1:17" ht="14.25" customHeight="1">
      <c r="A2004" s="14" t="s">
        <v>1359</v>
      </c>
      <c r="B2004" s="27">
        <v>2</v>
      </c>
      <c r="C2004" s="27">
        <v>16.899999999999999</v>
      </c>
      <c r="D2004" s="27">
        <v>3.6</v>
      </c>
      <c r="E2004" s="27">
        <v>0.19</v>
      </c>
      <c r="F2004" s="27">
        <v>0.91700000000000004</v>
      </c>
      <c r="G2004" s="27">
        <v>0.8</v>
      </c>
      <c r="H2004" s="27">
        <v>1.07</v>
      </c>
      <c r="J2004" s="7">
        <f t="shared" si="574"/>
        <v>0</v>
      </c>
      <c r="K2004" s="1"/>
      <c r="L2004" s="1"/>
      <c r="M2004" s="2" t="s">
        <v>52</v>
      </c>
      <c r="N2004" s="2" t="s">
        <v>52</v>
      </c>
      <c r="O2004" s="2" t="s">
        <v>1628</v>
      </c>
      <c r="P2004" s="2" t="s">
        <v>1628</v>
      </c>
    </row>
    <row r="2005" spans="1:17" ht="14.25" customHeight="1">
      <c r="A2005" s="14" t="s">
        <v>1359</v>
      </c>
      <c r="B2005" s="27">
        <v>3</v>
      </c>
      <c r="C2005" s="27">
        <v>15.9</v>
      </c>
      <c r="D2005" s="27">
        <v>3.1</v>
      </c>
      <c r="E2005" s="27">
        <v>0.17</v>
      </c>
      <c r="F2005" s="27">
        <v>0.46200000000000002</v>
      </c>
      <c r="G2005" s="27">
        <v>0.57999999999999996</v>
      </c>
      <c r="H2005" s="27">
        <v>0.61</v>
      </c>
      <c r="J2005" s="7">
        <f t="shared" si="574"/>
        <v>0</v>
      </c>
      <c r="K2005" s="1"/>
      <c r="L2005" s="1"/>
      <c r="M2005" s="2" t="s">
        <v>52</v>
      </c>
      <c r="N2005" s="2" t="s">
        <v>52</v>
      </c>
      <c r="O2005" s="2" t="s">
        <v>1628</v>
      </c>
      <c r="P2005" s="2" t="s">
        <v>1628</v>
      </c>
    </row>
    <row r="2006" spans="1:17" ht="14.25" customHeight="1">
      <c r="A2006" s="14" t="s">
        <v>1359</v>
      </c>
      <c r="B2006" s="27">
        <v>4</v>
      </c>
      <c r="C2006" s="27">
        <v>15.4</v>
      </c>
      <c r="D2006" s="27">
        <v>4.0999999999999996</v>
      </c>
      <c r="E2006" s="27">
        <v>0.19</v>
      </c>
      <c r="F2006" s="27">
        <v>0.81</v>
      </c>
      <c r="G2006" s="27">
        <v>0.79</v>
      </c>
      <c r="H2006" s="27">
        <v>1.27</v>
      </c>
      <c r="J2006" s="7">
        <f t="shared" si="574"/>
        <v>0</v>
      </c>
      <c r="K2006" s="1"/>
      <c r="L2006" s="1"/>
      <c r="M2006" s="2" t="s">
        <v>52</v>
      </c>
      <c r="N2006" s="2" t="s">
        <v>52</v>
      </c>
      <c r="O2006" s="2" t="s">
        <v>1628</v>
      </c>
      <c r="P2006" s="2" t="s">
        <v>1628</v>
      </c>
    </row>
    <row r="2007" spans="1:17" ht="14.25" customHeight="1">
      <c r="A2007" s="14" t="s">
        <v>1359</v>
      </c>
      <c r="B2007" s="27">
        <v>5</v>
      </c>
      <c r="C2007" s="27">
        <v>24.6</v>
      </c>
      <c r="D2007" s="27">
        <v>4.5</v>
      </c>
      <c r="E2007" s="27">
        <v>0.18</v>
      </c>
      <c r="F2007" s="27">
        <v>1.1639999999999999</v>
      </c>
      <c r="G2007" s="27">
        <v>0.93</v>
      </c>
      <c r="H2007" s="27">
        <v>1.9</v>
      </c>
      <c r="J2007" s="7">
        <f t="shared" si="574"/>
        <v>0</v>
      </c>
      <c r="K2007" s="1"/>
      <c r="L2007" s="1"/>
      <c r="M2007" s="2" t="s">
        <v>52</v>
      </c>
      <c r="N2007" s="2" t="s">
        <v>52</v>
      </c>
      <c r="O2007" s="2" t="s">
        <v>1628</v>
      </c>
      <c r="P2007" s="2" t="s">
        <v>1628</v>
      </c>
    </row>
    <row r="2008" spans="1:17" ht="14.25" customHeight="1">
      <c r="A2008" s="14" t="s">
        <v>1359</v>
      </c>
      <c r="B2008" s="27">
        <v>6</v>
      </c>
      <c r="C2008" s="27">
        <v>19.7</v>
      </c>
      <c r="D2008" s="27">
        <v>3.3</v>
      </c>
      <c r="E2008" s="27">
        <v>0.18</v>
      </c>
      <c r="F2008" s="27">
        <v>0.30299999999999999</v>
      </c>
      <c r="G2008" s="27">
        <v>0.61</v>
      </c>
      <c r="H2008" s="27">
        <v>0.83</v>
      </c>
      <c r="J2008" s="7">
        <f t="shared" si="574"/>
        <v>0</v>
      </c>
      <c r="K2008" s="1"/>
      <c r="L2008" s="1"/>
      <c r="M2008" s="2" t="s">
        <v>52</v>
      </c>
      <c r="N2008" s="2" t="s">
        <v>52</v>
      </c>
      <c r="O2008" s="2" t="s">
        <v>1628</v>
      </c>
      <c r="P2008" s="2" t="s">
        <v>1628</v>
      </c>
    </row>
    <row r="2009" spans="1:17" ht="14.25" customHeight="1">
      <c r="A2009" s="14" t="s">
        <v>1359</v>
      </c>
      <c r="B2009" s="27">
        <v>7</v>
      </c>
      <c r="C2009" s="27">
        <v>14.1</v>
      </c>
      <c r="D2009" s="27">
        <v>3.3</v>
      </c>
      <c r="E2009" s="27">
        <v>0.13</v>
      </c>
      <c r="F2009" s="27" t="s">
        <v>1676</v>
      </c>
      <c r="G2009" s="27" t="s">
        <v>1676</v>
      </c>
      <c r="H2009" s="27">
        <v>0.54</v>
      </c>
      <c r="J2009" s="7">
        <f t="shared" si="574"/>
        <v>0</v>
      </c>
      <c r="K2009" s="1"/>
      <c r="L2009" s="1"/>
      <c r="M2009" s="2" t="s">
        <v>52</v>
      </c>
      <c r="N2009" s="2" t="s">
        <v>52</v>
      </c>
      <c r="O2009" s="2" t="s">
        <v>1628</v>
      </c>
      <c r="P2009" s="2" t="s">
        <v>1628</v>
      </c>
      <c r="Q2009" s="27" t="s">
        <v>1672</v>
      </c>
    </row>
    <row r="2010" spans="1:17" ht="14.25" customHeight="1">
      <c r="A2010" s="14" t="s">
        <v>1359</v>
      </c>
      <c r="B2010" s="27">
        <v>8</v>
      </c>
      <c r="C2010" s="27">
        <v>18.100000000000001</v>
      </c>
      <c r="D2010" s="27">
        <v>2.6</v>
      </c>
      <c r="E2010" s="27">
        <v>0.14000000000000001</v>
      </c>
      <c r="F2010" s="27">
        <v>0.877</v>
      </c>
      <c r="G2010" s="27">
        <v>0.63</v>
      </c>
      <c r="H2010" s="27">
        <v>0.65</v>
      </c>
      <c r="J2010" s="7">
        <f t="shared" si="574"/>
        <v>0</v>
      </c>
      <c r="K2010" s="1"/>
      <c r="L2010" s="1"/>
      <c r="M2010" s="2" t="s">
        <v>52</v>
      </c>
      <c r="N2010" s="2" t="s">
        <v>52</v>
      </c>
      <c r="O2010" s="2" t="s">
        <v>1628</v>
      </c>
      <c r="P2010" s="2" t="s">
        <v>1628</v>
      </c>
    </row>
    <row r="2011" spans="1:17" ht="14.25" customHeight="1">
      <c r="A2011" s="14" t="s">
        <v>1359</v>
      </c>
      <c r="B2011" s="27">
        <v>9</v>
      </c>
      <c r="C2011" s="27">
        <v>15.8</v>
      </c>
      <c r="D2011" s="27">
        <v>3</v>
      </c>
      <c r="E2011" s="27">
        <v>0.2</v>
      </c>
      <c r="F2011" s="27">
        <v>0.86099999999999999</v>
      </c>
      <c r="G2011" s="27">
        <v>0.61</v>
      </c>
      <c r="H2011" s="27">
        <v>0.59</v>
      </c>
      <c r="J2011" s="7">
        <f t="shared" si="574"/>
        <v>0</v>
      </c>
      <c r="K2011" s="1"/>
      <c r="L2011" s="1"/>
      <c r="M2011" s="2" t="s">
        <v>52</v>
      </c>
      <c r="N2011" s="2" t="s">
        <v>52</v>
      </c>
      <c r="O2011" s="2" t="s">
        <v>1628</v>
      </c>
      <c r="P2011" s="2" t="s">
        <v>1628</v>
      </c>
    </row>
    <row r="2012" spans="1:17" ht="14.25" customHeight="1">
      <c r="A2012" s="14" t="s">
        <v>1359</v>
      </c>
      <c r="B2012" s="27">
        <v>10</v>
      </c>
      <c r="C2012" s="27">
        <v>16.600000000000001</v>
      </c>
      <c r="D2012" s="27">
        <v>3.3</v>
      </c>
      <c r="E2012" s="27">
        <v>0.16</v>
      </c>
      <c r="F2012" s="27">
        <v>1.1719999999999999</v>
      </c>
      <c r="G2012" s="27">
        <v>0.98</v>
      </c>
      <c r="H2012" s="27">
        <v>1.4</v>
      </c>
      <c r="J2012" s="7">
        <f t="shared" si="574"/>
        <v>0</v>
      </c>
      <c r="K2012" s="1"/>
      <c r="L2012" s="1"/>
      <c r="M2012" s="2" t="s">
        <v>1628</v>
      </c>
      <c r="N2012" s="2" t="s">
        <v>52</v>
      </c>
      <c r="O2012" s="2" t="s">
        <v>1628</v>
      </c>
      <c r="P2012" s="2" t="s">
        <v>1628</v>
      </c>
      <c r="Q2012" s="27" t="s">
        <v>1678</v>
      </c>
    </row>
    <row r="2013" spans="1:17" ht="14.25" customHeight="1">
      <c r="A2013" s="14" t="s">
        <v>1364</v>
      </c>
      <c r="B2013" s="27">
        <v>1</v>
      </c>
      <c r="J2013" s="7" t="e">
        <f t="shared" si="574"/>
        <v>#DIV/0!</v>
      </c>
      <c r="K2013" s="1"/>
      <c r="L2013" s="1"/>
      <c r="M2013" s="1"/>
      <c r="N2013" s="1"/>
      <c r="O2013" s="1"/>
      <c r="P2013" s="1"/>
    </row>
    <row r="2014" spans="1:17" ht="14.25" customHeight="1">
      <c r="A2014" s="14" t="s">
        <v>1364</v>
      </c>
      <c r="B2014" s="27">
        <v>2</v>
      </c>
      <c r="J2014" s="7" t="e">
        <f t="shared" si="574"/>
        <v>#DIV/0!</v>
      </c>
      <c r="K2014" s="1"/>
      <c r="L2014" s="1"/>
      <c r="M2014" s="1"/>
      <c r="N2014" s="1"/>
      <c r="O2014" s="1"/>
      <c r="P2014" s="1"/>
    </row>
    <row r="2015" spans="1:17" ht="14.25" customHeight="1">
      <c r="A2015" s="14" t="s">
        <v>1364</v>
      </c>
      <c r="B2015" s="27">
        <v>3</v>
      </c>
      <c r="J2015" s="7" t="e">
        <f t="shared" si="574"/>
        <v>#DIV/0!</v>
      </c>
      <c r="K2015" s="1"/>
      <c r="L2015" s="1"/>
      <c r="M2015" s="1"/>
      <c r="N2015" s="1"/>
      <c r="O2015" s="1"/>
      <c r="P2015" s="1"/>
    </row>
    <row r="2016" spans="1:17" ht="14.25" customHeight="1">
      <c r="A2016" s="14" t="s">
        <v>1364</v>
      </c>
      <c r="B2016" s="27">
        <v>4</v>
      </c>
      <c r="J2016" s="7" t="e">
        <f t="shared" si="574"/>
        <v>#DIV/0!</v>
      </c>
      <c r="K2016" s="1"/>
      <c r="L2016" s="1"/>
      <c r="M2016" s="1"/>
      <c r="N2016" s="1"/>
      <c r="O2016" s="1"/>
      <c r="P2016" s="1"/>
    </row>
    <row r="2017" spans="1:20" ht="14.25" customHeight="1">
      <c r="A2017" s="14" t="s">
        <v>1364</v>
      </c>
      <c r="B2017" s="27">
        <v>5</v>
      </c>
      <c r="J2017" s="7" t="e">
        <f t="shared" si="574"/>
        <v>#DIV/0!</v>
      </c>
      <c r="K2017" s="1"/>
      <c r="L2017" s="1"/>
      <c r="M2017" s="1"/>
      <c r="N2017" s="1"/>
      <c r="O2017" s="1"/>
      <c r="P2017" s="1"/>
    </row>
    <row r="2018" spans="1:20" ht="14.25" customHeight="1">
      <c r="A2018" s="14" t="s">
        <v>1367</v>
      </c>
      <c r="B2018" s="27">
        <v>1</v>
      </c>
      <c r="J2018" s="7" t="e">
        <f t="shared" si="574"/>
        <v>#DIV/0!</v>
      </c>
      <c r="K2018" s="1"/>
      <c r="L2018" s="1"/>
      <c r="M2018" s="1"/>
      <c r="N2018" s="1"/>
      <c r="O2018" s="1"/>
      <c r="P2018" s="1"/>
    </row>
    <row r="2019" spans="1:20" ht="14.25" customHeight="1">
      <c r="A2019" s="14" t="s">
        <v>1367</v>
      </c>
      <c r="B2019" s="27">
        <v>2</v>
      </c>
      <c r="J2019" s="7" t="e">
        <f t="shared" si="574"/>
        <v>#DIV/0!</v>
      </c>
      <c r="K2019" s="1"/>
      <c r="L2019" s="1"/>
      <c r="M2019" s="1"/>
      <c r="N2019" s="1"/>
      <c r="O2019" s="1"/>
      <c r="P2019" s="1"/>
    </row>
    <row r="2020" spans="1:20" ht="14.25" customHeight="1">
      <c r="A2020" s="14" t="s">
        <v>1367</v>
      </c>
      <c r="B2020" s="27">
        <v>3</v>
      </c>
      <c r="J2020" s="7" t="e">
        <f t="shared" si="574"/>
        <v>#DIV/0!</v>
      </c>
      <c r="K2020" s="1"/>
      <c r="L2020" s="1"/>
      <c r="M2020" s="1"/>
      <c r="N2020" s="1"/>
      <c r="O2020" s="1"/>
      <c r="P2020" s="1"/>
    </row>
    <row r="2021" spans="1:20" ht="14.25" customHeight="1">
      <c r="A2021" s="14" t="s">
        <v>1367</v>
      </c>
      <c r="B2021" s="27">
        <v>4</v>
      </c>
      <c r="J2021" s="7" t="e">
        <f t="shared" si="574"/>
        <v>#DIV/0!</v>
      </c>
      <c r="K2021" s="1"/>
      <c r="L2021" s="1"/>
      <c r="M2021" s="1"/>
      <c r="N2021" s="1"/>
      <c r="O2021" s="1"/>
      <c r="P2021" s="1"/>
    </row>
    <row r="2022" spans="1:20" ht="14.25" customHeight="1">
      <c r="A2022" s="14" t="s">
        <v>1367</v>
      </c>
      <c r="B2022" s="27">
        <v>5</v>
      </c>
      <c r="J2022" s="7" t="e">
        <f t="shared" si="574"/>
        <v>#DIV/0!</v>
      </c>
      <c r="K2022" s="1"/>
      <c r="L2022" s="1"/>
      <c r="M2022" s="1"/>
      <c r="N2022" s="1"/>
      <c r="O2022" s="1"/>
      <c r="P2022" s="1"/>
    </row>
    <row r="2023" spans="1:20" ht="14.25" customHeight="1">
      <c r="A2023" s="14" t="s">
        <v>1371</v>
      </c>
      <c r="B2023" s="27">
        <v>1</v>
      </c>
      <c r="J2023" s="7" t="e">
        <f t="shared" si="574"/>
        <v>#DIV/0!</v>
      </c>
      <c r="K2023" s="1"/>
      <c r="L2023" s="1"/>
      <c r="M2023" s="1"/>
      <c r="N2023" s="1"/>
      <c r="O2023" s="1"/>
      <c r="P2023" s="1"/>
      <c r="T2023" s="4"/>
    </row>
    <row r="2024" spans="1:20" ht="14.25" customHeight="1">
      <c r="A2024" s="14" t="s">
        <v>1371</v>
      </c>
      <c r="B2024" s="27">
        <v>2</v>
      </c>
      <c r="J2024" s="7" t="e">
        <f t="shared" si="574"/>
        <v>#DIV/0!</v>
      </c>
      <c r="K2024" s="1"/>
      <c r="L2024" s="1"/>
      <c r="M2024" s="1"/>
      <c r="N2024" s="1"/>
      <c r="O2024" s="1"/>
      <c r="P2024" s="1"/>
      <c r="T2024" s="4"/>
    </row>
    <row r="2025" spans="1:20" ht="14.25" customHeight="1">
      <c r="A2025" s="14" t="s">
        <v>1371</v>
      </c>
      <c r="B2025" s="27">
        <v>3</v>
      </c>
      <c r="J2025" s="7" t="e">
        <f t="shared" si="574"/>
        <v>#DIV/0!</v>
      </c>
      <c r="K2025" s="1"/>
      <c r="L2025" s="1"/>
      <c r="M2025" s="1"/>
      <c r="N2025" s="1"/>
      <c r="O2025" s="1"/>
      <c r="P2025" s="1"/>
      <c r="T2025" s="4"/>
    </row>
    <row r="2026" spans="1:20" ht="14.25" customHeight="1">
      <c r="A2026" s="14" t="s">
        <v>1371</v>
      </c>
      <c r="B2026" s="27">
        <v>4</v>
      </c>
      <c r="J2026" s="7" t="e">
        <f t="shared" si="574"/>
        <v>#DIV/0!</v>
      </c>
      <c r="K2026" s="1"/>
      <c r="L2026" s="1"/>
      <c r="M2026" s="1"/>
      <c r="N2026" s="1"/>
      <c r="O2026" s="1"/>
      <c r="P2026" s="1"/>
      <c r="T2026" s="4"/>
    </row>
    <row r="2027" spans="1:20" ht="14.25" customHeight="1">
      <c r="A2027" s="14" t="s">
        <v>1371</v>
      </c>
      <c r="B2027" s="27">
        <v>5</v>
      </c>
      <c r="J2027" s="7" t="e">
        <f t="shared" si="574"/>
        <v>#DIV/0!</v>
      </c>
      <c r="K2027" s="1"/>
      <c r="L2027" s="1"/>
      <c r="M2027" s="1"/>
      <c r="N2027" s="1"/>
      <c r="O2027" s="1"/>
      <c r="P2027" s="1"/>
      <c r="T2027" s="4"/>
    </row>
    <row r="2028" spans="1:20" ht="14.25" customHeight="1">
      <c r="A2028" s="14" t="s">
        <v>1375</v>
      </c>
      <c r="B2028" s="27">
        <v>1</v>
      </c>
      <c r="J2028" s="7" t="e">
        <f t="shared" si="574"/>
        <v>#DIV/0!</v>
      </c>
      <c r="K2028" s="1"/>
      <c r="L2028" s="1"/>
      <c r="M2028" s="1"/>
      <c r="N2028" s="1"/>
      <c r="O2028" s="1"/>
      <c r="P2028" s="1"/>
      <c r="T2028" s="4"/>
    </row>
    <row r="2029" spans="1:20" ht="14.25" customHeight="1">
      <c r="A2029" s="14" t="s">
        <v>1375</v>
      </c>
      <c r="B2029" s="27">
        <v>2</v>
      </c>
      <c r="J2029" s="7" t="e">
        <f t="shared" si="574"/>
        <v>#DIV/0!</v>
      </c>
      <c r="K2029" s="1"/>
      <c r="L2029" s="1"/>
      <c r="M2029" s="1"/>
      <c r="N2029" s="1"/>
      <c r="O2029" s="1"/>
      <c r="P2029" s="1"/>
      <c r="T2029" s="4"/>
    </row>
    <row r="2030" spans="1:20" ht="14.25" customHeight="1">
      <c r="A2030" s="14" t="s">
        <v>1375</v>
      </c>
      <c r="B2030" s="27">
        <v>3</v>
      </c>
      <c r="J2030" s="7" t="e">
        <f t="shared" si="574"/>
        <v>#DIV/0!</v>
      </c>
      <c r="K2030" s="1"/>
      <c r="L2030" s="1"/>
      <c r="M2030" s="1"/>
      <c r="N2030" s="1"/>
      <c r="O2030" s="1"/>
      <c r="P2030" s="1"/>
      <c r="T2030" s="4"/>
    </row>
    <row r="2031" spans="1:20" ht="14.25" customHeight="1">
      <c r="A2031" s="14" t="s">
        <v>1375</v>
      </c>
      <c r="B2031" s="27">
        <v>4</v>
      </c>
      <c r="J2031" s="7" t="e">
        <f t="shared" si="574"/>
        <v>#DIV/0!</v>
      </c>
      <c r="K2031" s="1"/>
      <c r="L2031" s="1"/>
      <c r="M2031" s="1"/>
      <c r="N2031" s="1"/>
      <c r="O2031" s="1"/>
      <c r="P2031" s="1"/>
      <c r="T2031" s="4"/>
    </row>
    <row r="2032" spans="1:20" ht="14.25" customHeight="1">
      <c r="A2032" s="14" t="s">
        <v>1375</v>
      </c>
      <c r="B2032" s="27">
        <v>5</v>
      </c>
      <c r="J2032" s="7" t="e">
        <f t="shared" si="574"/>
        <v>#DIV/0!</v>
      </c>
      <c r="K2032" s="1"/>
      <c r="L2032" s="1"/>
      <c r="M2032" s="1"/>
      <c r="N2032" s="1"/>
      <c r="O2032" s="1"/>
      <c r="P2032" s="1"/>
      <c r="T2032" s="4"/>
    </row>
    <row r="2033" spans="1:20" ht="14.25" customHeight="1">
      <c r="A2033" s="14" t="s">
        <v>1379</v>
      </c>
      <c r="B2033" s="27">
        <v>1</v>
      </c>
      <c r="C2033" s="27">
        <v>19.899999999999999</v>
      </c>
      <c r="D2033" s="27">
        <v>4.9000000000000004</v>
      </c>
      <c r="E2033" s="27">
        <v>0.41</v>
      </c>
      <c r="F2033" s="27">
        <v>0.70899999999999996</v>
      </c>
      <c r="G2033" s="27">
        <v>0.73</v>
      </c>
      <c r="H2033" s="27">
        <v>1.38</v>
      </c>
      <c r="J2033" s="7">
        <f t="shared" si="574"/>
        <v>0</v>
      </c>
      <c r="K2033" s="1"/>
      <c r="L2033" s="1"/>
      <c r="M2033" s="2" t="s">
        <v>52</v>
      </c>
      <c r="N2033" s="2" t="s">
        <v>52</v>
      </c>
      <c r="O2033" s="2" t="s">
        <v>1628</v>
      </c>
      <c r="P2033" s="2" t="s">
        <v>1628</v>
      </c>
      <c r="T2033" s="4"/>
    </row>
    <row r="2034" spans="1:20" ht="14.25" customHeight="1">
      <c r="A2034" s="14" t="s">
        <v>1379</v>
      </c>
      <c r="B2034" s="27">
        <v>2</v>
      </c>
      <c r="C2034" s="27">
        <v>23.2</v>
      </c>
      <c r="D2034" s="27">
        <v>5</v>
      </c>
      <c r="E2034" s="27">
        <v>1.04</v>
      </c>
      <c r="F2034" s="27">
        <v>1.022</v>
      </c>
      <c r="G2034" s="27">
        <v>1.23</v>
      </c>
      <c r="H2034" s="27">
        <v>2.11</v>
      </c>
      <c r="J2034" s="7">
        <f t="shared" si="574"/>
        <v>0</v>
      </c>
      <c r="K2034" s="1"/>
      <c r="L2034" s="1"/>
      <c r="M2034" s="2" t="s">
        <v>52</v>
      </c>
      <c r="N2034" s="2" t="s">
        <v>52</v>
      </c>
      <c r="O2034" s="2" t="s">
        <v>1628</v>
      </c>
      <c r="P2034" s="2" t="s">
        <v>1628</v>
      </c>
      <c r="T2034" s="4"/>
    </row>
    <row r="2035" spans="1:20" ht="14.25" customHeight="1">
      <c r="A2035" s="14" t="s">
        <v>1379</v>
      </c>
      <c r="B2035" s="27">
        <v>3</v>
      </c>
      <c r="C2035" s="27">
        <v>21.6</v>
      </c>
      <c r="D2035" s="27">
        <v>3.8</v>
      </c>
      <c r="E2035" s="27">
        <v>0.88</v>
      </c>
      <c r="F2035" s="27">
        <v>0.749</v>
      </c>
      <c r="G2035" s="27">
        <v>0.96</v>
      </c>
      <c r="H2035" s="27">
        <v>1.43</v>
      </c>
      <c r="J2035" s="7">
        <f t="shared" si="574"/>
        <v>0</v>
      </c>
      <c r="K2035" s="1"/>
      <c r="L2035" s="1"/>
      <c r="M2035" s="2" t="s">
        <v>52</v>
      </c>
      <c r="N2035" s="2" t="s">
        <v>52</v>
      </c>
      <c r="O2035" s="2" t="s">
        <v>1628</v>
      </c>
      <c r="P2035" s="2" t="s">
        <v>1628</v>
      </c>
      <c r="T2035" s="4"/>
    </row>
    <row r="2036" spans="1:20" ht="14.25" customHeight="1">
      <c r="A2036" s="14" t="s">
        <v>1379</v>
      </c>
      <c r="B2036" s="27">
        <v>4</v>
      </c>
      <c r="C2036" s="27">
        <v>27</v>
      </c>
      <c r="D2036" s="27">
        <v>6.1</v>
      </c>
      <c r="E2036" s="27">
        <v>0.9</v>
      </c>
      <c r="F2036" s="27">
        <v>0.99099999999999999</v>
      </c>
      <c r="G2036" s="27">
        <v>1.31</v>
      </c>
      <c r="H2036" s="27">
        <v>3.05</v>
      </c>
      <c r="J2036" s="7">
        <f t="shared" si="574"/>
        <v>0</v>
      </c>
      <c r="K2036" s="1"/>
      <c r="L2036" s="1"/>
      <c r="M2036" s="2" t="s">
        <v>52</v>
      </c>
      <c r="N2036" s="2" t="s">
        <v>52</v>
      </c>
      <c r="O2036" s="2" t="s">
        <v>1628</v>
      </c>
      <c r="P2036" s="2" t="s">
        <v>1628</v>
      </c>
      <c r="T2036" s="4"/>
    </row>
    <row r="2037" spans="1:20" ht="14.25" customHeight="1">
      <c r="A2037" s="14" t="s">
        <v>1379</v>
      </c>
      <c r="B2037" s="27">
        <v>5</v>
      </c>
      <c r="C2037" s="27">
        <v>24.6</v>
      </c>
      <c r="D2037" s="27">
        <v>4.5999999999999996</v>
      </c>
      <c r="E2037" s="27">
        <v>0.83</v>
      </c>
      <c r="F2037" s="27">
        <v>0.81799999999999995</v>
      </c>
      <c r="G2037" s="27">
        <v>1.21</v>
      </c>
      <c r="H2037" s="27">
        <v>1.97</v>
      </c>
      <c r="J2037" s="7">
        <f t="shared" si="574"/>
        <v>0</v>
      </c>
      <c r="K2037" s="1"/>
      <c r="L2037" s="1"/>
      <c r="M2037" s="2" t="s">
        <v>52</v>
      </c>
      <c r="N2037" s="2" t="s">
        <v>52</v>
      </c>
      <c r="O2037" s="2" t="s">
        <v>1628</v>
      </c>
      <c r="P2037" s="2" t="s">
        <v>1628</v>
      </c>
      <c r="T2037" s="4"/>
    </row>
    <row r="2038" spans="1:20" ht="14.25" customHeight="1">
      <c r="A2038" s="14" t="s">
        <v>1379</v>
      </c>
      <c r="B2038" s="27">
        <v>6</v>
      </c>
      <c r="C2038" s="27">
        <v>21.5</v>
      </c>
      <c r="D2038" s="27">
        <v>4.2</v>
      </c>
      <c r="E2038" s="27">
        <v>0.65</v>
      </c>
      <c r="F2038" s="27">
        <v>0.76600000000000001</v>
      </c>
      <c r="G2038" s="27">
        <v>1.1499999999999999</v>
      </c>
      <c r="H2038" s="27">
        <v>1.49</v>
      </c>
      <c r="J2038" s="7">
        <f t="shared" si="574"/>
        <v>0</v>
      </c>
      <c r="K2038" s="1"/>
      <c r="L2038" s="1"/>
      <c r="M2038" s="2" t="s">
        <v>52</v>
      </c>
      <c r="N2038" s="2" t="s">
        <v>52</v>
      </c>
      <c r="O2038" s="2" t="s">
        <v>1628</v>
      </c>
      <c r="P2038" s="2" t="s">
        <v>1628</v>
      </c>
      <c r="T2038" s="4"/>
    </row>
    <row r="2039" spans="1:20" ht="14.25" customHeight="1">
      <c r="A2039" s="14" t="s">
        <v>1379</v>
      </c>
      <c r="B2039" s="27">
        <v>7</v>
      </c>
      <c r="C2039" s="27">
        <v>20.5</v>
      </c>
      <c r="D2039" s="27">
        <v>4.9000000000000004</v>
      </c>
      <c r="E2039" s="27">
        <v>0.65</v>
      </c>
      <c r="F2039" s="27">
        <v>0.88500000000000001</v>
      </c>
      <c r="G2039" s="27">
        <v>0.89</v>
      </c>
      <c r="H2039" s="27">
        <v>1.43</v>
      </c>
      <c r="J2039" s="7">
        <f t="shared" si="574"/>
        <v>0</v>
      </c>
      <c r="K2039" s="1"/>
      <c r="L2039" s="1"/>
      <c r="M2039" s="2" t="s">
        <v>52</v>
      </c>
      <c r="N2039" s="2" t="s">
        <v>52</v>
      </c>
      <c r="O2039" s="2" t="s">
        <v>1628</v>
      </c>
      <c r="P2039" s="2" t="s">
        <v>1628</v>
      </c>
      <c r="T2039" s="4"/>
    </row>
    <row r="2040" spans="1:20" ht="14.25" customHeight="1">
      <c r="A2040" s="14" t="s">
        <v>1379</v>
      </c>
      <c r="B2040" s="27">
        <v>8</v>
      </c>
      <c r="C2040" s="27">
        <v>20.399999999999999</v>
      </c>
      <c r="D2040" s="27">
        <v>4.3</v>
      </c>
      <c r="E2040" s="27">
        <v>0.48</v>
      </c>
      <c r="F2040" s="27">
        <v>0.93</v>
      </c>
      <c r="G2040" s="27">
        <v>0.82</v>
      </c>
      <c r="H2040" s="27">
        <v>1.36</v>
      </c>
      <c r="J2040" s="7">
        <f t="shared" si="574"/>
        <v>0</v>
      </c>
      <c r="K2040" s="1"/>
      <c r="L2040" s="1"/>
      <c r="M2040" s="2" t="s">
        <v>52</v>
      </c>
      <c r="N2040" s="2" t="s">
        <v>52</v>
      </c>
      <c r="O2040" s="2" t="s">
        <v>1628</v>
      </c>
      <c r="P2040" s="2" t="s">
        <v>1628</v>
      </c>
      <c r="T2040" s="4"/>
    </row>
    <row r="2041" spans="1:20" ht="14.25" customHeight="1">
      <c r="A2041" s="14" t="s">
        <v>1379</v>
      </c>
      <c r="B2041" s="27">
        <v>9</v>
      </c>
      <c r="C2041" s="27">
        <v>23.2</v>
      </c>
      <c r="D2041" s="27">
        <v>5.0999999999999996</v>
      </c>
      <c r="E2041" s="27">
        <v>0.86</v>
      </c>
      <c r="F2041" s="27">
        <v>0.86899999999999999</v>
      </c>
      <c r="G2041" s="27">
        <v>0.9</v>
      </c>
      <c r="H2041" s="27">
        <v>2.44</v>
      </c>
      <c r="J2041" s="7">
        <f t="shared" si="574"/>
        <v>0</v>
      </c>
      <c r="K2041" s="1"/>
      <c r="L2041" s="1"/>
      <c r="M2041" s="2" t="s">
        <v>52</v>
      </c>
      <c r="N2041" s="2" t="s">
        <v>52</v>
      </c>
      <c r="O2041" s="2" t="s">
        <v>1628</v>
      </c>
      <c r="P2041" s="2" t="s">
        <v>1628</v>
      </c>
      <c r="T2041" s="4"/>
    </row>
    <row r="2042" spans="1:20" ht="14.25" customHeight="1">
      <c r="A2042" s="14" t="s">
        <v>1379</v>
      </c>
      <c r="B2042" s="27">
        <v>10</v>
      </c>
      <c r="C2042" s="27">
        <v>34.5</v>
      </c>
      <c r="D2042" s="27">
        <v>5.9</v>
      </c>
      <c r="E2042" s="27">
        <v>1.1200000000000001</v>
      </c>
      <c r="F2042" s="27">
        <v>1.466</v>
      </c>
      <c r="G2042" s="27">
        <v>1.39</v>
      </c>
      <c r="H2042" s="27">
        <v>3.78</v>
      </c>
      <c r="J2042" s="7">
        <f t="shared" si="574"/>
        <v>0</v>
      </c>
      <c r="K2042" s="1"/>
      <c r="L2042" s="1"/>
      <c r="M2042" s="2" t="s">
        <v>52</v>
      </c>
      <c r="N2042" s="2" t="s">
        <v>52</v>
      </c>
      <c r="O2042" s="2" t="s">
        <v>1628</v>
      </c>
      <c r="P2042" s="2" t="s">
        <v>1628</v>
      </c>
      <c r="T2042" s="4"/>
    </row>
    <row r="2043" spans="1:20" ht="14.25" customHeight="1">
      <c r="A2043" s="14" t="s">
        <v>1383</v>
      </c>
      <c r="B2043" s="27">
        <v>1</v>
      </c>
      <c r="J2043" s="7" t="e">
        <f t="shared" si="574"/>
        <v>#DIV/0!</v>
      </c>
      <c r="K2043" s="1"/>
      <c r="L2043" s="1"/>
      <c r="M2043" s="1"/>
      <c r="N2043" s="1"/>
      <c r="O2043" s="1"/>
      <c r="P2043" s="1"/>
      <c r="T2043" s="4"/>
    </row>
    <row r="2044" spans="1:20" ht="14.25" customHeight="1">
      <c r="A2044" s="14" t="s">
        <v>1383</v>
      </c>
      <c r="B2044" s="27">
        <v>2</v>
      </c>
      <c r="J2044" s="7" t="e">
        <f t="shared" si="574"/>
        <v>#DIV/0!</v>
      </c>
      <c r="K2044" s="1"/>
      <c r="L2044" s="1"/>
      <c r="M2044" s="1"/>
      <c r="N2044" s="1"/>
      <c r="O2044" s="1"/>
      <c r="P2044" s="1"/>
      <c r="T2044" s="4"/>
    </row>
    <row r="2045" spans="1:20" ht="14.25" customHeight="1">
      <c r="A2045" s="14" t="s">
        <v>1383</v>
      </c>
      <c r="B2045" s="27">
        <v>3</v>
      </c>
      <c r="J2045" s="7" t="e">
        <f t="shared" si="574"/>
        <v>#DIV/0!</v>
      </c>
      <c r="K2045" s="1"/>
      <c r="L2045" s="1"/>
      <c r="M2045" s="1"/>
      <c r="N2045" s="1"/>
      <c r="O2045" s="1"/>
      <c r="P2045" s="1"/>
      <c r="T2045" s="4"/>
    </row>
    <row r="2046" spans="1:20" ht="14.25" customHeight="1">
      <c r="A2046" s="14" t="s">
        <v>1383</v>
      </c>
      <c r="B2046" s="27">
        <v>4</v>
      </c>
      <c r="J2046" s="7" t="e">
        <f t="shared" si="574"/>
        <v>#DIV/0!</v>
      </c>
      <c r="K2046" s="1"/>
      <c r="L2046" s="1"/>
      <c r="M2046" s="1"/>
      <c r="N2046" s="1"/>
      <c r="O2046" s="1"/>
      <c r="P2046" s="1"/>
      <c r="T2046" s="4"/>
    </row>
    <row r="2047" spans="1:20" ht="14.25" customHeight="1">
      <c r="A2047" s="14" t="s">
        <v>1383</v>
      </c>
      <c r="B2047" s="27">
        <v>5</v>
      </c>
      <c r="J2047" s="7" t="e">
        <f t="shared" si="574"/>
        <v>#DIV/0!</v>
      </c>
      <c r="K2047" s="1"/>
      <c r="L2047" s="1"/>
      <c r="M2047" s="1"/>
      <c r="N2047" s="1"/>
      <c r="O2047" s="1"/>
      <c r="P2047" s="1"/>
      <c r="T2047" s="4"/>
    </row>
    <row r="2048" spans="1:20" ht="14.25" customHeight="1">
      <c r="A2048" s="14" t="s">
        <v>1387</v>
      </c>
      <c r="B2048" s="27">
        <v>1</v>
      </c>
      <c r="J2048" s="7" t="e">
        <f t="shared" si="574"/>
        <v>#DIV/0!</v>
      </c>
      <c r="K2048" s="1"/>
      <c r="L2048" s="1"/>
      <c r="M2048" s="1"/>
      <c r="N2048" s="1"/>
      <c r="O2048" s="1"/>
      <c r="P2048" s="1"/>
      <c r="T2048" s="4"/>
    </row>
    <row r="2049" spans="1:20" ht="14.25" customHeight="1">
      <c r="A2049" s="14" t="s">
        <v>1387</v>
      </c>
      <c r="B2049" s="27">
        <v>2</v>
      </c>
      <c r="J2049" s="7" t="e">
        <f t="shared" si="574"/>
        <v>#DIV/0!</v>
      </c>
      <c r="K2049" s="1"/>
      <c r="L2049" s="1"/>
      <c r="M2049" s="1"/>
      <c r="N2049" s="1"/>
      <c r="O2049" s="1"/>
      <c r="P2049" s="1"/>
      <c r="T2049" s="4"/>
    </row>
    <row r="2050" spans="1:20" ht="14.25" customHeight="1">
      <c r="A2050" s="14" t="s">
        <v>1387</v>
      </c>
      <c r="B2050" s="27">
        <v>3</v>
      </c>
      <c r="J2050" s="7" t="e">
        <f t="shared" si="574"/>
        <v>#DIV/0!</v>
      </c>
      <c r="K2050" s="1"/>
      <c r="L2050" s="1"/>
      <c r="M2050" s="1"/>
      <c r="N2050" s="1"/>
      <c r="O2050" s="1"/>
      <c r="P2050" s="1"/>
      <c r="T2050" s="4"/>
    </row>
    <row r="2051" spans="1:20" ht="14.25" customHeight="1">
      <c r="A2051" s="14" t="s">
        <v>1387</v>
      </c>
      <c r="B2051" s="27">
        <v>4</v>
      </c>
      <c r="J2051" s="7" t="e">
        <f t="shared" si="574"/>
        <v>#DIV/0!</v>
      </c>
      <c r="K2051" s="1"/>
      <c r="L2051" s="1"/>
      <c r="M2051" s="1"/>
      <c r="N2051" s="1"/>
      <c r="O2051" s="1"/>
      <c r="P2051" s="1"/>
      <c r="T2051" s="4"/>
    </row>
    <row r="2052" spans="1:20" ht="14.25" customHeight="1">
      <c r="A2052" s="14" t="s">
        <v>1387</v>
      </c>
      <c r="B2052" s="27">
        <v>5</v>
      </c>
      <c r="J2052" s="7" t="e">
        <f t="shared" si="574"/>
        <v>#DIV/0!</v>
      </c>
      <c r="K2052" s="1"/>
      <c r="L2052" s="1"/>
      <c r="M2052" s="1"/>
      <c r="N2052" s="1"/>
      <c r="O2052" s="1"/>
      <c r="P2052" s="1"/>
      <c r="T2052" s="4"/>
    </row>
    <row r="2053" spans="1:20" ht="14.25" customHeight="1">
      <c r="A2053" s="14" t="s">
        <v>1390</v>
      </c>
      <c r="B2053" s="27">
        <v>1</v>
      </c>
      <c r="J2053" s="7" t="e">
        <f t="shared" si="574"/>
        <v>#DIV/0!</v>
      </c>
      <c r="K2053" s="1"/>
      <c r="L2053" s="1"/>
      <c r="M2053" s="1"/>
      <c r="N2053" s="1"/>
      <c r="O2053" s="1"/>
      <c r="P2053" s="1"/>
    </row>
    <row r="2054" spans="1:20" ht="14.25" customHeight="1">
      <c r="A2054" s="14" t="s">
        <v>1390</v>
      </c>
      <c r="B2054" s="27">
        <v>2</v>
      </c>
      <c r="J2054" s="7" t="e">
        <f t="shared" si="574"/>
        <v>#DIV/0!</v>
      </c>
      <c r="K2054" s="1"/>
      <c r="L2054" s="1"/>
      <c r="M2054" s="1"/>
      <c r="N2054" s="1"/>
      <c r="O2054" s="1"/>
      <c r="P2054" s="1"/>
    </row>
    <row r="2055" spans="1:20" ht="14.25" customHeight="1">
      <c r="A2055" s="14" t="s">
        <v>1390</v>
      </c>
      <c r="B2055" s="27">
        <v>3</v>
      </c>
      <c r="J2055" s="7" t="e">
        <f t="shared" si="574"/>
        <v>#DIV/0!</v>
      </c>
      <c r="K2055" s="1"/>
      <c r="L2055" s="1"/>
      <c r="M2055" s="1"/>
      <c r="N2055" s="1"/>
      <c r="O2055" s="1"/>
      <c r="P2055" s="1"/>
    </row>
    <row r="2056" spans="1:20" ht="14.25" customHeight="1">
      <c r="A2056" s="14" t="s">
        <v>1390</v>
      </c>
      <c r="B2056" s="27">
        <v>4</v>
      </c>
      <c r="J2056" s="7" t="e">
        <f t="shared" si="574"/>
        <v>#DIV/0!</v>
      </c>
      <c r="K2056" s="1"/>
      <c r="L2056" s="1"/>
      <c r="M2056" s="1"/>
      <c r="N2056" s="1"/>
      <c r="O2056" s="1"/>
      <c r="P2056" s="1"/>
    </row>
    <row r="2057" spans="1:20" ht="14.25" customHeight="1">
      <c r="A2057" s="14" t="s">
        <v>1390</v>
      </c>
      <c r="B2057" s="27">
        <v>5</v>
      </c>
      <c r="J2057" s="7" t="e">
        <f t="shared" si="574"/>
        <v>#DIV/0!</v>
      </c>
      <c r="K2057" s="1"/>
      <c r="L2057" s="1"/>
      <c r="M2057" s="1"/>
      <c r="N2057" s="1"/>
      <c r="O2057" s="1"/>
      <c r="P2057" s="1"/>
    </row>
    <row r="2058" spans="1:20" ht="14.25" customHeight="1">
      <c r="B2058" s="27">
        <v>1</v>
      </c>
      <c r="J2058" s="7" t="e">
        <f t="shared" si="574"/>
        <v>#DIV/0!</v>
      </c>
      <c r="K2058" s="1"/>
      <c r="L2058" s="1"/>
      <c r="M2058" s="1"/>
      <c r="N2058" s="1"/>
      <c r="O2058" s="1"/>
      <c r="P2058" s="1"/>
    </row>
    <row r="2059" spans="1:20" ht="14.25" customHeight="1">
      <c r="B2059" s="27">
        <v>2</v>
      </c>
      <c r="J2059" s="7" t="e">
        <f t="shared" si="574"/>
        <v>#DIV/0!</v>
      </c>
      <c r="K2059" s="1"/>
      <c r="L2059" s="1"/>
      <c r="M2059" s="1"/>
      <c r="N2059" s="1"/>
      <c r="O2059" s="1"/>
      <c r="P2059" s="1"/>
    </row>
    <row r="2060" spans="1:20" ht="14.25" customHeight="1">
      <c r="B2060" s="27">
        <v>3</v>
      </c>
      <c r="J2060" s="7" t="e">
        <f t="shared" si="574"/>
        <v>#DIV/0!</v>
      </c>
      <c r="K2060" s="1"/>
      <c r="L2060" s="1"/>
      <c r="M2060" s="1"/>
      <c r="N2060" s="1"/>
      <c r="O2060" s="1"/>
      <c r="P2060" s="1"/>
    </row>
    <row r="2061" spans="1:20" ht="14.25" customHeight="1">
      <c r="B2061" s="27">
        <v>4</v>
      </c>
      <c r="J2061" s="7" t="e">
        <f t="shared" si="574"/>
        <v>#DIV/0!</v>
      </c>
      <c r="K2061" s="1"/>
      <c r="L2061" s="1"/>
      <c r="M2061" s="1"/>
      <c r="N2061" s="1"/>
      <c r="O2061" s="1"/>
      <c r="P2061" s="1"/>
    </row>
    <row r="2062" spans="1:20" ht="14.25" customHeight="1">
      <c r="B2062" s="27">
        <v>5</v>
      </c>
      <c r="J2062" s="7" t="e">
        <f t="shared" si="574"/>
        <v>#DIV/0!</v>
      </c>
      <c r="K2062" s="1"/>
      <c r="L2062" s="1"/>
      <c r="M2062" s="1"/>
      <c r="N2062" s="1"/>
      <c r="O2062" s="1"/>
      <c r="P2062" s="1"/>
    </row>
    <row r="2063" spans="1:20" ht="14.25" customHeight="1">
      <c r="A2063" s="14" t="s">
        <v>1392</v>
      </c>
      <c r="B2063" s="27">
        <v>1</v>
      </c>
      <c r="J2063" s="7" t="e">
        <f t="shared" si="574"/>
        <v>#DIV/0!</v>
      </c>
      <c r="K2063" s="1"/>
      <c r="L2063" s="1"/>
      <c r="M2063" s="1"/>
      <c r="N2063" s="1"/>
      <c r="O2063" s="1"/>
      <c r="P2063" s="1"/>
    </row>
    <row r="2064" spans="1:20" ht="14.25" customHeight="1">
      <c r="A2064" s="14" t="s">
        <v>1392</v>
      </c>
      <c r="B2064" s="27">
        <v>2</v>
      </c>
      <c r="J2064" s="7" t="e">
        <f t="shared" si="574"/>
        <v>#DIV/0!</v>
      </c>
      <c r="K2064" s="1"/>
      <c r="L2064" s="1"/>
      <c r="M2064" s="1"/>
      <c r="N2064" s="1"/>
      <c r="O2064" s="1"/>
      <c r="P2064" s="1"/>
    </row>
    <row r="2065" spans="1:16" ht="14.25" customHeight="1">
      <c r="A2065" s="14" t="s">
        <v>1392</v>
      </c>
      <c r="B2065" s="27">
        <v>3</v>
      </c>
      <c r="J2065" s="7" t="e">
        <f t="shared" si="574"/>
        <v>#DIV/0!</v>
      </c>
      <c r="K2065" s="1"/>
      <c r="L2065" s="1"/>
      <c r="M2065" s="1"/>
      <c r="N2065" s="1"/>
      <c r="O2065" s="1"/>
      <c r="P2065" s="1"/>
    </row>
    <row r="2066" spans="1:16" ht="14.25" customHeight="1">
      <c r="A2066" s="14" t="s">
        <v>1392</v>
      </c>
      <c r="B2066" s="27">
        <v>4</v>
      </c>
      <c r="J2066" s="7" t="e">
        <f t="shared" si="574"/>
        <v>#DIV/0!</v>
      </c>
      <c r="K2066" s="1"/>
      <c r="L2066" s="1"/>
      <c r="M2066" s="1"/>
      <c r="N2066" s="1"/>
      <c r="O2066" s="1"/>
      <c r="P2066" s="1"/>
    </row>
    <row r="2067" spans="1:16" ht="14.25" customHeight="1">
      <c r="A2067" s="14" t="s">
        <v>1392</v>
      </c>
      <c r="B2067" s="27">
        <v>5</v>
      </c>
      <c r="J2067" s="7" t="e">
        <f t="shared" si="574"/>
        <v>#DIV/0!</v>
      </c>
      <c r="K2067" s="1"/>
      <c r="L2067" s="1"/>
      <c r="M2067" s="1"/>
      <c r="N2067" s="1"/>
      <c r="O2067" s="1"/>
      <c r="P2067" s="1"/>
    </row>
    <row r="2068" spans="1:16" ht="14.25" customHeight="1">
      <c r="A2068" s="14" t="s">
        <v>1396</v>
      </c>
      <c r="B2068" s="27">
        <v>1</v>
      </c>
      <c r="J2068" s="7" t="e">
        <f t="shared" si="574"/>
        <v>#DIV/0!</v>
      </c>
      <c r="K2068" s="1"/>
      <c r="L2068" s="1"/>
      <c r="M2068" s="1"/>
      <c r="N2068" s="1"/>
      <c r="O2068" s="1"/>
      <c r="P2068" s="1"/>
    </row>
    <row r="2069" spans="1:16" ht="14.25" customHeight="1">
      <c r="A2069" s="14" t="s">
        <v>1396</v>
      </c>
      <c r="B2069" s="27">
        <v>2</v>
      </c>
      <c r="J2069" s="7" t="e">
        <f t="shared" si="574"/>
        <v>#DIV/0!</v>
      </c>
      <c r="K2069" s="1"/>
      <c r="L2069" s="1"/>
      <c r="M2069" s="1"/>
      <c r="N2069" s="1"/>
      <c r="O2069" s="1"/>
      <c r="P2069" s="1"/>
    </row>
    <row r="2070" spans="1:16" ht="14.25" customHeight="1">
      <c r="A2070" s="14" t="s">
        <v>1396</v>
      </c>
      <c r="B2070" s="27">
        <v>3</v>
      </c>
      <c r="J2070" s="7" t="e">
        <f t="shared" si="574"/>
        <v>#DIV/0!</v>
      </c>
      <c r="K2070" s="1"/>
      <c r="L2070" s="1"/>
      <c r="M2070" s="1"/>
      <c r="N2070" s="1"/>
      <c r="O2070" s="1"/>
      <c r="P2070" s="1"/>
    </row>
    <row r="2071" spans="1:16" ht="14.25" customHeight="1">
      <c r="A2071" s="14" t="s">
        <v>1396</v>
      </c>
      <c r="B2071" s="27">
        <v>4</v>
      </c>
      <c r="J2071" s="7" t="e">
        <f t="shared" si="574"/>
        <v>#DIV/0!</v>
      </c>
      <c r="K2071" s="1"/>
      <c r="L2071" s="1"/>
      <c r="M2071" s="1"/>
      <c r="N2071" s="1"/>
      <c r="O2071" s="1"/>
      <c r="P2071" s="1"/>
    </row>
    <row r="2072" spans="1:16" ht="14.25" customHeight="1">
      <c r="A2072" s="14" t="s">
        <v>1396</v>
      </c>
      <c r="B2072" s="27">
        <v>5</v>
      </c>
      <c r="J2072" s="7" t="e">
        <f t="shared" si="574"/>
        <v>#DIV/0!</v>
      </c>
      <c r="K2072" s="1"/>
      <c r="L2072" s="1"/>
      <c r="M2072" s="1"/>
      <c r="N2072" s="1"/>
      <c r="O2072" s="1"/>
      <c r="P2072" s="1"/>
    </row>
    <row r="2073" spans="1:16" ht="14.25" customHeight="1">
      <c r="A2073" s="14" t="s">
        <v>1399</v>
      </c>
      <c r="B2073" s="27">
        <v>1</v>
      </c>
      <c r="C2073" s="27">
        <v>10.7</v>
      </c>
      <c r="D2073" s="27">
        <v>3</v>
      </c>
      <c r="E2073" s="27">
        <v>0.2</v>
      </c>
      <c r="F2073" s="27">
        <v>0.61</v>
      </c>
      <c r="G2073" s="27">
        <v>0.51</v>
      </c>
      <c r="H2073" s="27">
        <v>0.37</v>
      </c>
      <c r="J2073" s="7">
        <f t="shared" si="574"/>
        <v>0</v>
      </c>
      <c r="K2073" s="1"/>
      <c r="L2073" s="1"/>
      <c r="M2073" s="2" t="s">
        <v>1628</v>
      </c>
      <c r="N2073" s="2" t="s">
        <v>52</v>
      </c>
      <c r="O2073" s="2" t="s">
        <v>1628</v>
      </c>
      <c r="P2073" s="2" t="s">
        <v>1628</v>
      </c>
    </row>
    <row r="2074" spans="1:16" ht="14.25" customHeight="1">
      <c r="A2074" s="14" t="s">
        <v>1399</v>
      </c>
      <c r="B2074" s="27">
        <v>2</v>
      </c>
      <c r="C2074" s="27">
        <v>10.6</v>
      </c>
      <c r="D2074" s="27">
        <v>2.6</v>
      </c>
      <c r="E2074" s="27">
        <v>0.15</v>
      </c>
      <c r="F2074" s="27">
        <v>0.66</v>
      </c>
      <c r="G2074" s="27">
        <v>0.42</v>
      </c>
      <c r="H2074" s="27">
        <v>0.28999999999999998</v>
      </c>
      <c r="J2074" s="7">
        <f t="shared" si="574"/>
        <v>0</v>
      </c>
      <c r="K2074" s="1"/>
      <c r="L2074" s="1"/>
      <c r="M2074" s="2" t="s">
        <v>1628</v>
      </c>
      <c r="N2074" s="2" t="s">
        <v>52</v>
      </c>
      <c r="O2074" s="2" t="s">
        <v>1628</v>
      </c>
      <c r="P2074" s="2" t="s">
        <v>1628</v>
      </c>
    </row>
    <row r="2075" spans="1:16" ht="14.25" customHeight="1">
      <c r="A2075" s="14" t="s">
        <v>1399</v>
      </c>
      <c r="B2075" s="27">
        <v>3</v>
      </c>
      <c r="C2075" s="27">
        <v>14.1</v>
      </c>
      <c r="D2075" s="27">
        <v>3.2</v>
      </c>
      <c r="E2075" s="27">
        <v>0.18</v>
      </c>
      <c r="F2075" s="27">
        <v>0.68</v>
      </c>
      <c r="G2075" s="27">
        <v>0.45</v>
      </c>
      <c r="H2075" s="27">
        <v>0.69</v>
      </c>
      <c r="J2075" s="7">
        <f t="shared" si="574"/>
        <v>0</v>
      </c>
      <c r="K2075" s="1"/>
      <c r="L2075" s="1"/>
      <c r="M2075" s="2" t="s">
        <v>1628</v>
      </c>
      <c r="N2075" s="2" t="s">
        <v>52</v>
      </c>
      <c r="O2075" s="2" t="s">
        <v>1628</v>
      </c>
      <c r="P2075" s="2" t="s">
        <v>1628</v>
      </c>
    </row>
    <row r="2076" spans="1:16" ht="14.25" customHeight="1">
      <c r="A2076" s="14" t="s">
        <v>1399</v>
      </c>
      <c r="B2076" s="27">
        <v>4</v>
      </c>
      <c r="C2076" s="27">
        <v>15.5</v>
      </c>
      <c r="D2076" s="27">
        <v>3</v>
      </c>
      <c r="E2076" s="27">
        <v>0.17</v>
      </c>
      <c r="F2076" s="27">
        <v>0.68</v>
      </c>
      <c r="G2076" s="27">
        <v>0.43</v>
      </c>
      <c r="H2076" s="27">
        <v>0.61</v>
      </c>
      <c r="J2076" s="7">
        <f t="shared" si="574"/>
        <v>0</v>
      </c>
      <c r="K2076" s="1"/>
      <c r="L2076" s="1"/>
      <c r="M2076" s="2" t="s">
        <v>1628</v>
      </c>
      <c r="N2076" s="2" t="s">
        <v>52</v>
      </c>
      <c r="O2076" s="2" t="s">
        <v>1628</v>
      </c>
      <c r="P2076" s="2" t="s">
        <v>1628</v>
      </c>
    </row>
    <row r="2077" spans="1:16" ht="14.25" customHeight="1">
      <c r="A2077" s="14" t="s">
        <v>1399</v>
      </c>
      <c r="B2077" s="27">
        <v>5</v>
      </c>
      <c r="C2077" s="27">
        <v>13.1</v>
      </c>
      <c r="D2077" s="27">
        <v>3.3</v>
      </c>
      <c r="E2077" s="27">
        <v>0.18</v>
      </c>
      <c r="F2077" s="27">
        <v>0.75</v>
      </c>
      <c r="G2077" s="27">
        <v>0.4</v>
      </c>
      <c r="H2077" s="27">
        <v>0.64</v>
      </c>
      <c r="J2077" s="7">
        <f t="shared" si="574"/>
        <v>0</v>
      </c>
      <c r="K2077" s="1"/>
      <c r="L2077" s="1"/>
      <c r="M2077" s="2" t="s">
        <v>1628</v>
      </c>
      <c r="N2077" s="2" t="s">
        <v>52</v>
      </c>
      <c r="O2077" s="2" t="s">
        <v>1628</v>
      </c>
      <c r="P2077" s="2" t="s">
        <v>1628</v>
      </c>
    </row>
    <row r="2078" spans="1:16" ht="14.25" customHeight="1">
      <c r="A2078" s="14" t="s">
        <v>1399</v>
      </c>
      <c r="B2078" s="27">
        <v>6</v>
      </c>
      <c r="C2078" s="27">
        <v>15.4</v>
      </c>
      <c r="D2078" s="27">
        <v>3.7</v>
      </c>
      <c r="E2078" s="27">
        <v>0.16</v>
      </c>
      <c r="F2078" s="27">
        <v>0.49</v>
      </c>
      <c r="G2078" s="27">
        <v>0.46</v>
      </c>
      <c r="H2078" s="27">
        <v>0.66</v>
      </c>
      <c r="J2078" s="7">
        <f t="shared" si="574"/>
        <v>0</v>
      </c>
      <c r="K2078" s="1"/>
      <c r="L2078" s="1"/>
      <c r="M2078" s="2" t="s">
        <v>1628</v>
      </c>
      <c r="N2078" s="2" t="s">
        <v>52</v>
      </c>
      <c r="O2078" s="2" t="s">
        <v>1628</v>
      </c>
      <c r="P2078" s="2" t="s">
        <v>1628</v>
      </c>
    </row>
    <row r="2079" spans="1:16" ht="14.25" customHeight="1">
      <c r="A2079" s="14" t="s">
        <v>1399</v>
      </c>
      <c r="B2079" s="27">
        <v>7</v>
      </c>
      <c r="C2079" s="27">
        <v>13.8</v>
      </c>
      <c r="D2079" s="27">
        <v>3</v>
      </c>
      <c r="E2079" s="27">
        <v>0.16</v>
      </c>
      <c r="F2079" s="27">
        <v>0.53</v>
      </c>
      <c r="G2079" s="27">
        <v>0.49</v>
      </c>
      <c r="H2079" s="27">
        <v>0.52</v>
      </c>
      <c r="J2079" s="7">
        <f t="shared" si="574"/>
        <v>0</v>
      </c>
      <c r="K2079" s="1"/>
      <c r="L2079" s="1"/>
      <c r="M2079" s="2" t="s">
        <v>52</v>
      </c>
      <c r="N2079" s="2" t="s">
        <v>52</v>
      </c>
      <c r="O2079" s="2" t="s">
        <v>1628</v>
      </c>
      <c r="P2079" s="2" t="s">
        <v>1628</v>
      </c>
    </row>
    <row r="2080" spans="1:16" ht="14.25" customHeight="1">
      <c r="A2080" s="14" t="s">
        <v>1399</v>
      </c>
      <c r="B2080" s="27">
        <v>8</v>
      </c>
      <c r="C2080" s="27">
        <v>15</v>
      </c>
      <c r="D2080" s="27">
        <v>3.7</v>
      </c>
      <c r="E2080" s="27">
        <v>0.17</v>
      </c>
      <c r="F2080" s="27">
        <v>0.56000000000000005</v>
      </c>
      <c r="G2080" s="27">
        <v>0.57999999999999996</v>
      </c>
      <c r="H2080" s="27">
        <v>0.87</v>
      </c>
      <c r="J2080" s="7">
        <f t="shared" si="574"/>
        <v>0</v>
      </c>
      <c r="K2080" s="1"/>
      <c r="L2080" s="1"/>
      <c r="M2080" s="2" t="s">
        <v>52</v>
      </c>
      <c r="N2080" s="2" t="s">
        <v>52</v>
      </c>
      <c r="O2080" s="2" t="s">
        <v>1628</v>
      </c>
      <c r="P2080" s="2" t="s">
        <v>1628</v>
      </c>
    </row>
    <row r="2081" spans="1:16" ht="14.25" customHeight="1">
      <c r="A2081" s="14" t="s">
        <v>1399</v>
      </c>
      <c r="B2081" s="27">
        <v>9</v>
      </c>
      <c r="C2081" s="27">
        <v>13.7</v>
      </c>
      <c r="D2081" s="27">
        <v>3.7</v>
      </c>
      <c r="E2081" s="27">
        <v>0.17</v>
      </c>
      <c r="F2081" s="27">
        <v>0.62</v>
      </c>
      <c r="G2081" s="27">
        <v>0.54</v>
      </c>
      <c r="H2081" s="27">
        <v>0.56999999999999995</v>
      </c>
      <c r="J2081" s="7">
        <f t="shared" si="574"/>
        <v>0</v>
      </c>
      <c r="K2081" s="1"/>
      <c r="L2081" s="1"/>
      <c r="M2081" s="2" t="s">
        <v>1628</v>
      </c>
      <c r="N2081" s="2" t="s">
        <v>52</v>
      </c>
      <c r="O2081" s="2" t="s">
        <v>1628</v>
      </c>
      <c r="P2081" s="2" t="s">
        <v>1628</v>
      </c>
    </row>
    <row r="2082" spans="1:16" ht="14.25" customHeight="1">
      <c r="A2082" s="14" t="s">
        <v>1399</v>
      </c>
      <c r="B2082" s="27">
        <v>10</v>
      </c>
      <c r="C2082" s="27">
        <v>20.2</v>
      </c>
      <c r="D2082" s="27">
        <v>3.7</v>
      </c>
      <c r="E2082" s="27">
        <v>0.18</v>
      </c>
      <c r="F2082" s="27">
        <v>0.45</v>
      </c>
      <c r="G2082" s="27">
        <v>0.53</v>
      </c>
      <c r="H2082" s="27">
        <v>0.99</v>
      </c>
      <c r="J2082" s="7">
        <f t="shared" si="574"/>
        <v>0</v>
      </c>
      <c r="K2082" s="1"/>
      <c r="L2082" s="1"/>
      <c r="M2082" s="2" t="s">
        <v>52</v>
      </c>
      <c r="N2082" s="2" t="s">
        <v>52</v>
      </c>
      <c r="O2082" s="2" t="s">
        <v>1628</v>
      </c>
      <c r="P2082" s="2" t="s">
        <v>1628</v>
      </c>
    </row>
    <row r="2083" spans="1:16" ht="14.25" customHeight="1">
      <c r="A2083" s="14" t="s">
        <v>1403</v>
      </c>
      <c r="B2083" s="27">
        <v>1</v>
      </c>
      <c r="J2083" s="7" t="e">
        <f t="shared" si="574"/>
        <v>#DIV/0!</v>
      </c>
      <c r="K2083" s="1"/>
      <c r="L2083" s="1"/>
      <c r="M2083" s="1"/>
      <c r="N2083" s="1"/>
      <c r="O2083" s="1"/>
      <c r="P2083" s="1"/>
    </row>
    <row r="2084" spans="1:16" ht="14.25" customHeight="1">
      <c r="A2084" s="14" t="s">
        <v>1403</v>
      </c>
      <c r="B2084" s="27">
        <v>2</v>
      </c>
      <c r="J2084" s="7" t="e">
        <f t="shared" si="574"/>
        <v>#DIV/0!</v>
      </c>
      <c r="K2084" s="1"/>
      <c r="L2084" s="1"/>
      <c r="M2084" s="1"/>
      <c r="N2084" s="1"/>
      <c r="O2084" s="1"/>
      <c r="P2084" s="1"/>
    </row>
    <row r="2085" spans="1:16" ht="14.25" customHeight="1">
      <c r="A2085" s="14" t="s">
        <v>1403</v>
      </c>
      <c r="B2085" s="27">
        <v>3</v>
      </c>
      <c r="J2085" s="7" t="e">
        <f t="shared" si="574"/>
        <v>#DIV/0!</v>
      </c>
      <c r="K2085" s="1"/>
      <c r="L2085" s="1"/>
      <c r="M2085" s="1"/>
      <c r="N2085" s="1"/>
      <c r="O2085" s="1"/>
      <c r="P2085" s="1"/>
    </row>
    <row r="2086" spans="1:16" ht="14.25" customHeight="1">
      <c r="A2086" s="14" t="s">
        <v>1403</v>
      </c>
      <c r="B2086" s="27">
        <v>4</v>
      </c>
      <c r="J2086" s="7" t="e">
        <f t="shared" si="574"/>
        <v>#DIV/0!</v>
      </c>
      <c r="K2086" s="1"/>
      <c r="L2086" s="1"/>
      <c r="M2086" s="1"/>
      <c r="N2086" s="1"/>
      <c r="O2086" s="1"/>
      <c r="P2086" s="1"/>
    </row>
    <row r="2087" spans="1:16" ht="14.25" customHeight="1">
      <c r="A2087" s="14" t="s">
        <v>1403</v>
      </c>
      <c r="B2087" s="27">
        <v>5</v>
      </c>
      <c r="J2087" s="7" t="e">
        <f t="shared" si="574"/>
        <v>#DIV/0!</v>
      </c>
      <c r="K2087" s="1"/>
      <c r="L2087" s="1"/>
      <c r="M2087" s="1"/>
      <c r="N2087" s="1"/>
      <c r="O2087" s="1"/>
      <c r="P2087" s="1"/>
    </row>
    <row r="2088" spans="1:16" ht="14.25" customHeight="1">
      <c r="A2088" s="14" t="s">
        <v>1406</v>
      </c>
      <c r="B2088" s="27">
        <v>1</v>
      </c>
      <c r="J2088" s="7" t="e">
        <f t="shared" si="574"/>
        <v>#DIV/0!</v>
      </c>
      <c r="K2088" s="1"/>
      <c r="L2088" s="1"/>
      <c r="M2088" s="1"/>
      <c r="N2088" s="1"/>
      <c r="O2088" s="1"/>
      <c r="P2088" s="1"/>
    </row>
    <row r="2089" spans="1:16" ht="14.25" customHeight="1">
      <c r="A2089" s="14" t="s">
        <v>1406</v>
      </c>
      <c r="B2089" s="27">
        <v>2</v>
      </c>
      <c r="J2089" s="7" t="e">
        <f t="shared" si="574"/>
        <v>#DIV/0!</v>
      </c>
      <c r="K2089" s="1"/>
      <c r="L2089" s="1"/>
      <c r="M2089" s="1"/>
      <c r="N2089" s="1"/>
      <c r="O2089" s="1"/>
      <c r="P2089" s="1"/>
    </row>
    <row r="2090" spans="1:16" ht="14.25" customHeight="1">
      <c r="A2090" s="14" t="s">
        <v>1406</v>
      </c>
      <c r="B2090" s="27">
        <v>3</v>
      </c>
      <c r="J2090" s="7" t="e">
        <f t="shared" si="574"/>
        <v>#DIV/0!</v>
      </c>
      <c r="K2090" s="1"/>
      <c r="L2090" s="1"/>
      <c r="M2090" s="1"/>
      <c r="N2090" s="1"/>
      <c r="O2090" s="1"/>
      <c r="P2090" s="1"/>
    </row>
    <row r="2091" spans="1:16" ht="14.25" customHeight="1">
      <c r="A2091" s="14" t="s">
        <v>1406</v>
      </c>
      <c r="B2091" s="27">
        <v>4</v>
      </c>
      <c r="J2091" s="7" t="e">
        <f t="shared" si="574"/>
        <v>#DIV/0!</v>
      </c>
      <c r="K2091" s="1"/>
      <c r="L2091" s="1"/>
      <c r="M2091" s="1"/>
      <c r="N2091" s="1"/>
      <c r="O2091" s="1"/>
      <c r="P2091" s="1"/>
    </row>
    <row r="2092" spans="1:16" ht="14.25" customHeight="1">
      <c r="A2092" s="14" t="s">
        <v>1406</v>
      </c>
      <c r="B2092" s="27">
        <v>5</v>
      </c>
      <c r="J2092" s="7" t="e">
        <f t="shared" si="574"/>
        <v>#DIV/0!</v>
      </c>
      <c r="K2092" s="1"/>
      <c r="L2092" s="1"/>
      <c r="M2092" s="1"/>
      <c r="N2092" s="1"/>
      <c r="O2092" s="1"/>
      <c r="P2092" s="1"/>
    </row>
    <row r="2093" spans="1:16" ht="14.25" customHeight="1">
      <c r="A2093" s="14" t="s">
        <v>1411</v>
      </c>
      <c r="B2093" s="27">
        <v>1</v>
      </c>
      <c r="J2093" s="7" t="e">
        <f t="shared" si="574"/>
        <v>#DIV/0!</v>
      </c>
      <c r="K2093" s="1"/>
      <c r="L2093" s="1"/>
      <c r="M2093" s="1"/>
      <c r="N2093" s="1"/>
      <c r="O2093" s="1"/>
      <c r="P2093" s="1"/>
    </row>
    <row r="2094" spans="1:16" ht="14.25" customHeight="1">
      <c r="A2094" s="14" t="s">
        <v>1411</v>
      </c>
      <c r="B2094" s="27">
        <v>2</v>
      </c>
      <c r="J2094" s="7" t="e">
        <f t="shared" si="574"/>
        <v>#DIV/0!</v>
      </c>
      <c r="K2094" s="1"/>
      <c r="L2094" s="1"/>
      <c r="M2094" s="1"/>
      <c r="N2094" s="1"/>
      <c r="O2094" s="1"/>
      <c r="P2094" s="1"/>
    </row>
    <row r="2095" spans="1:16" ht="14.25" customHeight="1">
      <c r="A2095" s="14" t="s">
        <v>1411</v>
      </c>
      <c r="B2095" s="27">
        <v>3</v>
      </c>
      <c r="J2095" s="7" t="e">
        <f t="shared" si="574"/>
        <v>#DIV/0!</v>
      </c>
      <c r="K2095" s="1"/>
      <c r="L2095" s="1"/>
      <c r="M2095" s="1"/>
      <c r="N2095" s="1"/>
      <c r="O2095" s="1"/>
      <c r="P2095" s="1"/>
    </row>
    <row r="2096" spans="1:16" ht="14.25" customHeight="1">
      <c r="A2096" s="14" t="s">
        <v>1411</v>
      </c>
      <c r="B2096" s="27">
        <v>4</v>
      </c>
      <c r="J2096" s="7" t="e">
        <f t="shared" si="574"/>
        <v>#DIV/0!</v>
      </c>
      <c r="K2096" s="1"/>
      <c r="L2096" s="1"/>
      <c r="M2096" s="1"/>
      <c r="N2096" s="1"/>
      <c r="O2096" s="1"/>
      <c r="P2096" s="1"/>
    </row>
    <row r="2097" spans="1:16" ht="14.25" customHeight="1">
      <c r="A2097" s="14" t="s">
        <v>1411</v>
      </c>
      <c r="B2097" s="27">
        <v>5</v>
      </c>
      <c r="J2097" s="7" t="e">
        <f t="shared" si="574"/>
        <v>#DIV/0!</v>
      </c>
      <c r="K2097" s="1"/>
      <c r="L2097" s="1"/>
      <c r="M2097" s="1"/>
      <c r="N2097" s="1"/>
      <c r="O2097" s="1"/>
      <c r="P2097" s="1"/>
    </row>
    <row r="2098" spans="1:16" ht="14.25" customHeight="1">
      <c r="A2098" s="14" t="s">
        <v>1414</v>
      </c>
      <c r="B2098" s="27">
        <v>1</v>
      </c>
      <c r="J2098" s="7" t="e">
        <f t="shared" si="574"/>
        <v>#DIV/0!</v>
      </c>
      <c r="K2098" s="1"/>
      <c r="L2098" s="1"/>
      <c r="M2098" s="1"/>
      <c r="N2098" s="1"/>
      <c r="O2098" s="1"/>
      <c r="P2098" s="1"/>
    </row>
    <row r="2099" spans="1:16" ht="14.25" customHeight="1">
      <c r="A2099" s="14" t="s">
        <v>1414</v>
      </c>
      <c r="B2099" s="27">
        <v>2</v>
      </c>
      <c r="J2099" s="7" t="e">
        <f t="shared" si="574"/>
        <v>#DIV/0!</v>
      </c>
      <c r="K2099" s="1"/>
      <c r="L2099" s="1"/>
      <c r="M2099" s="1"/>
      <c r="N2099" s="1"/>
      <c r="O2099" s="1"/>
      <c r="P2099" s="1"/>
    </row>
    <row r="2100" spans="1:16" ht="14.25" customHeight="1">
      <c r="A2100" s="14" t="s">
        <v>1414</v>
      </c>
      <c r="B2100" s="27">
        <v>3</v>
      </c>
      <c r="J2100" s="7" t="e">
        <f t="shared" si="574"/>
        <v>#DIV/0!</v>
      </c>
      <c r="K2100" s="1"/>
      <c r="L2100" s="1"/>
      <c r="M2100" s="1"/>
      <c r="N2100" s="1"/>
      <c r="O2100" s="1"/>
      <c r="P2100" s="1"/>
    </row>
    <row r="2101" spans="1:16" ht="14.25" customHeight="1">
      <c r="A2101" s="14" t="s">
        <v>1414</v>
      </c>
      <c r="B2101" s="27">
        <v>4</v>
      </c>
      <c r="J2101" s="7" t="e">
        <f t="shared" si="574"/>
        <v>#DIV/0!</v>
      </c>
      <c r="K2101" s="1"/>
      <c r="L2101" s="1"/>
      <c r="M2101" s="1"/>
      <c r="N2101" s="1"/>
      <c r="O2101" s="1"/>
      <c r="P2101" s="1"/>
    </row>
    <row r="2102" spans="1:16" ht="14.25" customHeight="1">
      <c r="A2102" s="14" t="s">
        <v>1414</v>
      </c>
      <c r="B2102" s="27">
        <v>5</v>
      </c>
      <c r="J2102" s="7" t="e">
        <f t="shared" si="574"/>
        <v>#DIV/0!</v>
      </c>
      <c r="K2102" s="1"/>
      <c r="L2102" s="1"/>
      <c r="M2102" s="1"/>
      <c r="N2102" s="1"/>
      <c r="O2102" s="1"/>
      <c r="P2102" s="1"/>
    </row>
    <row r="2103" spans="1:16" ht="14.25" customHeight="1">
      <c r="A2103" s="14" t="s">
        <v>1417</v>
      </c>
      <c r="B2103" s="27">
        <v>1</v>
      </c>
      <c r="J2103" s="7" t="e">
        <f t="shared" si="574"/>
        <v>#DIV/0!</v>
      </c>
      <c r="K2103" s="1"/>
      <c r="L2103" s="1"/>
      <c r="M2103" s="1"/>
      <c r="N2103" s="1"/>
      <c r="O2103" s="1"/>
      <c r="P2103" s="1"/>
    </row>
    <row r="2104" spans="1:16" ht="14.25" customHeight="1">
      <c r="A2104" s="14" t="s">
        <v>1417</v>
      </c>
      <c r="B2104" s="27">
        <v>2</v>
      </c>
      <c r="J2104" s="7" t="e">
        <f t="shared" si="574"/>
        <v>#DIV/0!</v>
      </c>
      <c r="K2104" s="1"/>
      <c r="L2104" s="1"/>
      <c r="M2104" s="1"/>
      <c r="N2104" s="1"/>
      <c r="O2104" s="1"/>
      <c r="P2104" s="1"/>
    </row>
    <row r="2105" spans="1:16" ht="14.25" customHeight="1">
      <c r="A2105" s="14" t="s">
        <v>1417</v>
      </c>
      <c r="B2105" s="27">
        <v>3</v>
      </c>
      <c r="J2105" s="7" t="e">
        <f t="shared" si="574"/>
        <v>#DIV/0!</v>
      </c>
      <c r="K2105" s="1"/>
      <c r="L2105" s="1"/>
      <c r="M2105" s="1"/>
      <c r="N2105" s="1"/>
      <c r="O2105" s="1"/>
      <c r="P2105" s="1"/>
    </row>
    <row r="2106" spans="1:16" ht="14.25" customHeight="1">
      <c r="A2106" s="14" t="s">
        <v>1417</v>
      </c>
      <c r="B2106" s="27">
        <v>4</v>
      </c>
      <c r="J2106" s="7" t="e">
        <f t="shared" si="574"/>
        <v>#DIV/0!</v>
      </c>
      <c r="K2106" s="1"/>
      <c r="L2106" s="1"/>
      <c r="M2106" s="1"/>
      <c r="N2106" s="1"/>
      <c r="O2106" s="1"/>
      <c r="P2106" s="1"/>
    </row>
    <row r="2107" spans="1:16" ht="14.25" customHeight="1">
      <c r="A2107" s="14" t="s">
        <v>1417</v>
      </c>
      <c r="B2107" s="27">
        <v>5</v>
      </c>
      <c r="J2107" s="7" t="e">
        <f t="shared" si="574"/>
        <v>#DIV/0!</v>
      </c>
      <c r="K2107" s="1"/>
      <c r="L2107" s="1"/>
      <c r="M2107" s="1"/>
      <c r="N2107" s="1"/>
      <c r="O2107" s="1"/>
      <c r="P2107" s="1"/>
    </row>
    <row r="2108" spans="1:16" ht="14.25" customHeight="1">
      <c r="A2108" s="14" t="s">
        <v>1421</v>
      </c>
      <c r="B2108" s="27">
        <v>1</v>
      </c>
      <c r="C2108" s="27">
        <v>19.100000000000001</v>
      </c>
      <c r="D2108" s="27">
        <v>4.0999999999999996</v>
      </c>
      <c r="E2108" s="27">
        <v>0.16</v>
      </c>
      <c r="F2108" s="27">
        <v>1.4</v>
      </c>
      <c r="G2108" s="27">
        <v>1.3</v>
      </c>
      <c r="H2108" s="27">
        <v>1.52</v>
      </c>
      <c r="J2108" s="7">
        <f t="shared" si="574"/>
        <v>0</v>
      </c>
      <c r="K2108" s="1"/>
      <c r="L2108" s="1"/>
      <c r="M2108" s="2" t="s">
        <v>1628</v>
      </c>
      <c r="N2108" s="2" t="s">
        <v>52</v>
      </c>
      <c r="O2108" s="2" t="s">
        <v>1628</v>
      </c>
      <c r="P2108" s="2" t="s">
        <v>1628</v>
      </c>
    </row>
    <row r="2109" spans="1:16" ht="14.25" customHeight="1">
      <c r="A2109" s="14" t="s">
        <v>1421</v>
      </c>
      <c r="B2109" s="27">
        <v>2</v>
      </c>
      <c r="C2109" s="27">
        <v>19.100000000000001</v>
      </c>
      <c r="D2109" s="27">
        <v>4.2</v>
      </c>
      <c r="E2109" s="27">
        <v>0.22</v>
      </c>
      <c r="F2109" s="27">
        <v>1.2</v>
      </c>
      <c r="G2109" s="27">
        <v>1.1000000000000001</v>
      </c>
      <c r="H2109" s="27">
        <v>1.52</v>
      </c>
      <c r="J2109" s="7">
        <f t="shared" si="574"/>
        <v>0</v>
      </c>
      <c r="K2109" s="1"/>
      <c r="L2109" s="1"/>
      <c r="M2109" s="2" t="s">
        <v>1628</v>
      </c>
      <c r="N2109" s="2" t="s">
        <v>52</v>
      </c>
      <c r="O2109" s="2" t="s">
        <v>1628</v>
      </c>
      <c r="P2109" s="2" t="s">
        <v>1628</v>
      </c>
    </row>
    <row r="2110" spans="1:16" ht="14.25" customHeight="1">
      <c r="A2110" s="14" t="s">
        <v>1421</v>
      </c>
      <c r="B2110" s="27">
        <v>3</v>
      </c>
      <c r="C2110" s="27">
        <v>23</v>
      </c>
      <c r="D2110" s="27">
        <v>4.3</v>
      </c>
      <c r="E2110" s="27">
        <v>0.25</v>
      </c>
      <c r="F2110" s="27">
        <v>0.72</v>
      </c>
      <c r="G2110" s="27">
        <v>0.15</v>
      </c>
      <c r="H2110" s="27">
        <v>1.71</v>
      </c>
      <c r="J2110" s="7">
        <f t="shared" si="574"/>
        <v>0</v>
      </c>
      <c r="K2110" s="1"/>
      <c r="L2110" s="1"/>
      <c r="M2110" s="2" t="s">
        <v>1628</v>
      </c>
      <c r="N2110" s="2" t="s">
        <v>52</v>
      </c>
      <c r="O2110" s="2" t="s">
        <v>1628</v>
      </c>
      <c r="P2110" s="2" t="s">
        <v>1628</v>
      </c>
    </row>
    <row r="2111" spans="1:16" ht="14.25" customHeight="1">
      <c r="A2111" s="14" t="s">
        <v>1421</v>
      </c>
      <c r="B2111" s="27">
        <v>4</v>
      </c>
      <c r="C2111" s="27">
        <v>21.5</v>
      </c>
      <c r="D2111" s="27">
        <v>3.8</v>
      </c>
      <c r="E2111" s="27">
        <v>0.23</v>
      </c>
      <c r="F2111" s="27">
        <v>1.3</v>
      </c>
      <c r="G2111" s="27">
        <v>1.1000000000000001</v>
      </c>
      <c r="H2111" s="27">
        <v>1.34</v>
      </c>
      <c r="J2111" s="7">
        <f t="shared" si="574"/>
        <v>0</v>
      </c>
      <c r="K2111" s="1"/>
      <c r="L2111" s="1"/>
      <c r="M2111" s="2" t="s">
        <v>1628</v>
      </c>
      <c r="N2111" s="2" t="s">
        <v>52</v>
      </c>
      <c r="O2111" s="2" t="s">
        <v>1628</v>
      </c>
      <c r="P2111" s="2" t="s">
        <v>1628</v>
      </c>
    </row>
    <row r="2112" spans="1:16" ht="14.25" customHeight="1">
      <c r="A2112" s="14" t="s">
        <v>1421</v>
      </c>
      <c r="B2112" s="27">
        <v>5</v>
      </c>
      <c r="C2112" s="27">
        <v>20.3</v>
      </c>
      <c r="D2112" s="27">
        <v>3.5</v>
      </c>
      <c r="E2112" s="27">
        <v>0.3</v>
      </c>
      <c r="F2112" s="27">
        <v>0.97</v>
      </c>
      <c r="G2112" s="27">
        <v>1</v>
      </c>
      <c r="H2112" s="27">
        <v>1.32</v>
      </c>
      <c r="J2112" s="7">
        <f t="shared" si="574"/>
        <v>0</v>
      </c>
      <c r="K2112" s="1"/>
      <c r="L2112" s="1"/>
      <c r="M2112" s="2" t="s">
        <v>1628</v>
      </c>
      <c r="N2112" s="2" t="s">
        <v>52</v>
      </c>
      <c r="O2112" s="2" t="s">
        <v>1628</v>
      </c>
      <c r="P2112" s="2" t="s">
        <v>1628</v>
      </c>
    </row>
    <row r="2113" spans="1:17" ht="14.25" customHeight="1">
      <c r="A2113" s="14" t="s">
        <v>1421</v>
      </c>
      <c r="B2113" s="27">
        <v>6</v>
      </c>
      <c r="C2113" s="27">
        <v>21</v>
      </c>
      <c r="D2113" s="27">
        <v>4.0999999999999996</v>
      </c>
      <c r="E2113" s="27">
        <v>0.28000000000000003</v>
      </c>
      <c r="F2113" s="27">
        <v>1.1000000000000001</v>
      </c>
      <c r="G2113" s="27">
        <v>1.1000000000000001</v>
      </c>
      <c r="H2113" s="27">
        <v>1.42</v>
      </c>
      <c r="J2113" s="7">
        <f t="shared" si="574"/>
        <v>0</v>
      </c>
      <c r="K2113" s="1"/>
      <c r="L2113" s="1"/>
      <c r="M2113" s="2" t="s">
        <v>1628</v>
      </c>
      <c r="N2113" s="2" t="s">
        <v>52</v>
      </c>
      <c r="O2113" s="2" t="s">
        <v>1628</v>
      </c>
      <c r="P2113" s="2" t="s">
        <v>1628</v>
      </c>
    </row>
    <row r="2114" spans="1:17" ht="14.25" customHeight="1">
      <c r="A2114" s="14" t="s">
        <v>1421</v>
      </c>
      <c r="B2114" s="27">
        <v>7</v>
      </c>
      <c r="C2114" s="27">
        <v>21.3</v>
      </c>
      <c r="D2114" s="27">
        <v>5</v>
      </c>
      <c r="E2114" s="27">
        <v>0.34</v>
      </c>
      <c r="F2114" s="27">
        <v>1.4</v>
      </c>
      <c r="G2114" s="27">
        <v>1.1000000000000001</v>
      </c>
      <c r="H2114" s="27">
        <v>2.11</v>
      </c>
      <c r="J2114" s="7">
        <f t="shared" si="574"/>
        <v>0</v>
      </c>
      <c r="K2114" s="1"/>
      <c r="L2114" s="1"/>
      <c r="M2114" s="2" t="s">
        <v>1628</v>
      </c>
      <c r="N2114" s="2" t="s">
        <v>52</v>
      </c>
      <c r="O2114" s="2" t="s">
        <v>1628</v>
      </c>
      <c r="P2114" s="2" t="s">
        <v>1628</v>
      </c>
    </row>
    <row r="2115" spans="1:17" ht="14.25" customHeight="1">
      <c r="A2115" s="14" t="s">
        <v>1421</v>
      </c>
      <c r="B2115" s="27">
        <v>8</v>
      </c>
      <c r="C2115" s="27">
        <v>25.6</v>
      </c>
      <c r="D2115" s="27">
        <v>4.4000000000000004</v>
      </c>
      <c r="E2115" s="27">
        <v>0.33</v>
      </c>
      <c r="F2115" s="27">
        <v>1.7</v>
      </c>
      <c r="G2115" s="27">
        <v>1</v>
      </c>
      <c r="H2115" s="27">
        <v>1.8</v>
      </c>
      <c r="J2115" s="7">
        <f t="shared" si="574"/>
        <v>0</v>
      </c>
      <c r="K2115" s="1"/>
      <c r="L2115" s="1"/>
      <c r="M2115" s="2" t="s">
        <v>1628</v>
      </c>
      <c r="N2115" s="2" t="s">
        <v>52</v>
      </c>
      <c r="O2115" s="2" t="s">
        <v>1628</v>
      </c>
      <c r="P2115" s="2" t="s">
        <v>1628</v>
      </c>
    </row>
    <row r="2116" spans="1:17" ht="14.25" customHeight="1">
      <c r="A2116" s="14" t="s">
        <v>1421</v>
      </c>
      <c r="B2116" s="27">
        <v>9</v>
      </c>
      <c r="C2116" s="27">
        <v>23</v>
      </c>
      <c r="D2116" s="27">
        <v>4.5</v>
      </c>
      <c r="E2116" s="27">
        <v>0.33</v>
      </c>
      <c r="F2116" s="27">
        <v>0.85</v>
      </c>
      <c r="G2116" s="27">
        <v>1.1000000000000001</v>
      </c>
      <c r="H2116" s="27">
        <v>1.73</v>
      </c>
      <c r="J2116" s="7">
        <f t="shared" si="574"/>
        <v>0</v>
      </c>
      <c r="K2116" s="1"/>
      <c r="L2116" s="1"/>
      <c r="M2116" s="2" t="s">
        <v>1628</v>
      </c>
      <c r="N2116" s="2" t="s">
        <v>52</v>
      </c>
      <c r="O2116" s="2" t="s">
        <v>1628</v>
      </c>
      <c r="P2116" s="2" t="s">
        <v>1628</v>
      </c>
    </row>
    <row r="2117" spans="1:17" ht="14.25" customHeight="1">
      <c r="A2117" s="14" t="s">
        <v>1421</v>
      </c>
      <c r="B2117" s="27">
        <v>10</v>
      </c>
      <c r="C2117" s="27">
        <v>21.4</v>
      </c>
      <c r="D2117" s="27">
        <v>4.0999999999999996</v>
      </c>
      <c r="E2117" s="27">
        <v>0.31</v>
      </c>
      <c r="F2117" s="27">
        <v>1.1000000000000001</v>
      </c>
      <c r="G2117" s="27">
        <v>1.1000000000000001</v>
      </c>
      <c r="H2117" s="27">
        <v>1.59</v>
      </c>
      <c r="J2117" s="7">
        <f t="shared" si="574"/>
        <v>0</v>
      </c>
      <c r="K2117" s="1"/>
      <c r="L2117" s="1"/>
      <c r="M2117" s="2" t="s">
        <v>1628</v>
      </c>
      <c r="N2117" s="2" t="s">
        <v>52</v>
      </c>
      <c r="O2117" s="2" t="s">
        <v>1628</v>
      </c>
      <c r="P2117" s="2" t="s">
        <v>1628</v>
      </c>
    </row>
    <row r="2118" spans="1:17" ht="14.25" customHeight="1">
      <c r="B2118" s="27">
        <v>1</v>
      </c>
      <c r="J2118" s="7" t="e">
        <f t="shared" si="574"/>
        <v>#DIV/0!</v>
      </c>
      <c r="K2118" s="1"/>
      <c r="L2118" s="1"/>
      <c r="M2118" s="1"/>
      <c r="N2118" s="1"/>
      <c r="O2118" s="1"/>
      <c r="P2118" s="1"/>
    </row>
    <row r="2119" spans="1:17" ht="14.25" customHeight="1">
      <c r="B2119" s="27">
        <v>2</v>
      </c>
      <c r="J2119" s="7" t="e">
        <f t="shared" si="574"/>
        <v>#DIV/0!</v>
      </c>
      <c r="K2119" s="1"/>
      <c r="L2119" s="1"/>
      <c r="M2119" s="1"/>
      <c r="N2119" s="1"/>
      <c r="O2119" s="1"/>
      <c r="P2119" s="1"/>
    </row>
    <row r="2120" spans="1:17" ht="14.25" customHeight="1">
      <c r="B2120" s="27">
        <v>3</v>
      </c>
      <c r="J2120" s="7" t="e">
        <f t="shared" si="574"/>
        <v>#DIV/0!</v>
      </c>
      <c r="K2120" s="1"/>
      <c r="L2120" s="1"/>
      <c r="M2120" s="1"/>
      <c r="N2120" s="1"/>
      <c r="O2120" s="1"/>
      <c r="P2120" s="1"/>
    </row>
    <row r="2121" spans="1:17" ht="14.25" customHeight="1">
      <c r="B2121" s="27">
        <v>4</v>
      </c>
      <c r="J2121" s="7" t="e">
        <f t="shared" si="574"/>
        <v>#DIV/0!</v>
      </c>
      <c r="K2121" s="1"/>
      <c r="L2121" s="1"/>
      <c r="M2121" s="1"/>
      <c r="N2121" s="1"/>
      <c r="O2121" s="1"/>
      <c r="P2121" s="1"/>
    </row>
    <row r="2122" spans="1:17" ht="14.25" customHeight="1">
      <c r="B2122" s="27">
        <v>5</v>
      </c>
      <c r="J2122" s="7" t="e">
        <f t="shared" si="574"/>
        <v>#DIV/0!</v>
      </c>
      <c r="K2122" s="1"/>
      <c r="L2122" s="1"/>
      <c r="M2122" s="1"/>
      <c r="N2122" s="1"/>
      <c r="O2122" s="1"/>
      <c r="P2122" s="1"/>
    </row>
    <row r="2123" spans="1:17" ht="14.25" customHeight="1">
      <c r="A2123" s="14" t="s">
        <v>1425</v>
      </c>
      <c r="B2123" s="27">
        <v>1</v>
      </c>
      <c r="C2123" s="27">
        <v>7.5</v>
      </c>
      <c r="D2123" s="27">
        <v>2</v>
      </c>
      <c r="E2123" s="27">
        <v>0.12</v>
      </c>
      <c r="F2123" s="27">
        <v>0.39</v>
      </c>
      <c r="G2123" s="27">
        <v>0.49</v>
      </c>
      <c r="H2123" s="27">
        <v>0.28000000000000003</v>
      </c>
      <c r="J2123" s="7">
        <f t="shared" si="574"/>
        <v>0</v>
      </c>
      <c r="K2123" s="1"/>
      <c r="L2123" s="1"/>
      <c r="M2123" s="2" t="s">
        <v>1628</v>
      </c>
      <c r="N2123" s="2" t="s">
        <v>52</v>
      </c>
      <c r="O2123" s="2" t="s">
        <v>1628</v>
      </c>
      <c r="P2123" s="2" t="s">
        <v>1628</v>
      </c>
    </row>
    <row r="2124" spans="1:17" ht="14.25" customHeight="1">
      <c r="A2124" s="14" t="s">
        <v>1425</v>
      </c>
      <c r="B2124" s="27">
        <v>2</v>
      </c>
      <c r="C2124" s="27">
        <v>7.2</v>
      </c>
      <c r="D2124" s="27">
        <v>1.9</v>
      </c>
      <c r="E2124" s="27">
        <v>0.08</v>
      </c>
      <c r="F2124" s="27">
        <v>0.42</v>
      </c>
      <c r="G2124" s="27">
        <v>0.41</v>
      </c>
      <c r="H2124" s="27">
        <v>0.17</v>
      </c>
      <c r="J2124" s="7">
        <f t="shared" si="574"/>
        <v>0</v>
      </c>
      <c r="K2124" s="1"/>
      <c r="L2124" s="1"/>
      <c r="M2124" s="2" t="s">
        <v>1628</v>
      </c>
      <c r="N2124" s="2" t="s">
        <v>52</v>
      </c>
      <c r="O2124" s="2" t="s">
        <v>1628</v>
      </c>
      <c r="P2124" s="2" t="s">
        <v>1628</v>
      </c>
    </row>
    <row r="2125" spans="1:17" ht="14.25" customHeight="1">
      <c r="A2125" s="14" t="s">
        <v>1425</v>
      </c>
      <c r="B2125" s="27">
        <v>3</v>
      </c>
      <c r="C2125" s="27">
        <v>9.1</v>
      </c>
      <c r="D2125" s="27">
        <v>1.9</v>
      </c>
      <c r="E2125" s="27">
        <v>0.13</v>
      </c>
      <c r="F2125" s="27">
        <v>0.5</v>
      </c>
      <c r="G2125" s="27">
        <v>0.31</v>
      </c>
      <c r="H2125" s="27">
        <v>0.28000000000000003</v>
      </c>
      <c r="J2125" s="7">
        <f t="shared" si="574"/>
        <v>0</v>
      </c>
      <c r="K2125" s="1"/>
      <c r="L2125" s="1"/>
      <c r="M2125" s="2" t="s">
        <v>1628</v>
      </c>
      <c r="N2125" s="2" t="s">
        <v>52</v>
      </c>
      <c r="O2125" s="2" t="s">
        <v>1628</v>
      </c>
      <c r="P2125" s="2" t="s">
        <v>1628</v>
      </c>
    </row>
    <row r="2126" spans="1:17" ht="14.25" customHeight="1">
      <c r="A2126" s="14" t="s">
        <v>1425</v>
      </c>
      <c r="B2126" s="27">
        <v>4</v>
      </c>
      <c r="C2126" s="27">
        <v>10.8</v>
      </c>
      <c r="D2126" s="27">
        <v>2.2000000000000002</v>
      </c>
      <c r="E2126" s="27">
        <v>0.16</v>
      </c>
      <c r="F2126" s="27">
        <v>0.62</v>
      </c>
      <c r="G2126" s="27">
        <v>0.44</v>
      </c>
      <c r="H2126" s="27">
        <v>0.4</v>
      </c>
      <c r="J2126" s="7">
        <f t="shared" si="574"/>
        <v>0</v>
      </c>
      <c r="K2126" s="1"/>
      <c r="L2126" s="1"/>
      <c r="M2126" s="2" t="s">
        <v>1628</v>
      </c>
      <c r="N2126" s="2" t="s">
        <v>52</v>
      </c>
      <c r="O2126" s="2" t="s">
        <v>1628</v>
      </c>
      <c r="P2126" s="2" t="s">
        <v>1628</v>
      </c>
    </row>
    <row r="2127" spans="1:17" ht="14.25" customHeight="1">
      <c r="A2127" s="14" t="s">
        <v>1425</v>
      </c>
      <c r="B2127" s="27">
        <v>5</v>
      </c>
      <c r="C2127" s="27">
        <v>8.5</v>
      </c>
      <c r="D2127" s="27">
        <v>2.5</v>
      </c>
      <c r="E2127" s="27">
        <v>0.1</v>
      </c>
      <c r="F2127" s="27">
        <v>0.27</v>
      </c>
      <c r="G2127" s="27">
        <v>0.43</v>
      </c>
      <c r="H2127" s="27">
        <v>0.42</v>
      </c>
      <c r="J2127" s="7">
        <f t="shared" si="574"/>
        <v>0</v>
      </c>
      <c r="K2127" s="1"/>
      <c r="L2127" s="1"/>
      <c r="M2127" s="2" t="s">
        <v>1628</v>
      </c>
      <c r="N2127" s="2" t="s">
        <v>52</v>
      </c>
      <c r="O2127" s="2" t="s">
        <v>1628</v>
      </c>
      <c r="P2127" s="2" t="s">
        <v>1628</v>
      </c>
    </row>
    <row r="2128" spans="1:17" ht="14.25" customHeight="1">
      <c r="A2128" s="14" t="s">
        <v>1425</v>
      </c>
      <c r="B2128" s="27">
        <v>6</v>
      </c>
      <c r="C2128" s="27">
        <v>8.6999999999999993</v>
      </c>
      <c r="D2128" s="27">
        <v>2.6</v>
      </c>
      <c r="E2128" s="27">
        <v>0.09</v>
      </c>
      <c r="F2128" s="27" t="s">
        <v>1676</v>
      </c>
      <c r="G2128" s="27" t="s">
        <v>1676</v>
      </c>
      <c r="H2128" s="27">
        <v>0.38</v>
      </c>
      <c r="J2128" s="7">
        <f t="shared" si="574"/>
        <v>0</v>
      </c>
      <c r="K2128" s="1"/>
      <c r="L2128" s="1"/>
      <c r="M2128" s="2" t="s">
        <v>1628</v>
      </c>
      <c r="N2128" s="2" t="s">
        <v>52</v>
      </c>
      <c r="O2128" s="2" t="s">
        <v>1628</v>
      </c>
      <c r="P2128" s="2" t="s">
        <v>1628</v>
      </c>
      <c r="Q2128" s="27" t="s">
        <v>1672</v>
      </c>
    </row>
    <row r="2129" spans="1:16" ht="14.25" customHeight="1">
      <c r="A2129" s="14" t="s">
        <v>1425</v>
      </c>
      <c r="B2129" s="27">
        <v>7</v>
      </c>
      <c r="C2129" s="27">
        <v>8.5</v>
      </c>
      <c r="D2129" s="27">
        <v>2.2000000000000002</v>
      </c>
      <c r="E2129" s="27">
        <v>0.11</v>
      </c>
      <c r="F2129" s="27">
        <v>0.42</v>
      </c>
      <c r="G2129" s="27">
        <v>0.41</v>
      </c>
      <c r="H2129" s="27">
        <v>0.41</v>
      </c>
      <c r="J2129" s="7">
        <f t="shared" si="574"/>
        <v>0</v>
      </c>
      <c r="K2129" s="1"/>
      <c r="L2129" s="1"/>
      <c r="M2129" s="2" t="s">
        <v>1628</v>
      </c>
      <c r="N2129" s="2" t="s">
        <v>52</v>
      </c>
      <c r="O2129" s="2" t="s">
        <v>1628</v>
      </c>
      <c r="P2129" s="2" t="s">
        <v>1628</v>
      </c>
    </row>
    <row r="2130" spans="1:16" ht="14.25" customHeight="1">
      <c r="A2130" s="14" t="s">
        <v>1425</v>
      </c>
      <c r="B2130" s="27">
        <v>8</v>
      </c>
      <c r="C2130" s="27">
        <v>7.7</v>
      </c>
      <c r="D2130" s="27">
        <v>1.9</v>
      </c>
      <c r="E2130" s="27">
        <v>0.1</v>
      </c>
      <c r="F2130" s="27">
        <v>0.41</v>
      </c>
      <c r="G2130" s="27">
        <v>0.35</v>
      </c>
      <c r="H2130" s="27">
        <v>0.16</v>
      </c>
      <c r="J2130" s="7">
        <f t="shared" si="574"/>
        <v>0</v>
      </c>
      <c r="K2130" s="1"/>
      <c r="L2130" s="1"/>
      <c r="M2130" s="2" t="s">
        <v>1628</v>
      </c>
      <c r="N2130" s="2" t="s">
        <v>52</v>
      </c>
      <c r="O2130" s="2" t="s">
        <v>1628</v>
      </c>
      <c r="P2130" s="2" t="s">
        <v>1628</v>
      </c>
    </row>
    <row r="2131" spans="1:16" ht="14.25" customHeight="1">
      <c r="A2131" s="14" t="s">
        <v>1425</v>
      </c>
      <c r="B2131" s="27">
        <v>9</v>
      </c>
      <c r="C2131" s="27">
        <v>8</v>
      </c>
      <c r="D2131" s="27">
        <v>2.2999999999999998</v>
      </c>
      <c r="E2131" s="27">
        <v>0.08</v>
      </c>
      <c r="F2131" s="27">
        <v>0.31</v>
      </c>
      <c r="G2131" s="27">
        <v>0.41</v>
      </c>
      <c r="H2131" s="27">
        <v>0.24</v>
      </c>
      <c r="J2131" s="7">
        <f t="shared" si="574"/>
        <v>0</v>
      </c>
      <c r="K2131" s="1"/>
      <c r="L2131" s="1"/>
      <c r="M2131" s="2" t="s">
        <v>1628</v>
      </c>
      <c r="N2131" s="2" t="s">
        <v>52</v>
      </c>
      <c r="O2131" s="2" t="s">
        <v>1628</v>
      </c>
      <c r="P2131" s="2" t="s">
        <v>1628</v>
      </c>
    </row>
    <row r="2132" spans="1:16" ht="14.25" customHeight="1">
      <c r="A2132" s="14" t="s">
        <v>1425</v>
      </c>
      <c r="B2132" s="27">
        <v>10</v>
      </c>
      <c r="C2132" s="27">
        <v>10.7</v>
      </c>
      <c r="D2132" s="27">
        <v>2.8</v>
      </c>
      <c r="E2132" s="27">
        <v>0.14000000000000001</v>
      </c>
      <c r="F2132" s="27">
        <v>0.37</v>
      </c>
      <c r="G2132" s="27">
        <v>0.5</v>
      </c>
      <c r="H2132" s="27">
        <v>0.56999999999999995</v>
      </c>
      <c r="J2132" s="7">
        <f t="shared" si="574"/>
        <v>0</v>
      </c>
      <c r="K2132" s="1"/>
      <c r="L2132" s="1"/>
      <c r="M2132" s="2" t="s">
        <v>1628</v>
      </c>
      <c r="N2132" s="2" t="s">
        <v>52</v>
      </c>
      <c r="O2132" s="2" t="s">
        <v>1628</v>
      </c>
      <c r="P2132" s="2" t="s">
        <v>1628</v>
      </c>
    </row>
    <row r="2133" spans="1:16" ht="14.25" customHeight="1">
      <c r="A2133" s="14" t="s">
        <v>1430</v>
      </c>
      <c r="B2133" s="27">
        <v>1</v>
      </c>
      <c r="C2133" s="27">
        <v>18.8</v>
      </c>
      <c r="D2133" s="27">
        <v>3.2</v>
      </c>
      <c r="E2133" s="27">
        <v>0.22</v>
      </c>
      <c r="F2133" s="27">
        <v>0.55000000000000004</v>
      </c>
      <c r="G2133" s="27">
        <v>0.62</v>
      </c>
      <c r="H2133" s="27">
        <v>1.1399999999999999</v>
      </c>
      <c r="J2133" s="7">
        <f t="shared" si="574"/>
        <v>0</v>
      </c>
      <c r="K2133" s="1"/>
      <c r="L2133" s="1"/>
      <c r="M2133" s="2" t="s">
        <v>1628</v>
      </c>
      <c r="N2133" s="2" t="s">
        <v>52</v>
      </c>
      <c r="O2133" s="2" t="s">
        <v>1628</v>
      </c>
      <c r="P2133" s="2" t="s">
        <v>1628</v>
      </c>
    </row>
    <row r="2134" spans="1:16" ht="14.25" customHeight="1">
      <c r="A2134" s="14" t="s">
        <v>1430</v>
      </c>
      <c r="B2134" s="27">
        <v>2</v>
      </c>
      <c r="C2134" s="27">
        <v>14</v>
      </c>
      <c r="D2134" s="27">
        <v>2.8</v>
      </c>
      <c r="E2134" s="27">
        <v>0.17</v>
      </c>
      <c r="F2134" s="27">
        <v>0.53</v>
      </c>
      <c r="G2134" s="27">
        <v>0.57999999999999996</v>
      </c>
      <c r="H2134" s="27">
        <v>0.71</v>
      </c>
      <c r="J2134" s="7">
        <f t="shared" si="574"/>
        <v>0</v>
      </c>
      <c r="K2134" s="1"/>
      <c r="L2134" s="1"/>
      <c r="M2134" s="2" t="s">
        <v>1628</v>
      </c>
      <c r="N2134" s="2" t="s">
        <v>52</v>
      </c>
      <c r="O2134" s="2" t="s">
        <v>1628</v>
      </c>
      <c r="P2134" s="2" t="s">
        <v>1628</v>
      </c>
    </row>
    <row r="2135" spans="1:16" ht="14.25" customHeight="1">
      <c r="A2135" s="14" t="s">
        <v>1430</v>
      </c>
      <c r="B2135" s="27">
        <v>3</v>
      </c>
      <c r="C2135" s="27">
        <v>7.5</v>
      </c>
      <c r="D2135" s="27">
        <v>2</v>
      </c>
      <c r="E2135" s="27">
        <v>0.05</v>
      </c>
      <c r="F2135" s="27">
        <v>0.42</v>
      </c>
      <c r="G2135" s="27">
        <v>0.36</v>
      </c>
      <c r="H2135" s="27">
        <v>0.19</v>
      </c>
      <c r="J2135" s="7">
        <f t="shared" si="574"/>
        <v>0</v>
      </c>
      <c r="K2135" s="1"/>
      <c r="L2135" s="1"/>
      <c r="M2135" s="2" t="s">
        <v>1628</v>
      </c>
      <c r="N2135" s="2" t="s">
        <v>52</v>
      </c>
      <c r="O2135" s="2" t="s">
        <v>1628</v>
      </c>
      <c r="P2135" s="2" t="s">
        <v>1628</v>
      </c>
    </row>
    <row r="2136" spans="1:16" ht="14.25" customHeight="1">
      <c r="A2136" s="14" t="s">
        <v>1430</v>
      </c>
      <c r="B2136" s="27">
        <v>4</v>
      </c>
      <c r="C2136" s="27">
        <v>7.7</v>
      </c>
      <c r="D2136" s="27">
        <v>2.2000000000000002</v>
      </c>
      <c r="E2136" s="27">
        <v>0.1</v>
      </c>
      <c r="F2136" s="27">
        <v>0.43</v>
      </c>
      <c r="G2136" s="27">
        <v>0.22</v>
      </c>
      <c r="H2136" s="27">
        <v>0.24</v>
      </c>
      <c r="J2136" s="7">
        <f t="shared" si="574"/>
        <v>0</v>
      </c>
      <c r="K2136" s="1"/>
      <c r="L2136" s="1"/>
      <c r="M2136" s="2" t="s">
        <v>1628</v>
      </c>
      <c r="N2136" s="2" t="s">
        <v>52</v>
      </c>
      <c r="O2136" s="2" t="s">
        <v>1628</v>
      </c>
      <c r="P2136" s="2" t="s">
        <v>1628</v>
      </c>
    </row>
    <row r="2137" spans="1:16" ht="14.25" customHeight="1">
      <c r="A2137" s="14" t="s">
        <v>1430</v>
      </c>
      <c r="B2137" s="27">
        <v>5</v>
      </c>
      <c r="C2137" s="27">
        <v>7.6</v>
      </c>
      <c r="D2137" s="27">
        <v>1.9</v>
      </c>
      <c r="E2137" s="27">
        <v>0.06</v>
      </c>
      <c r="F2137" s="27">
        <v>0.44</v>
      </c>
      <c r="G2137" s="27">
        <v>0.14000000000000001</v>
      </c>
      <c r="H2137" s="27">
        <v>0.18</v>
      </c>
      <c r="J2137" s="7">
        <f t="shared" si="574"/>
        <v>0</v>
      </c>
      <c r="K2137" s="1"/>
      <c r="L2137" s="1"/>
      <c r="M2137" s="2" t="s">
        <v>1628</v>
      </c>
      <c r="N2137" s="2" t="s">
        <v>52</v>
      </c>
      <c r="O2137" s="2" t="s">
        <v>1628</v>
      </c>
      <c r="P2137" s="2" t="s">
        <v>1628</v>
      </c>
    </row>
    <row r="2138" spans="1:16" ht="14.25" customHeight="1">
      <c r="A2138" s="14" t="s">
        <v>1430</v>
      </c>
      <c r="B2138" s="27">
        <v>6</v>
      </c>
      <c r="C2138" s="27">
        <v>16.5</v>
      </c>
      <c r="D2138" s="27">
        <v>4</v>
      </c>
      <c r="E2138" s="27">
        <v>0.16</v>
      </c>
      <c r="F2138" s="27">
        <v>0.88</v>
      </c>
      <c r="G2138" s="27">
        <v>0.68</v>
      </c>
      <c r="H2138" s="27">
        <v>1.25</v>
      </c>
      <c r="J2138" s="7">
        <f t="shared" si="574"/>
        <v>0</v>
      </c>
      <c r="K2138" s="1"/>
      <c r="L2138" s="1"/>
      <c r="M2138" s="2" t="s">
        <v>1628</v>
      </c>
      <c r="N2138" s="2" t="s">
        <v>52</v>
      </c>
      <c r="O2138" s="2" t="s">
        <v>1628</v>
      </c>
      <c r="P2138" s="2" t="s">
        <v>1628</v>
      </c>
    </row>
    <row r="2139" spans="1:16" ht="14.25" customHeight="1">
      <c r="A2139" s="14" t="s">
        <v>1430</v>
      </c>
      <c r="B2139" s="27">
        <v>7</v>
      </c>
      <c r="C2139" s="27">
        <v>12.5</v>
      </c>
      <c r="D2139" s="27">
        <v>3.5</v>
      </c>
      <c r="E2139" s="27">
        <v>0.15</v>
      </c>
      <c r="F2139" s="27">
        <v>0.5</v>
      </c>
      <c r="G2139" s="27">
        <v>0.68</v>
      </c>
      <c r="H2139" s="27">
        <v>1.04</v>
      </c>
      <c r="J2139" s="7">
        <f t="shared" si="574"/>
        <v>0</v>
      </c>
      <c r="K2139" s="1"/>
      <c r="L2139" s="1"/>
      <c r="M2139" s="2" t="s">
        <v>1628</v>
      </c>
      <c r="N2139" s="2" t="s">
        <v>52</v>
      </c>
      <c r="O2139" s="2" t="s">
        <v>1628</v>
      </c>
      <c r="P2139" s="2" t="s">
        <v>1628</v>
      </c>
    </row>
    <row r="2140" spans="1:16" ht="14.25" customHeight="1">
      <c r="A2140" s="14" t="s">
        <v>1430</v>
      </c>
      <c r="B2140" s="27">
        <v>8</v>
      </c>
      <c r="C2140" s="27">
        <v>9.6999999999999993</v>
      </c>
      <c r="D2140" s="27">
        <v>3</v>
      </c>
      <c r="E2140" s="27">
        <v>0.09</v>
      </c>
      <c r="F2140" s="27">
        <v>0.56000000000000005</v>
      </c>
      <c r="G2140" s="27">
        <v>0.56999999999999995</v>
      </c>
      <c r="H2140" s="27">
        <v>0.44</v>
      </c>
      <c r="J2140" s="7">
        <f t="shared" si="574"/>
        <v>0</v>
      </c>
      <c r="K2140" s="1"/>
      <c r="L2140" s="1"/>
      <c r="M2140" s="2" t="s">
        <v>1628</v>
      </c>
      <c r="N2140" s="2" t="s">
        <v>52</v>
      </c>
      <c r="O2140" s="2" t="s">
        <v>1628</v>
      </c>
      <c r="P2140" s="2" t="s">
        <v>1628</v>
      </c>
    </row>
    <row r="2141" spans="1:16" ht="14.25" customHeight="1">
      <c r="A2141" s="14" t="s">
        <v>1430</v>
      </c>
      <c r="B2141" s="27">
        <v>9</v>
      </c>
      <c r="C2141" s="27">
        <v>13.6</v>
      </c>
      <c r="D2141" s="27">
        <v>3.1</v>
      </c>
      <c r="E2141" s="27">
        <v>0.11</v>
      </c>
      <c r="F2141" s="27">
        <v>0.56999999999999995</v>
      </c>
      <c r="G2141" s="27">
        <v>0.51</v>
      </c>
      <c r="H2141" s="27">
        <v>0.83</v>
      </c>
      <c r="J2141" s="7">
        <f t="shared" si="574"/>
        <v>0</v>
      </c>
      <c r="K2141" s="1"/>
      <c r="L2141" s="1"/>
      <c r="M2141" s="2" t="s">
        <v>1628</v>
      </c>
      <c r="N2141" s="2" t="s">
        <v>52</v>
      </c>
      <c r="O2141" s="2" t="s">
        <v>1628</v>
      </c>
      <c r="P2141" s="2" t="s">
        <v>1628</v>
      </c>
    </row>
    <row r="2142" spans="1:16" ht="14.25" customHeight="1">
      <c r="A2142" s="14" t="s">
        <v>1430</v>
      </c>
      <c r="B2142" s="27">
        <v>10</v>
      </c>
      <c r="C2142" s="27">
        <v>14.8</v>
      </c>
      <c r="D2142" s="27">
        <v>3.4</v>
      </c>
      <c r="E2142" s="27">
        <v>7.0000000000000007E-2</v>
      </c>
      <c r="F2142" s="27">
        <v>0.76</v>
      </c>
      <c r="G2142" s="27">
        <v>0.6</v>
      </c>
      <c r="H2142" s="27">
        <v>1.1100000000000001</v>
      </c>
      <c r="J2142" s="7">
        <f t="shared" si="574"/>
        <v>0</v>
      </c>
      <c r="K2142" s="1"/>
      <c r="L2142" s="1"/>
      <c r="M2142" s="2" t="s">
        <v>1628</v>
      </c>
      <c r="N2142" s="2" t="s">
        <v>52</v>
      </c>
      <c r="O2142" s="2" t="s">
        <v>1628</v>
      </c>
      <c r="P2142" s="2" t="s">
        <v>1628</v>
      </c>
    </row>
    <row r="2143" spans="1:16" ht="14.25" customHeight="1">
      <c r="A2143" s="14" t="s">
        <v>1435</v>
      </c>
      <c r="B2143" s="27">
        <v>1</v>
      </c>
      <c r="J2143" s="7" t="e">
        <f t="shared" si="574"/>
        <v>#DIV/0!</v>
      </c>
      <c r="K2143" s="1"/>
      <c r="L2143" s="1"/>
      <c r="M2143" s="1"/>
      <c r="N2143" s="1"/>
      <c r="O2143" s="1"/>
      <c r="P2143" s="1"/>
    </row>
    <row r="2144" spans="1:16" ht="14.25" customHeight="1">
      <c r="A2144" s="14" t="s">
        <v>1435</v>
      </c>
      <c r="B2144" s="27">
        <v>2</v>
      </c>
      <c r="J2144" s="7" t="e">
        <f t="shared" si="574"/>
        <v>#DIV/0!</v>
      </c>
      <c r="K2144" s="1"/>
      <c r="L2144" s="1"/>
      <c r="M2144" s="1"/>
      <c r="N2144" s="1"/>
      <c r="O2144" s="1"/>
      <c r="P2144" s="1"/>
    </row>
    <row r="2145" spans="1:16" ht="14.25" customHeight="1">
      <c r="A2145" s="14" t="s">
        <v>1435</v>
      </c>
      <c r="B2145" s="27">
        <v>3</v>
      </c>
      <c r="J2145" s="7" t="e">
        <f t="shared" si="574"/>
        <v>#DIV/0!</v>
      </c>
      <c r="K2145" s="1"/>
      <c r="L2145" s="1"/>
      <c r="M2145" s="1"/>
      <c r="N2145" s="1"/>
      <c r="O2145" s="1"/>
      <c r="P2145" s="1"/>
    </row>
    <row r="2146" spans="1:16" ht="14.25" customHeight="1">
      <c r="A2146" s="14" t="s">
        <v>1435</v>
      </c>
      <c r="B2146" s="27">
        <v>4</v>
      </c>
      <c r="J2146" s="7" t="e">
        <f t="shared" si="574"/>
        <v>#DIV/0!</v>
      </c>
      <c r="K2146" s="1"/>
      <c r="L2146" s="1"/>
      <c r="M2146" s="1"/>
      <c r="N2146" s="1"/>
      <c r="O2146" s="1"/>
      <c r="P2146" s="1"/>
    </row>
    <row r="2147" spans="1:16" ht="14.25" customHeight="1">
      <c r="A2147" s="14" t="s">
        <v>1435</v>
      </c>
      <c r="B2147" s="27">
        <v>5</v>
      </c>
      <c r="J2147" s="7" t="e">
        <f t="shared" si="574"/>
        <v>#DIV/0!</v>
      </c>
      <c r="K2147" s="1"/>
      <c r="L2147" s="1"/>
      <c r="M2147" s="1"/>
      <c r="N2147" s="1"/>
      <c r="O2147" s="1"/>
      <c r="P2147" s="1"/>
    </row>
    <row r="2148" spans="1:16" ht="14.25" customHeight="1">
      <c r="A2148" s="14" t="s">
        <v>1438</v>
      </c>
      <c r="B2148" s="27">
        <v>1</v>
      </c>
      <c r="J2148" s="7" t="e">
        <f t="shared" si="574"/>
        <v>#DIV/0!</v>
      </c>
      <c r="K2148" s="1"/>
      <c r="L2148" s="1"/>
      <c r="M2148" s="1"/>
      <c r="N2148" s="1"/>
      <c r="O2148" s="1"/>
      <c r="P2148" s="1"/>
    </row>
    <row r="2149" spans="1:16" ht="14.25" customHeight="1">
      <c r="A2149" s="14" t="s">
        <v>1438</v>
      </c>
      <c r="B2149" s="27">
        <v>2</v>
      </c>
      <c r="J2149" s="7" t="e">
        <f t="shared" si="574"/>
        <v>#DIV/0!</v>
      </c>
      <c r="K2149" s="1"/>
      <c r="L2149" s="1"/>
      <c r="M2149" s="1"/>
      <c r="N2149" s="1"/>
      <c r="O2149" s="1"/>
      <c r="P2149" s="1"/>
    </row>
    <row r="2150" spans="1:16" ht="14.25" customHeight="1">
      <c r="A2150" s="14" t="s">
        <v>1438</v>
      </c>
      <c r="B2150" s="27">
        <v>3</v>
      </c>
      <c r="J2150" s="7" t="e">
        <f t="shared" si="574"/>
        <v>#DIV/0!</v>
      </c>
      <c r="K2150" s="1"/>
      <c r="L2150" s="1"/>
      <c r="M2150" s="1"/>
      <c r="N2150" s="1"/>
      <c r="O2150" s="1"/>
      <c r="P2150" s="1"/>
    </row>
    <row r="2151" spans="1:16" ht="14.25" customHeight="1">
      <c r="A2151" s="14" t="s">
        <v>1438</v>
      </c>
      <c r="B2151" s="27">
        <v>4</v>
      </c>
      <c r="J2151" s="7" t="e">
        <f t="shared" si="574"/>
        <v>#DIV/0!</v>
      </c>
      <c r="K2151" s="1"/>
      <c r="L2151" s="1"/>
      <c r="M2151" s="1"/>
      <c r="N2151" s="1"/>
      <c r="O2151" s="1"/>
      <c r="P2151" s="1"/>
    </row>
    <row r="2152" spans="1:16" ht="14.25" customHeight="1">
      <c r="A2152" s="14" t="s">
        <v>1438</v>
      </c>
      <c r="B2152" s="27">
        <v>5</v>
      </c>
      <c r="J2152" s="7" t="e">
        <f t="shared" si="574"/>
        <v>#DIV/0!</v>
      </c>
      <c r="K2152" s="1"/>
      <c r="L2152" s="1"/>
      <c r="M2152" s="1"/>
      <c r="N2152" s="1"/>
      <c r="O2152" s="1"/>
      <c r="P2152" s="1"/>
    </row>
    <row r="2153" spans="1:16" ht="14.25" customHeight="1">
      <c r="B2153" s="27">
        <v>1</v>
      </c>
      <c r="J2153" s="7" t="e">
        <f t="shared" si="574"/>
        <v>#DIV/0!</v>
      </c>
      <c r="K2153" s="1"/>
      <c r="L2153" s="1"/>
      <c r="M2153" s="1"/>
      <c r="N2153" s="1"/>
      <c r="O2153" s="1"/>
      <c r="P2153" s="1"/>
    </row>
    <row r="2154" spans="1:16" ht="14.25" customHeight="1">
      <c r="B2154" s="27">
        <v>2</v>
      </c>
      <c r="J2154" s="7" t="e">
        <f t="shared" si="574"/>
        <v>#DIV/0!</v>
      </c>
      <c r="K2154" s="1"/>
      <c r="L2154" s="1"/>
      <c r="M2154" s="1"/>
      <c r="N2154" s="1"/>
      <c r="O2154" s="1"/>
      <c r="P2154" s="1"/>
    </row>
    <row r="2155" spans="1:16" ht="14.25" customHeight="1">
      <c r="B2155" s="27">
        <v>3</v>
      </c>
      <c r="J2155" s="7" t="e">
        <f t="shared" si="574"/>
        <v>#DIV/0!</v>
      </c>
      <c r="K2155" s="1"/>
      <c r="L2155" s="1"/>
      <c r="M2155" s="1"/>
      <c r="N2155" s="1"/>
      <c r="O2155" s="1"/>
      <c r="P2155" s="1"/>
    </row>
    <row r="2156" spans="1:16" ht="14.25" customHeight="1">
      <c r="B2156" s="27">
        <v>4</v>
      </c>
      <c r="J2156" s="7" t="e">
        <f t="shared" si="574"/>
        <v>#DIV/0!</v>
      </c>
      <c r="K2156" s="1"/>
      <c r="L2156" s="1"/>
      <c r="M2156" s="1"/>
      <c r="N2156" s="1"/>
      <c r="O2156" s="1"/>
      <c r="P2156" s="1"/>
    </row>
    <row r="2157" spans="1:16" ht="14.25" customHeight="1">
      <c r="B2157" s="27">
        <v>5</v>
      </c>
      <c r="J2157" s="7" t="e">
        <f t="shared" si="574"/>
        <v>#DIV/0!</v>
      </c>
      <c r="K2157" s="1"/>
      <c r="L2157" s="1"/>
      <c r="M2157" s="1"/>
      <c r="N2157" s="1"/>
      <c r="O2157" s="1"/>
      <c r="P2157" s="1"/>
    </row>
    <row r="2158" spans="1:16" ht="14.25" customHeight="1">
      <c r="A2158" s="14" t="s">
        <v>1442</v>
      </c>
      <c r="B2158" s="27">
        <v>1</v>
      </c>
      <c r="C2158" s="27">
        <v>20.399999999999999</v>
      </c>
      <c r="D2158" s="27">
        <v>4</v>
      </c>
      <c r="E2158" s="27">
        <v>0.22</v>
      </c>
      <c r="F2158" s="27">
        <v>0.89</v>
      </c>
      <c r="G2158" s="27">
        <v>0.7</v>
      </c>
      <c r="H2158" s="27">
        <v>3.74</v>
      </c>
      <c r="J2158" s="7">
        <f t="shared" si="574"/>
        <v>0</v>
      </c>
      <c r="K2158" s="1"/>
      <c r="L2158" s="1"/>
      <c r="M2158" s="2" t="s">
        <v>1628</v>
      </c>
      <c r="N2158" s="2" t="s">
        <v>52</v>
      </c>
      <c r="O2158" s="2" t="s">
        <v>1628</v>
      </c>
      <c r="P2158" s="2" t="s">
        <v>1628</v>
      </c>
    </row>
    <row r="2159" spans="1:16" ht="14.25" customHeight="1">
      <c r="A2159" s="14" t="s">
        <v>1442</v>
      </c>
      <c r="B2159" s="27">
        <v>2</v>
      </c>
      <c r="C2159" s="27">
        <v>23.4</v>
      </c>
      <c r="D2159" s="27">
        <v>4.4000000000000004</v>
      </c>
      <c r="E2159" s="27">
        <v>0.27</v>
      </c>
      <c r="F2159" s="27">
        <v>0.94</v>
      </c>
      <c r="G2159" s="27">
        <v>0.84</v>
      </c>
      <c r="H2159" s="27">
        <v>1.73</v>
      </c>
      <c r="J2159" s="7">
        <f t="shared" si="574"/>
        <v>0</v>
      </c>
      <c r="K2159" s="1"/>
      <c r="L2159" s="1"/>
      <c r="M2159" s="2" t="s">
        <v>1628</v>
      </c>
      <c r="N2159" s="2" t="s">
        <v>52</v>
      </c>
      <c r="O2159" s="2" t="s">
        <v>1628</v>
      </c>
      <c r="P2159" s="2" t="s">
        <v>1628</v>
      </c>
    </row>
    <row r="2160" spans="1:16" ht="14.25" customHeight="1">
      <c r="A2160" s="14" t="s">
        <v>1442</v>
      </c>
      <c r="B2160" s="27">
        <v>3</v>
      </c>
      <c r="C2160" s="27">
        <v>28.9</v>
      </c>
      <c r="D2160" s="27">
        <v>4.5999999999999996</v>
      </c>
      <c r="E2160" s="27">
        <v>0.41</v>
      </c>
      <c r="F2160" s="27">
        <v>1.1299999999999999</v>
      </c>
      <c r="G2160" s="27">
        <v>1.02</v>
      </c>
      <c r="H2160" s="27">
        <v>2.78</v>
      </c>
      <c r="J2160" s="7">
        <f t="shared" si="574"/>
        <v>0</v>
      </c>
      <c r="K2160" s="1"/>
      <c r="L2160" s="1"/>
      <c r="M2160" s="2" t="s">
        <v>1628</v>
      </c>
      <c r="N2160" s="2" t="s">
        <v>52</v>
      </c>
      <c r="O2160" s="2" t="s">
        <v>1628</v>
      </c>
      <c r="P2160" s="2" t="s">
        <v>1628</v>
      </c>
    </row>
    <row r="2161" spans="1:17" ht="14.25" customHeight="1">
      <c r="A2161" s="14" t="s">
        <v>1442</v>
      </c>
      <c r="B2161" s="27">
        <v>4</v>
      </c>
      <c r="C2161" s="27">
        <v>21.1</v>
      </c>
      <c r="D2161" s="27">
        <v>4.5</v>
      </c>
      <c r="E2161" s="27">
        <v>0.22</v>
      </c>
      <c r="F2161" s="27">
        <v>0.74</v>
      </c>
      <c r="G2161" s="27">
        <v>0.76</v>
      </c>
      <c r="H2161" s="27">
        <v>2.09</v>
      </c>
      <c r="J2161" s="7">
        <f t="shared" si="574"/>
        <v>0</v>
      </c>
      <c r="K2161" s="1"/>
      <c r="L2161" s="1"/>
      <c r="M2161" s="2" t="s">
        <v>52</v>
      </c>
      <c r="N2161" s="2" t="s">
        <v>52</v>
      </c>
      <c r="O2161" s="2" t="s">
        <v>1628</v>
      </c>
      <c r="P2161" s="2" t="s">
        <v>1628</v>
      </c>
    </row>
    <row r="2162" spans="1:17" ht="14.25" customHeight="1">
      <c r="A2162" s="14" t="s">
        <v>1442</v>
      </c>
      <c r="B2162" s="27">
        <v>5</v>
      </c>
      <c r="C2162" s="27">
        <v>30.2</v>
      </c>
      <c r="D2162" s="27">
        <v>5</v>
      </c>
      <c r="E2162" s="27">
        <v>0.26</v>
      </c>
      <c r="F2162" s="27">
        <v>1.17</v>
      </c>
      <c r="G2162" s="27">
        <v>1</v>
      </c>
      <c r="H2162" s="27">
        <v>3.92</v>
      </c>
      <c r="J2162" s="7">
        <f t="shared" si="574"/>
        <v>0</v>
      </c>
      <c r="K2162" s="1"/>
      <c r="L2162" s="1"/>
      <c r="M2162" s="2" t="s">
        <v>52</v>
      </c>
      <c r="N2162" s="2" t="s">
        <v>52</v>
      </c>
      <c r="O2162" s="2" t="s">
        <v>1628</v>
      </c>
      <c r="P2162" s="2" t="s">
        <v>1628</v>
      </c>
    </row>
    <row r="2163" spans="1:17" ht="14.25" customHeight="1">
      <c r="A2163" s="14" t="s">
        <v>1442</v>
      </c>
      <c r="B2163" s="27">
        <v>6</v>
      </c>
      <c r="C2163" s="27">
        <v>27.3</v>
      </c>
      <c r="D2163" s="27">
        <v>6.2</v>
      </c>
      <c r="E2163" s="27">
        <v>0.31</v>
      </c>
      <c r="F2163" s="27">
        <v>1.21</v>
      </c>
      <c r="G2163" s="27">
        <v>1.17</v>
      </c>
      <c r="H2163" s="27">
        <v>2.72</v>
      </c>
      <c r="J2163" s="7">
        <f t="shared" si="574"/>
        <v>0</v>
      </c>
      <c r="K2163" s="1"/>
      <c r="L2163" s="1"/>
      <c r="M2163" s="2" t="s">
        <v>52</v>
      </c>
      <c r="N2163" s="2" t="s">
        <v>52</v>
      </c>
      <c r="O2163" s="2" t="s">
        <v>1628</v>
      </c>
      <c r="P2163" s="2" t="s">
        <v>1628</v>
      </c>
    </row>
    <row r="2164" spans="1:17" ht="14.25" customHeight="1">
      <c r="A2164" s="14" t="s">
        <v>1442</v>
      </c>
      <c r="B2164" s="27">
        <v>7</v>
      </c>
      <c r="C2164" s="27">
        <v>26.4</v>
      </c>
      <c r="D2164" s="27">
        <v>5</v>
      </c>
      <c r="E2164" s="27">
        <v>0.24</v>
      </c>
      <c r="F2164" s="27">
        <v>0.92</v>
      </c>
      <c r="G2164" s="27">
        <v>0.82</v>
      </c>
      <c r="H2164" s="27">
        <v>1.3</v>
      </c>
      <c r="J2164" s="7">
        <f t="shared" si="574"/>
        <v>0</v>
      </c>
      <c r="K2164" s="1"/>
      <c r="L2164" s="1"/>
      <c r="M2164" s="2" t="s">
        <v>52</v>
      </c>
      <c r="N2164" s="2" t="s">
        <v>52</v>
      </c>
      <c r="O2164" s="2" t="s">
        <v>1628</v>
      </c>
      <c r="P2164" s="2" t="s">
        <v>1628</v>
      </c>
    </row>
    <row r="2165" spans="1:17" ht="14.25" customHeight="1">
      <c r="A2165" s="14" t="s">
        <v>1442</v>
      </c>
      <c r="B2165" s="27">
        <v>8</v>
      </c>
      <c r="C2165" s="27">
        <v>31.5</v>
      </c>
      <c r="D2165" s="27">
        <v>5</v>
      </c>
      <c r="E2165" s="27">
        <v>0.28000000000000003</v>
      </c>
      <c r="F2165" s="27">
        <v>1.0900000000000001</v>
      </c>
      <c r="G2165" s="27">
        <v>0.97</v>
      </c>
      <c r="H2165" s="27">
        <v>3.09</v>
      </c>
      <c r="J2165" s="7">
        <f t="shared" si="574"/>
        <v>0</v>
      </c>
      <c r="K2165" s="1"/>
      <c r="L2165" s="1"/>
      <c r="M2165" s="2" t="s">
        <v>52</v>
      </c>
      <c r="N2165" s="2" t="s">
        <v>52</v>
      </c>
      <c r="O2165" s="2" t="s">
        <v>1628</v>
      </c>
      <c r="P2165" s="2" t="s">
        <v>1628</v>
      </c>
    </row>
    <row r="2166" spans="1:17" ht="14.25" customHeight="1">
      <c r="A2166" s="14" t="s">
        <v>1442</v>
      </c>
      <c r="B2166" s="27">
        <v>9</v>
      </c>
      <c r="C2166" s="27">
        <v>23.3</v>
      </c>
      <c r="D2166" s="27">
        <v>4.5999999999999996</v>
      </c>
      <c r="E2166" s="27">
        <v>0.2</v>
      </c>
      <c r="F2166" s="27">
        <v>0.89</v>
      </c>
      <c r="G2166" s="27">
        <v>0.81</v>
      </c>
      <c r="H2166" s="27">
        <v>1.57</v>
      </c>
      <c r="J2166" s="7">
        <f t="shared" si="574"/>
        <v>0</v>
      </c>
      <c r="K2166" s="1"/>
      <c r="L2166" s="1"/>
      <c r="M2166" s="2" t="s">
        <v>1628</v>
      </c>
      <c r="N2166" s="2" t="s">
        <v>52</v>
      </c>
      <c r="O2166" s="2" t="s">
        <v>1628</v>
      </c>
      <c r="P2166" s="2" t="s">
        <v>1628</v>
      </c>
    </row>
    <row r="2167" spans="1:17" ht="14.25" customHeight="1">
      <c r="A2167" s="14" t="s">
        <v>1442</v>
      </c>
      <c r="B2167" s="27">
        <v>10</v>
      </c>
      <c r="C2167" s="27">
        <v>30.4</v>
      </c>
      <c r="D2167" s="27">
        <v>5.3</v>
      </c>
      <c r="E2167" s="27">
        <v>0.31</v>
      </c>
      <c r="F2167" s="27">
        <v>1.1299999999999999</v>
      </c>
      <c r="G2167" s="27">
        <v>1.35</v>
      </c>
      <c r="H2167" s="27">
        <v>1.04</v>
      </c>
      <c r="J2167" s="7">
        <f t="shared" si="574"/>
        <v>0</v>
      </c>
      <c r="K2167" s="1"/>
      <c r="L2167" s="1"/>
      <c r="M2167" s="2" t="s">
        <v>52</v>
      </c>
      <c r="N2167" s="2" t="s">
        <v>52</v>
      </c>
      <c r="O2167" s="2" t="s">
        <v>1628</v>
      </c>
      <c r="P2167" s="2" t="s">
        <v>1628</v>
      </c>
    </row>
    <row r="2168" spans="1:17" ht="14.25" customHeight="1">
      <c r="A2168" s="14" t="s">
        <v>1445</v>
      </c>
      <c r="B2168" s="27">
        <v>1</v>
      </c>
      <c r="C2168" s="27">
        <v>16</v>
      </c>
      <c r="D2168" s="27">
        <v>3.5</v>
      </c>
      <c r="E2168" s="27">
        <v>0.28999999999999998</v>
      </c>
      <c r="F2168" s="27">
        <v>0.94</v>
      </c>
      <c r="G2168" s="27">
        <v>0.68</v>
      </c>
      <c r="H2168" s="27">
        <v>0.98</v>
      </c>
      <c r="J2168" s="7">
        <f t="shared" si="574"/>
        <v>0</v>
      </c>
      <c r="K2168" s="1"/>
      <c r="L2168" s="1"/>
      <c r="M2168" s="2" t="s">
        <v>52</v>
      </c>
      <c r="N2168" s="2" t="s">
        <v>52</v>
      </c>
      <c r="O2168" s="2" t="s">
        <v>1628</v>
      </c>
      <c r="P2168" s="2" t="s">
        <v>1628</v>
      </c>
    </row>
    <row r="2169" spans="1:17" ht="14.25" customHeight="1">
      <c r="A2169" s="14" t="s">
        <v>1445</v>
      </c>
      <c r="B2169" s="27">
        <v>2</v>
      </c>
      <c r="C2169" s="27">
        <v>21.7</v>
      </c>
      <c r="D2169" s="27">
        <v>3.2</v>
      </c>
      <c r="E2169" s="27">
        <v>0.38</v>
      </c>
      <c r="F2169" s="27">
        <v>1.1000000000000001</v>
      </c>
      <c r="G2169" s="27">
        <v>0.73</v>
      </c>
      <c r="H2169" s="27">
        <v>1.1000000000000001</v>
      </c>
      <c r="J2169" s="7">
        <f t="shared" si="574"/>
        <v>0</v>
      </c>
      <c r="K2169" s="1"/>
      <c r="L2169" s="1"/>
      <c r="M2169" s="2" t="s">
        <v>52</v>
      </c>
      <c r="N2169" s="2" t="s">
        <v>52</v>
      </c>
      <c r="O2169" s="2" t="s">
        <v>1628</v>
      </c>
      <c r="P2169" s="2" t="s">
        <v>1628</v>
      </c>
    </row>
    <row r="2170" spans="1:17" ht="14.25" customHeight="1">
      <c r="A2170" s="14" t="s">
        <v>1445</v>
      </c>
      <c r="B2170" s="27">
        <v>3</v>
      </c>
      <c r="C2170" s="27">
        <v>15.9</v>
      </c>
      <c r="D2170" s="27">
        <v>4.5</v>
      </c>
      <c r="E2170" s="27">
        <v>0.25</v>
      </c>
      <c r="F2170" s="27">
        <v>0.75</v>
      </c>
      <c r="G2170" s="27">
        <v>0.5</v>
      </c>
      <c r="H2170" s="27">
        <v>1.03</v>
      </c>
      <c r="J2170" s="7">
        <f t="shared" si="574"/>
        <v>0</v>
      </c>
      <c r="K2170" s="1"/>
      <c r="L2170" s="1"/>
      <c r="M2170" s="2" t="s">
        <v>52</v>
      </c>
      <c r="N2170" s="2" t="s">
        <v>52</v>
      </c>
      <c r="O2170" s="2" t="s">
        <v>1628</v>
      </c>
      <c r="P2170" s="2" t="s">
        <v>1628</v>
      </c>
    </row>
    <row r="2171" spans="1:17" ht="14.25" customHeight="1">
      <c r="A2171" s="14" t="s">
        <v>1445</v>
      </c>
      <c r="B2171" s="27">
        <v>4</v>
      </c>
      <c r="C2171" s="27">
        <v>16.2</v>
      </c>
      <c r="D2171" s="27">
        <v>5.5</v>
      </c>
      <c r="E2171" s="27">
        <v>0.3</v>
      </c>
      <c r="F2171" s="27">
        <v>0.47</v>
      </c>
      <c r="G2171" s="27">
        <v>0.69</v>
      </c>
      <c r="H2171" s="27">
        <v>1.07</v>
      </c>
      <c r="J2171" s="7">
        <f t="shared" si="574"/>
        <v>0</v>
      </c>
      <c r="K2171" s="1"/>
      <c r="L2171" s="1"/>
      <c r="M2171" s="2" t="s">
        <v>52</v>
      </c>
      <c r="N2171" s="2" t="s">
        <v>52</v>
      </c>
      <c r="O2171" s="2" t="s">
        <v>1628</v>
      </c>
      <c r="P2171" s="2" t="s">
        <v>1628</v>
      </c>
    </row>
    <row r="2172" spans="1:17" ht="14.25" customHeight="1">
      <c r="A2172" s="14" t="s">
        <v>1445</v>
      </c>
      <c r="B2172" s="27">
        <v>5</v>
      </c>
      <c r="C2172" s="27">
        <v>17</v>
      </c>
      <c r="D2172" s="27">
        <v>3.2</v>
      </c>
      <c r="E2172" s="27">
        <v>0.17</v>
      </c>
      <c r="F2172" s="27">
        <v>1.2</v>
      </c>
      <c r="G2172" s="27">
        <v>0.45</v>
      </c>
      <c r="H2172" s="27">
        <v>0.62</v>
      </c>
      <c r="J2172" s="7">
        <f t="shared" si="574"/>
        <v>0</v>
      </c>
      <c r="K2172" s="1"/>
      <c r="L2172" s="1"/>
      <c r="M2172" s="2" t="s">
        <v>1628</v>
      </c>
      <c r="N2172" s="2" t="s">
        <v>52</v>
      </c>
      <c r="O2172" s="2" t="s">
        <v>1628</v>
      </c>
      <c r="P2172" s="2" t="s">
        <v>1628</v>
      </c>
    </row>
    <row r="2173" spans="1:17" ht="14.25" customHeight="1">
      <c r="A2173" s="14" t="s">
        <v>1445</v>
      </c>
      <c r="B2173" s="27">
        <v>6</v>
      </c>
      <c r="C2173" s="27">
        <v>18.100000000000001</v>
      </c>
      <c r="D2173" s="27">
        <v>3.7</v>
      </c>
      <c r="E2173" s="27">
        <v>0.24</v>
      </c>
      <c r="F2173" s="27">
        <v>0.93</v>
      </c>
      <c r="G2173" s="27">
        <v>0.56999999999999995</v>
      </c>
      <c r="H2173" s="27">
        <v>0.83</v>
      </c>
      <c r="J2173" s="7">
        <f t="shared" si="574"/>
        <v>0</v>
      </c>
      <c r="K2173" s="1"/>
      <c r="L2173" s="1"/>
      <c r="M2173" s="2" t="s">
        <v>1628</v>
      </c>
      <c r="N2173" s="2" t="s">
        <v>52</v>
      </c>
      <c r="O2173" s="2" t="s">
        <v>1628</v>
      </c>
      <c r="P2173" s="2" t="s">
        <v>1628</v>
      </c>
    </row>
    <row r="2174" spans="1:17" ht="14.25" customHeight="1">
      <c r="A2174" s="14" t="s">
        <v>1445</v>
      </c>
      <c r="B2174" s="27">
        <v>7</v>
      </c>
      <c r="C2174" s="27">
        <v>16.7</v>
      </c>
      <c r="D2174" s="27">
        <v>3.3</v>
      </c>
      <c r="E2174" s="27">
        <v>0.23</v>
      </c>
      <c r="F2174" s="27">
        <v>0.78</v>
      </c>
      <c r="G2174" s="27">
        <v>0.52</v>
      </c>
      <c r="H2174" s="27">
        <v>1.21</v>
      </c>
      <c r="J2174" s="7">
        <f t="shared" si="574"/>
        <v>0</v>
      </c>
      <c r="K2174" s="1"/>
      <c r="L2174" s="1"/>
      <c r="M2174" s="2" t="s">
        <v>52</v>
      </c>
      <c r="N2174" s="2" t="s">
        <v>52</v>
      </c>
      <c r="O2174" s="2" t="s">
        <v>1628</v>
      </c>
      <c r="P2174" s="2" t="s">
        <v>1628</v>
      </c>
    </row>
    <row r="2175" spans="1:17" ht="14.25" customHeight="1">
      <c r="A2175" s="14" t="s">
        <v>1445</v>
      </c>
      <c r="B2175" s="27">
        <v>8</v>
      </c>
      <c r="C2175" s="27">
        <v>19</v>
      </c>
      <c r="D2175" s="27">
        <v>4.2</v>
      </c>
      <c r="E2175" s="27">
        <v>0.25</v>
      </c>
      <c r="F2175" s="27">
        <v>1.1000000000000001</v>
      </c>
      <c r="G2175" s="27">
        <v>0.55000000000000004</v>
      </c>
      <c r="H2175" s="27">
        <v>1.17</v>
      </c>
      <c r="J2175" s="7">
        <f t="shared" si="574"/>
        <v>0</v>
      </c>
      <c r="K2175" s="1"/>
      <c r="L2175" s="1"/>
      <c r="M2175" s="2" t="s">
        <v>52</v>
      </c>
      <c r="N2175" s="2" t="s">
        <v>52</v>
      </c>
      <c r="O2175" s="2" t="s">
        <v>1628</v>
      </c>
      <c r="P2175" s="2" t="s">
        <v>1628</v>
      </c>
    </row>
    <row r="2176" spans="1:17" ht="14.25" customHeight="1">
      <c r="A2176" s="14" t="s">
        <v>1445</v>
      </c>
      <c r="B2176" s="27">
        <v>9</v>
      </c>
      <c r="C2176" s="27">
        <v>26</v>
      </c>
      <c r="D2176" s="27">
        <v>4.5</v>
      </c>
      <c r="E2176" s="27">
        <v>0.39</v>
      </c>
      <c r="F2176" s="27">
        <v>1.4</v>
      </c>
      <c r="G2176" s="27">
        <v>0.66</v>
      </c>
      <c r="H2176" s="27">
        <v>3.18</v>
      </c>
      <c r="J2176" s="7">
        <f t="shared" si="574"/>
        <v>0</v>
      </c>
      <c r="K2176" s="1"/>
      <c r="L2176" s="1"/>
      <c r="M2176" s="2" t="s">
        <v>52</v>
      </c>
      <c r="N2176" s="2" t="s">
        <v>52</v>
      </c>
      <c r="O2176" s="2" t="s">
        <v>1628</v>
      </c>
      <c r="P2176" s="2" t="s">
        <v>1628</v>
      </c>
      <c r="Q2176" s="27" t="s">
        <v>1678</v>
      </c>
    </row>
    <row r="2177" spans="1:16" ht="14.25" customHeight="1">
      <c r="A2177" s="14" t="s">
        <v>1445</v>
      </c>
      <c r="B2177" s="27">
        <v>10</v>
      </c>
      <c r="C2177" s="27">
        <v>24</v>
      </c>
      <c r="D2177" s="27">
        <v>4.2</v>
      </c>
      <c r="E2177" s="27">
        <v>0.38</v>
      </c>
      <c r="F2177" s="27">
        <v>1.6</v>
      </c>
      <c r="G2177" s="27">
        <v>0.75</v>
      </c>
      <c r="H2177" s="27">
        <v>1.75</v>
      </c>
      <c r="J2177" s="7">
        <f t="shared" si="574"/>
        <v>0</v>
      </c>
      <c r="K2177" s="1"/>
      <c r="L2177" s="1"/>
      <c r="M2177" s="2" t="s">
        <v>52</v>
      </c>
      <c r="N2177" s="2" t="s">
        <v>52</v>
      </c>
      <c r="O2177" s="2" t="s">
        <v>1628</v>
      </c>
      <c r="P2177" s="2" t="s">
        <v>1628</v>
      </c>
    </row>
    <row r="2178" spans="1:16" ht="14.25" customHeight="1">
      <c r="A2178" s="14" t="s">
        <v>1448</v>
      </c>
      <c r="B2178" s="27">
        <v>1</v>
      </c>
      <c r="J2178" s="7" t="e">
        <f t="shared" si="574"/>
        <v>#DIV/0!</v>
      </c>
      <c r="K2178" s="1"/>
      <c r="L2178" s="1"/>
      <c r="M2178" s="1"/>
      <c r="N2178" s="1"/>
      <c r="O2178" s="1"/>
      <c r="P2178" s="1"/>
    </row>
    <row r="2179" spans="1:16" ht="14.25" customHeight="1">
      <c r="A2179" s="14" t="s">
        <v>1448</v>
      </c>
      <c r="B2179" s="27">
        <v>2</v>
      </c>
      <c r="J2179" s="7" t="e">
        <f t="shared" si="574"/>
        <v>#DIV/0!</v>
      </c>
      <c r="K2179" s="1"/>
      <c r="L2179" s="1"/>
      <c r="M2179" s="1"/>
      <c r="N2179" s="1"/>
      <c r="O2179" s="1"/>
      <c r="P2179" s="1"/>
    </row>
    <row r="2180" spans="1:16" ht="14.25" customHeight="1">
      <c r="A2180" s="14" t="s">
        <v>1448</v>
      </c>
      <c r="B2180" s="27">
        <v>3</v>
      </c>
      <c r="J2180" s="7" t="e">
        <f t="shared" si="574"/>
        <v>#DIV/0!</v>
      </c>
      <c r="K2180" s="1"/>
      <c r="L2180" s="1"/>
      <c r="M2180" s="1"/>
      <c r="N2180" s="1"/>
      <c r="O2180" s="1"/>
      <c r="P2180" s="1"/>
    </row>
    <row r="2181" spans="1:16" ht="14.25" customHeight="1">
      <c r="A2181" s="14" t="s">
        <v>1448</v>
      </c>
      <c r="B2181" s="27">
        <v>4</v>
      </c>
      <c r="J2181" s="7" t="e">
        <f t="shared" si="574"/>
        <v>#DIV/0!</v>
      </c>
      <c r="K2181" s="1"/>
      <c r="L2181" s="1"/>
      <c r="M2181" s="1"/>
      <c r="N2181" s="1"/>
      <c r="O2181" s="1"/>
      <c r="P2181" s="1"/>
    </row>
    <row r="2182" spans="1:16" ht="14.25" customHeight="1">
      <c r="A2182" s="14" t="s">
        <v>1448</v>
      </c>
      <c r="B2182" s="27">
        <v>5</v>
      </c>
      <c r="J2182" s="7" t="e">
        <f t="shared" si="574"/>
        <v>#DIV/0!</v>
      </c>
      <c r="K2182" s="1"/>
      <c r="L2182" s="1"/>
      <c r="M2182" s="1"/>
      <c r="N2182" s="1"/>
      <c r="O2182" s="1"/>
      <c r="P2182" s="1"/>
    </row>
    <row r="2183" spans="1:16" ht="14.25" customHeight="1">
      <c r="A2183" s="14" t="s">
        <v>1451</v>
      </c>
      <c r="B2183" s="27">
        <v>1</v>
      </c>
      <c r="J2183" s="7" t="e">
        <f t="shared" si="574"/>
        <v>#DIV/0!</v>
      </c>
      <c r="K2183" s="1"/>
      <c r="L2183" s="1"/>
      <c r="M2183" s="1"/>
      <c r="N2183" s="1"/>
      <c r="O2183" s="1"/>
      <c r="P2183" s="1"/>
    </row>
    <row r="2184" spans="1:16" ht="14.25" customHeight="1">
      <c r="A2184" s="14" t="s">
        <v>1451</v>
      </c>
      <c r="B2184" s="27">
        <v>2</v>
      </c>
      <c r="J2184" s="7" t="e">
        <f t="shared" si="574"/>
        <v>#DIV/0!</v>
      </c>
      <c r="K2184" s="1"/>
      <c r="L2184" s="1"/>
      <c r="M2184" s="1"/>
      <c r="N2184" s="1"/>
      <c r="O2184" s="1"/>
      <c r="P2184" s="1"/>
    </row>
    <row r="2185" spans="1:16" ht="14.25" customHeight="1">
      <c r="A2185" s="14" t="s">
        <v>1451</v>
      </c>
      <c r="B2185" s="27">
        <v>3</v>
      </c>
      <c r="J2185" s="7" t="e">
        <f t="shared" si="574"/>
        <v>#DIV/0!</v>
      </c>
      <c r="K2185" s="1"/>
      <c r="L2185" s="1"/>
      <c r="M2185" s="1"/>
      <c r="N2185" s="1"/>
      <c r="O2185" s="1"/>
      <c r="P2185" s="1"/>
    </row>
    <row r="2186" spans="1:16" ht="14.25" customHeight="1">
      <c r="A2186" s="14" t="s">
        <v>1451</v>
      </c>
      <c r="B2186" s="27">
        <v>4</v>
      </c>
      <c r="J2186" s="7" t="e">
        <f t="shared" si="574"/>
        <v>#DIV/0!</v>
      </c>
      <c r="K2186" s="1"/>
      <c r="L2186" s="1"/>
      <c r="M2186" s="1"/>
      <c r="N2186" s="1"/>
      <c r="O2186" s="1"/>
      <c r="P2186" s="1"/>
    </row>
    <row r="2187" spans="1:16" ht="14.25" customHeight="1">
      <c r="A2187" s="14" t="s">
        <v>1451</v>
      </c>
      <c r="B2187" s="27">
        <v>5</v>
      </c>
      <c r="J2187" s="7" t="e">
        <f t="shared" si="574"/>
        <v>#DIV/0!</v>
      </c>
      <c r="K2187" s="1"/>
      <c r="L2187" s="1"/>
      <c r="M2187" s="1"/>
      <c r="N2187" s="1"/>
      <c r="O2187" s="1"/>
      <c r="P2187" s="1"/>
    </row>
    <row r="2188" spans="1:16" ht="14.25" customHeight="1">
      <c r="A2188" s="14" t="s">
        <v>1454</v>
      </c>
      <c r="B2188" s="27">
        <v>1</v>
      </c>
      <c r="J2188" s="7" t="e">
        <f t="shared" si="574"/>
        <v>#DIV/0!</v>
      </c>
      <c r="K2188" s="1"/>
      <c r="L2188" s="1"/>
      <c r="M2188" s="1"/>
      <c r="N2188" s="1"/>
      <c r="O2188" s="1"/>
      <c r="P2188" s="1"/>
    </row>
    <row r="2189" spans="1:16" ht="14.25" customHeight="1">
      <c r="A2189" s="14" t="s">
        <v>1454</v>
      </c>
      <c r="B2189" s="27">
        <v>2</v>
      </c>
      <c r="J2189" s="7" t="e">
        <f t="shared" si="574"/>
        <v>#DIV/0!</v>
      </c>
      <c r="K2189" s="1"/>
      <c r="L2189" s="1"/>
      <c r="M2189" s="1"/>
      <c r="N2189" s="1"/>
      <c r="O2189" s="1"/>
      <c r="P2189" s="1"/>
    </row>
    <row r="2190" spans="1:16" ht="14.25" customHeight="1">
      <c r="A2190" s="14" t="s">
        <v>1454</v>
      </c>
      <c r="B2190" s="27">
        <v>3</v>
      </c>
      <c r="J2190" s="7" t="e">
        <f t="shared" si="574"/>
        <v>#DIV/0!</v>
      </c>
      <c r="K2190" s="1"/>
      <c r="L2190" s="1"/>
      <c r="M2190" s="1"/>
      <c r="N2190" s="1"/>
      <c r="O2190" s="1"/>
      <c r="P2190" s="1"/>
    </row>
    <row r="2191" spans="1:16" ht="14.25" customHeight="1">
      <c r="A2191" s="14" t="s">
        <v>1454</v>
      </c>
      <c r="B2191" s="27">
        <v>4</v>
      </c>
      <c r="J2191" s="7" t="e">
        <f t="shared" si="574"/>
        <v>#DIV/0!</v>
      </c>
      <c r="K2191" s="1"/>
      <c r="L2191" s="1"/>
      <c r="M2191" s="1"/>
      <c r="N2191" s="1"/>
      <c r="O2191" s="1"/>
      <c r="P2191" s="1"/>
    </row>
    <row r="2192" spans="1:16" ht="14.25" customHeight="1">
      <c r="A2192" s="14" t="s">
        <v>1454</v>
      </c>
      <c r="B2192" s="27">
        <v>5</v>
      </c>
      <c r="J2192" s="7" t="e">
        <f t="shared" si="574"/>
        <v>#DIV/0!</v>
      </c>
      <c r="K2192" s="1"/>
      <c r="L2192" s="1"/>
      <c r="M2192" s="1"/>
      <c r="N2192" s="1"/>
      <c r="O2192" s="1"/>
      <c r="P2192" s="1"/>
    </row>
    <row r="2193" spans="1:16" ht="14.25" customHeight="1">
      <c r="A2193" s="14" t="s">
        <v>1457</v>
      </c>
      <c r="B2193" s="27">
        <v>1</v>
      </c>
      <c r="J2193" s="7" t="e">
        <f t="shared" si="574"/>
        <v>#DIV/0!</v>
      </c>
      <c r="K2193" s="1"/>
      <c r="L2193" s="1"/>
      <c r="M2193" s="1"/>
      <c r="N2193" s="1"/>
      <c r="O2193" s="1"/>
      <c r="P2193" s="1"/>
    </row>
    <row r="2194" spans="1:16" ht="14.25" customHeight="1">
      <c r="A2194" s="14" t="s">
        <v>1457</v>
      </c>
      <c r="B2194" s="27">
        <v>2</v>
      </c>
      <c r="J2194" s="7" t="e">
        <f t="shared" si="574"/>
        <v>#DIV/0!</v>
      </c>
      <c r="K2194" s="1"/>
      <c r="L2194" s="1"/>
      <c r="M2194" s="1"/>
      <c r="N2194" s="1"/>
      <c r="O2194" s="1"/>
      <c r="P2194" s="1"/>
    </row>
    <row r="2195" spans="1:16" ht="14.25" customHeight="1">
      <c r="A2195" s="14" t="s">
        <v>1457</v>
      </c>
      <c r="B2195" s="27">
        <v>3</v>
      </c>
      <c r="J2195" s="7" t="e">
        <f t="shared" si="574"/>
        <v>#DIV/0!</v>
      </c>
      <c r="K2195" s="1"/>
      <c r="L2195" s="1"/>
      <c r="M2195" s="1"/>
      <c r="N2195" s="1"/>
      <c r="O2195" s="1"/>
      <c r="P2195" s="1"/>
    </row>
    <row r="2196" spans="1:16" ht="14.25" customHeight="1">
      <c r="A2196" s="14" t="s">
        <v>1457</v>
      </c>
      <c r="B2196" s="27">
        <v>4</v>
      </c>
      <c r="J2196" s="7" t="e">
        <f t="shared" si="574"/>
        <v>#DIV/0!</v>
      </c>
      <c r="K2196" s="1"/>
      <c r="L2196" s="1"/>
      <c r="M2196" s="1"/>
      <c r="N2196" s="1"/>
      <c r="O2196" s="1"/>
      <c r="P2196" s="1"/>
    </row>
    <row r="2197" spans="1:16" ht="14.25" customHeight="1">
      <c r="A2197" s="14" t="s">
        <v>1457</v>
      </c>
      <c r="B2197" s="27">
        <v>5</v>
      </c>
      <c r="J2197" s="7" t="e">
        <f t="shared" si="574"/>
        <v>#DIV/0!</v>
      </c>
      <c r="K2197" s="1"/>
      <c r="L2197" s="1"/>
      <c r="M2197" s="1"/>
      <c r="N2197" s="1"/>
      <c r="O2197" s="1"/>
      <c r="P2197" s="1"/>
    </row>
    <row r="2198" spans="1:16" ht="14.25" customHeight="1">
      <c r="A2198" s="14" t="s">
        <v>1460</v>
      </c>
      <c r="B2198" s="27">
        <v>1</v>
      </c>
      <c r="J2198" s="7" t="e">
        <f t="shared" si="574"/>
        <v>#DIV/0!</v>
      </c>
      <c r="K2198" s="1"/>
      <c r="L2198" s="1"/>
      <c r="M2198" s="1"/>
      <c r="N2198" s="1"/>
      <c r="O2198" s="1"/>
      <c r="P2198" s="1"/>
    </row>
    <row r="2199" spans="1:16" ht="14.25" customHeight="1">
      <c r="A2199" s="14" t="s">
        <v>1460</v>
      </c>
      <c r="B2199" s="27">
        <v>2</v>
      </c>
      <c r="J2199" s="7" t="e">
        <f t="shared" si="574"/>
        <v>#DIV/0!</v>
      </c>
      <c r="K2199" s="1"/>
      <c r="L2199" s="1"/>
      <c r="M2199" s="1"/>
      <c r="N2199" s="1"/>
      <c r="O2199" s="1"/>
      <c r="P2199" s="1"/>
    </row>
    <row r="2200" spans="1:16" ht="14.25" customHeight="1">
      <c r="A2200" s="14" t="s">
        <v>1460</v>
      </c>
      <c r="B2200" s="27">
        <v>3</v>
      </c>
      <c r="J2200" s="7" t="e">
        <f t="shared" si="574"/>
        <v>#DIV/0!</v>
      </c>
      <c r="K2200" s="1"/>
      <c r="L2200" s="1"/>
      <c r="M2200" s="1"/>
      <c r="N2200" s="1"/>
      <c r="O2200" s="1"/>
      <c r="P2200" s="1"/>
    </row>
    <row r="2201" spans="1:16" ht="14.25" customHeight="1">
      <c r="A2201" s="14" t="s">
        <v>1460</v>
      </c>
      <c r="B2201" s="27">
        <v>4</v>
      </c>
      <c r="J2201" s="7" t="e">
        <f t="shared" si="574"/>
        <v>#DIV/0!</v>
      </c>
      <c r="K2201" s="1"/>
      <c r="L2201" s="1"/>
      <c r="M2201" s="1"/>
      <c r="N2201" s="1"/>
      <c r="O2201" s="1"/>
      <c r="P2201" s="1"/>
    </row>
    <row r="2202" spans="1:16" ht="14.25" customHeight="1">
      <c r="A2202" s="14" t="s">
        <v>1460</v>
      </c>
      <c r="B2202" s="27">
        <v>5</v>
      </c>
      <c r="J2202" s="7" t="e">
        <f t="shared" si="574"/>
        <v>#DIV/0!</v>
      </c>
      <c r="K2202" s="1"/>
      <c r="L2202" s="1"/>
      <c r="M2202" s="1"/>
      <c r="N2202" s="1"/>
      <c r="O2202" s="1"/>
      <c r="P2202" s="1"/>
    </row>
    <row r="2203" spans="1:16" ht="14.25" customHeight="1">
      <c r="A2203" s="14" t="s">
        <v>1463</v>
      </c>
      <c r="B2203" s="27">
        <v>1</v>
      </c>
      <c r="J2203" s="7" t="e">
        <f t="shared" si="574"/>
        <v>#DIV/0!</v>
      </c>
      <c r="K2203" s="1"/>
      <c r="L2203" s="1"/>
      <c r="M2203" s="1"/>
      <c r="N2203" s="1"/>
      <c r="O2203" s="1"/>
      <c r="P2203" s="1"/>
    </row>
    <row r="2204" spans="1:16" ht="14.25" customHeight="1">
      <c r="A2204" s="14" t="s">
        <v>1463</v>
      </c>
      <c r="B2204" s="27">
        <v>2</v>
      </c>
      <c r="J2204" s="7" t="e">
        <f t="shared" si="574"/>
        <v>#DIV/0!</v>
      </c>
      <c r="K2204" s="1"/>
      <c r="L2204" s="1"/>
      <c r="M2204" s="1"/>
      <c r="N2204" s="1"/>
      <c r="O2204" s="1"/>
      <c r="P2204" s="1"/>
    </row>
    <row r="2205" spans="1:16" ht="14.25" customHeight="1">
      <c r="A2205" s="14" t="s">
        <v>1463</v>
      </c>
      <c r="B2205" s="27">
        <v>3</v>
      </c>
      <c r="J2205" s="7" t="e">
        <f t="shared" si="574"/>
        <v>#DIV/0!</v>
      </c>
      <c r="K2205" s="1"/>
      <c r="L2205" s="1"/>
      <c r="M2205" s="1"/>
      <c r="N2205" s="1"/>
      <c r="O2205" s="1"/>
      <c r="P2205" s="1"/>
    </row>
    <row r="2206" spans="1:16" ht="14.25" customHeight="1">
      <c r="A2206" s="14" t="s">
        <v>1463</v>
      </c>
      <c r="B2206" s="27">
        <v>4</v>
      </c>
      <c r="J2206" s="7" t="e">
        <f t="shared" si="574"/>
        <v>#DIV/0!</v>
      </c>
      <c r="K2206" s="1"/>
      <c r="L2206" s="1"/>
      <c r="M2206" s="1"/>
      <c r="N2206" s="1"/>
      <c r="O2206" s="1"/>
      <c r="P2206" s="1"/>
    </row>
    <row r="2207" spans="1:16" ht="14.25" customHeight="1">
      <c r="A2207" s="14" t="s">
        <v>1463</v>
      </c>
      <c r="B2207" s="27">
        <v>5</v>
      </c>
      <c r="J2207" s="7" t="e">
        <f t="shared" si="574"/>
        <v>#DIV/0!</v>
      </c>
      <c r="K2207" s="1"/>
      <c r="L2207" s="1"/>
      <c r="M2207" s="1"/>
      <c r="N2207" s="1"/>
      <c r="O2207" s="1"/>
      <c r="P2207" s="1"/>
    </row>
    <row r="2208" spans="1:16" ht="14.25" customHeight="1">
      <c r="A2208" s="14" t="s">
        <v>1466</v>
      </c>
      <c r="B2208" s="27">
        <v>1</v>
      </c>
      <c r="J2208" s="7" t="e">
        <f t="shared" si="574"/>
        <v>#DIV/0!</v>
      </c>
      <c r="K2208" s="1"/>
      <c r="L2208" s="1"/>
      <c r="M2208" s="1"/>
      <c r="N2208" s="1"/>
      <c r="O2208" s="1"/>
      <c r="P2208" s="1"/>
    </row>
    <row r="2209" spans="1:16" ht="14.25" customHeight="1">
      <c r="A2209" s="14" t="s">
        <v>1466</v>
      </c>
      <c r="B2209" s="27">
        <v>2</v>
      </c>
      <c r="J2209" s="7" t="e">
        <f t="shared" si="574"/>
        <v>#DIV/0!</v>
      </c>
      <c r="K2209" s="1"/>
      <c r="L2209" s="1"/>
      <c r="M2209" s="1"/>
      <c r="N2209" s="1"/>
      <c r="O2209" s="1"/>
      <c r="P2209" s="1"/>
    </row>
    <row r="2210" spans="1:16" ht="14.25" customHeight="1">
      <c r="A2210" s="14" t="s">
        <v>1466</v>
      </c>
      <c r="B2210" s="27">
        <v>3</v>
      </c>
      <c r="J2210" s="7" t="e">
        <f t="shared" si="574"/>
        <v>#DIV/0!</v>
      </c>
      <c r="K2210" s="1"/>
      <c r="L2210" s="1"/>
      <c r="M2210" s="1"/>
      <c r="N2210" s="1"/>
      <c r="O2210" s="1"/>
      <c r="P2210" s="1"/>
    </row>
    <row r="2211" spans="1:16" ht="14.25" customHeight="1">
      <c r="A2211" s="14" t="s">
        <v>1466</v>
      </c>
      <c r="B2211" s="27">
        <v>4</v>
      </c>
      <c r="J2211" s="7" t="e">
        <f t="shared" si="574"/>
        <v>#DIV/0!</v>
      </c>
      <c r="K2211" s="1"/>
      <c r="L2211" s="1"/>
      <c r="M2211" s="1"/>
      <c r="N2211" s="1"/>
      <c r="O2211" s="1"/>
      <c r="P2211" s="1"/>
    </row>
    <row r="2212" spans="1:16" ht="14.25" customHeight="1">
      <c r="A2212" s="14" t="s">
        <v>1466</v>
      </c>
      <c r="B2212" s="27">
        <v>5</v>
      </c>
      <c r="J2212" s="7" t="e">
        <f t="shared" si="574"/>
        <v>#DIV/0!</v>
      </c>
      <c r="K2212" s="1"/>
      <c r="L2212" s="1"/>
      <c r="M2212" s="1"/>
      <c r="N2212" s="1"/>
      <c r="O2212" s="1"/>
      <c r="P2212" s="1"/>
    </row>
    <row r="2213" spans="1:16" ht="14.25" customHeight="1">
      <c r="A2213" s="14" t="s">
        <v>1470</v>
      </c>
      <c r="B2213" s="27">
        <v>1</v>
      </c>
      <c r="J2213" s="7" t="e">
        <f t="shared" si="574"/>
        <v>#DIV/0!</v>
      </c>
      <c r="K2213" s="1"/>
      <c r="L2213" s="1"/>
      <c r="M2213" s="1"/>
      <c r="N2213" s="1"/>
      <c r="O2213" s="1"/>
      <c r="P2213" s="1"/>
    </row>
    <row r="2214" spans="1:16" ht="14.25" customHeight="1">
      <c r="A2214" s="14" t="s">
        <v>1470</v>
      </c>
      <c r="B2214" s="27">
        <v>2</v>
      </c>
      <c r="J2214" s="7" t="e">
        <f t="shared" si="574"/>
        <v>#DIV/0!</v>
      </c>
      <c r="K2214" s="1"/>
      <c r="L2214" s="1"/>
      <c r="M2214" s="1"/>
      <c r="N2214" s="1"/>
      <c r="O2214" s="1"/>
      <c r="P2214" s="1"/>
    </row>
    <row r="2215" spans="1:16" ht="14.25" customHeight="1">
      <c r="A2215" s="14" t="s">
        <v>1470</v>
      </c>
      <c r="B2215" s="27">
        <v>3</v>
      </c>
      <c r="J2215" s="7" t="e">
        <f t="shared" si="574"/>
        <v>#DIV/0!</v>
      </c>
      <c r="K2215" s="1"/>
      <c r="L2215" s="1"/>
      <c r="M2215" s="1"/>
      <c r="N2215" s="1"/>
      <c r="O2215" s="1"/>
      <c r="P2215" s="1"/>
    </row>
    <row r="2216" spans="1:16" ht="14.25" customHeight="1">
      <c r="A2216" s="14" t="s">
        <v>1470</v>
      </c>
      <c r="B2216" s="27">
        <v>4</v>
      </c>
      <c r="J2216" s="7" t="e">
        <f t="shared" si="574"/>
        <v>#DIV/0!</v>
      </c>
      <c r="K2216" s="1"/>
      <c r="L2216" s="1"/>
      <c r="M2216" s="1"/>
      <c r="N2216" s="1"/>
      <c r="O2216" s="1"/>
      <c r="P2216" s="1"/>
    </row>
    <row r="2217" spans="1:16" ht="14.25" customHeight="1">
      <c r="A2217" s="14" t="s">
        <v>1470</v>
      </c>
      <c r="B2217" s="27">
        <v>5</v>
      </c>
      <c r="J2217" s="7" t="e">
        <f t="shared" si="574"/>
        <v>#DIV/0!</v>
      </c>
      <c r="K2217" s="1"/>
      <c r="L2217" s="1"/>
      <c r="M2217" s="1"/>
      <c r="N2217" s="1"/>
      <c r="O2217" s="1"/>
      <c r="P2217" s="1"/>
    </row>
    <row r="2218" spans="1:16" ht="14.25" customHeight="1">
      <c r="A2218" s="14" t="s">
        <v>1472</v>
      </c>
      <c r="B2218" s="27">
        <v>1</v>
      </c>
      <c r="J2218" s="7" t="e">
        <f t="shared" si="574"/>
        <v>#DIV/0!</v>
      </c>
      <c r="K2218" s="1"/>
      <c r="L2218" s="1"/>
      <c r="M2218" s="1"/>
      <c r="N2218" s="1"/>
      <c r="O2218" s="1"/>
      <c r="P2218" s="1"/>
    </row>
    <row r="2219" spans="1:16" ht="14.25" customHeight="1">
      <c r="A2219" s="14" t="s">
        <v>1472</v>
      </c>
      <c r="B2219" s="27">
        <v>2</v>
      </c>
      <c r="J2219" s="7" t="e">
        <f t="shared" si="574"/>
        <v>#DIV/0!</v>
      </c>
      <c r="K2219" s="1"/>
      <c r="L2219" s="1"/>
      <c r="M2219" s="1"/>
      <c r="N2219" s="1"/>
      <c r="O2219" s="1"/>
      <c r="P2219" s="1"/>
    </row>
    <row r="2220" spans="1:16" ht="14.25" customHeight="1">
      <c r="A2220" s="14" t="s">
        <v>1472</v>
      </c>
      <c r="B2220" s="27">
        <v>3</v>
      </c>
      <c r="J2220" s="7" t="e">
        <f t="shared" si="574"/>
        <v>#DIV/0!</v>
      </c>
      <c r="K2220" s="1"/>
      <c r="L2220" s="1"/>
      <c r="M2220" s="1"/>
      <c r="N2220" s="1"/>
      <c r="O2220" s="1"/>
      <c r="P2220" s="1"/>
    </row>
    <row r="2221" spans="1:16" ht="14.25" customHeight="1">
      <c r="A2221" s="14" t="s">
        <v>1472</v>
      </c>
      <c r="B2221" s="27">
        <v>4</v>
      </c>
      <c r="J2221" s="7" t="e">
        <f t="shared" si="574"/>
        <v>#DIV/0!</v>
      </c>
      <c r="K2221" s="1"/>
      <c r="L2221" s="1"/>
      <c r="M2221" s="1"/>
      <c r="N2221" s="1"/>
      <c r="O2221" s="1"/>
      <c r="P2221" s="1"/>
    </row>
    <row r="2222" spans="1:16" ht="14.25" customHeight="1">
      <c r="A2222" s="14" t="s">
        <v>1472</v>
      </c>
      <c r="B2222" s="27">
        <v>5</v>
      </c>
      <c r="J2222" s="7" t="e">
        <f t="shared" si="574"/>
        <v>#DIV/0!</v>
      </c>
      <c r="K2222" s="1"/>
      <c r="L2222" s="1"/>
      <c r="M2222" s="1"/>
      <c r="N2222" s="1"/>
      <c r="O2222" s="1"/>
      <c r="P2222" s="1"/>
    </row>
    <row r="2223" spans="1:16" ht="14.25" customHeight="1">
      <c r="A2223" s="14" t="s">
        <v>1477</v>
      </c>
      <c r="B2223" s="27">
        <v>1</v>
      </c>
      <c r="J2223" s="7" t="e">
        <f t="shared" si="574"/>
        <v>#DIV/0!</v>
      </c>
      <c r="K2223" s="1"/>
      <c r="L2223" s="1"/>
      <c r="M2223" s="1"/>
      <c r="N2223" s="1"/>
      <c r="O2223" s="1"/>
      <c r="P2223" s="1"/>
    </row>
    <row r="2224" spans="1:16" ht="14.25" customHeight="1">
      <c r="A2224" s="14" t="s">
        <v>1477</v>
      </c>
      <c r="B2224" s="27">
        <v>2</v>
      </c>
      <c r="J2224" s="7" t="e">
        <f t="shared" si="574"/>
        <v>#DIV/0!</v>
      </c>
      <c r="K2224" s="1"/>
      <c r="L2224" s="1"/>
      <c r="M2224" s="1"/>
      <c r="N2224" s="1"/>
      <c r="O2224" s="1"/>
      <c r="P2224" s="1"/>
    </row>
    <row r="2225" spans="1:16" ht="14.25" customHeight="1">
      <c r="A2225" s="14" t="s">
        <v>1477</v>
      </c>
      <c r="B2225" s="27">
        <v>3</v>
      </c>
      <c r="J2225" s="7" t="e">
        <f t="shared" si="574"/>
        <v>#DIV/0!</v>
      </c>
      <c r="K2225" s="1"/>
      <c r="L2225" s="1"/>
      <c r="M2225" s="1"/>
      <c r="N2225" s="1"/>
      <c r="O2225" s="1"/>
      <c r="P2225" s="1"/>
    </row>
    <row r="2226" spans="1:16" ht="14.25" customHeight="1">
      <c r="A2226" s="14" t="s">
        <v>1477</v>
      </c>
      <c r="B2226" s="27">
        <v>4</v>
      </c>
      <c r="J2226" s="7" t="e">
        <f t="shared" si="574"/>
        <v>#DIV/0!</v>
      </c>
      <c r="K2226" s="1"/>
      <c r="L2226" s="1"/>
      <c r="M2226" s="1"/>
      <c r="N2226" s="1"/>
      <c r="O2226" s="1"/>
      <c r="P2226" s="1"/>
    </row>
    <row r="2227" spans="1:16" ht="14.25" customHeight="1">
      <c r="A2227" s="14" t="s">
        <v>1477</v>
      </c>
      <c r="B2227" s="27">
        <v>5</v>
      </c>
      <c r="J2227" s="7" t="e">
        <f t="shared" si="574"/>
        <v>#DIV/0!</v>
      </c>
      <c r="K2227" s="1"/>
      <c r="L2227" s="1"/>
      <c r="M2227" s="1"/>
      <c r="N2227" s="1"/>
      <c r="O2227" s="1"/>
      <c r="P2227" s="1"/>
    </row>
    <row r="2228" spans="1:16" ht="14.25" customHeight="1">
      <c r="A2228" s="14" t="s">
        <v>1480</v>
      </c>
      <c r="B2228" s="27">
        <v>1</v>
      </c>
      <c r="J2228" s="7" t="e">
        <f t="shared" si="574"/>
        <v>#DIV/0!</v>
      </c>
      <c r="K2228" s="1"/>
      <c r="L2228" s="1"/>
      <c r="M2228" s="1"/>
      <c r="N2228" s="1"/>
      <c r="O2228" s="1"/>
      <c r="P2228" s="1"/>
    </row>
    <row r="2229" spans="1:16" ht="14.25" customHeight="1">
      <c r="A2229" s="14" t="s">
        <v>1480</v>
      </c>
      <c r="B2229" s="27">
        <v>2</v>
      </c>
      <c r="J2229" s="7" t="e">
        <f t="shared" si="574"/>
        <v>#DIV/0!</v>
      </c>
      <c r="K2229" s="1"/>
      <c r="L2229" s="1"/>
      <c r="M2229" s="1"/>
      <c r="N2229" s="1"/>
      <c r="O2229" s="1"/>
      <c r="P2229" s="1"/>
    </row>
    <row r="2230" spans="1:16" ht="14.25" customHeight="1">
      <c r="A2230" s="14" t="s">
        <v>1480</v>
      </c>
      <c r="B2230" s="27">
        <v>3</v>
      </c>
      <c r="J2230" s="7" t="e">
        <f t="shared" si="574"/>
        <v>#DIV/0!</v>
      </c>
      <c r="K2230" s="1"/>
      <c r="L2230" s="1"/>
      <c r="M2230" s="1"/>
      <c r="N2230" s="1"/>
      <c r="O2230" s="1"/>
      <c r="P2230" s="1"/>
    </row>
    <row r="2231" spans="1:16" ht="14.25" customHeight="1">
      <c r="A2231" s="14" t="s">
        <v>1480</v>
      </c>
      <c r="B2231" s="27">
        <v>4</v>
      </c>
      <c r="J2231" s="7" t="e">
        <f t="shared" si="574"/>
        <v>#DIV/0!</v>
      </c>
      <c r="K2231" s="1"/>
      <c r="L2231" s="1"/>
      <c r="M2231" s="1"/>
      <c r="N2231" s="1"/>
      <c r="O2231" s="1"/>
      <c r="P2231" s="1"/>
    </row>
    <row r="2232" spans="1:16" ht="14.25" customHeight="1">
      <c r="A2232" s="14" t="s">
        <v>1480</v>
      </c>
      <c r="B2232" s="27">
        <v>5</v>
      </c>
      <c r="J2232" s="7" t="e">
        <f t="shared" si="574"/>
        <v>#DIV/0!</v>
      </c>
      <c r="K2232" s="1"/>
      <c r="L2232" s="1"/>
      <c r="M2232" s="1"/>
      <c r="N2232" s="1"/>
      <c r="O2232" s="1"/>
      <c r="P2232" s="1"/>
    </row>
    <row r="2233" spans="1:16" ht="14.25" customHeight="1">
      <c r="B2233" s="27">
        <v>1</v>
      </c>
      <c r="J2233" s="7" t="e">
        <f t="shared" si="574"/>
        <v>#DIV/0!</v>
      </c>
      <c r="K2233" s="1"/>
      <c r="L2233" s="1"/>
      <c r="M2233" s="1"/>
      <c r="N2233" s="1"/>
      <c r="O2233" s="1"/>
      <c r="P2233" s="1"/>
    </row>
    <row r="2234" spans="1:16" ht="14.25" customHeight="1">
      <c r="B2234" s="27">
        <v>2</v>
      </c>
      <c r="J2234" s="7" t="e">
        <f t="shared" si="574"/>
        <v>#DIV/0!</v>
      </c>
      <c r="K2234" s="1"/>
      <c r="L2234" s="1"/>
      <c r="M2234" s="1"/>
      <c r="N2234" s="1"/>
      <c r="O2234" s="1"/>
      <c r="P2234" s="1"/>
    </row>
    <row r="2235" spans="1:16" ht="14.25" customHeight="1">
      <c r="B2235" s="27">
        <v>3</v>
      </c>
      <c r="J2235" s="7" t="e">
        <f t="shared" si="574"/>
        <v>#DIV/0!</v>
      </c>
      <c r="K2235" s="1"/>
      <c r="L2235" s="1"/>
      <c r="M2235" s="1"/>
      <c r="N2235" s="1"/>
      <c r="O2235" s="1"/>
      <c r="P2235" s="1"/>
    </row>
    <row r="2236" spans="1:16" ht="14.25" customHeight="1">
      <c r="B2236" s="27">
        <v>4</v>
      </c>
      <c r="J2236" s="7" t="e">
        <f t="shared" si="574"/>
        <v>#DIV/0!</v>
      </c>
      <c r="K2236" s="1"/>
      <c r="L2236" s="1"/>
      <c r="M2236" s="1"/>
      <c r="N2236" s="1"/>
      <c r="O2236" s="1"/>
      <c r="P2236" s="1"/>
    </row>
    <row r="2237" spans="1:16" ht="14.25" customHeight="1">
      <c r="B2237" s="27">
        <v>5</v>
      </c>
      <c r="J2237" s="7" t="e">
        <f t="shared" si="574"/>
        <v>#DIV/0!</v>
      </c>
      <c r="K2237" s="1"/>
      <c r="L2237" s="1"/>
      <c r="M2237" s="1"/>
      <c r="N2237" s="1"/>
      <c r="O2237" s="1"/>
      <c r="P2237" s="1"/>
    </row>
    <row r="2238" spans="1:16" ht="14.25" customHeight="1">
      <c r="A2238" s="14" t="s">
        <v>1483</v>
      </c>
      <c r="B2238" s="27">
        <v>1</v>
      </c>
      <c r="C2238" s="27">
        <v>16.5</v>
      </c>
      <c r="D2238" s="27">
        <v>3.4</v>
      </c>
      <c r="E2238" s="27">
        <v>0.2</v>
      </c>
      <c r="F2238" s="27">
        <v>0.69599999999999995</v>
      </c>
      <c r="G2238" s="27">
        <v>0.57999999999999996</v>
      </c>
      <c r="H2238" s="27">
        <v>0.72</v>
      </c>
      <c r="J2238" s="7">
        <f t="shared" si="574"/>
        <v>0</v>
      </c>
      <c r="K2238" s="1"/>
      <c r="L2238" s="1"/>
      <c r="M2238" s="2" t="s">
        <v>1628</v>
      </c>
      <c r="N2238" s="2" t="s">
        <v>52</v>
      </c>
      <c r="O2238" s="2" t="s">
        <v>1628</v>
      </c>
      <c r="P2238" s="2" t="s">
        <v>1628</v>
      </c>
    </row>
    <row r="2239" spans="1:16" ht="14.25" customHeight="1">
      <c r="A2239" s="14" t="s">
        <v>1483</v>
      </c>
      <c r="B2239" s="27">
        <v>2</v>
      </c>
      <c r="C2239" s="27">
        <v>17.2</v>
      </c>
      <c r="D2239" s="27">
        <v>2.7</v>
      </c>
      <c r="E2239" s="27">
        <v>0.2</v>
      </c>
      <c r="F2239" s="27">
        <v>0.83599999999999997</v>
      </c>
      <c r="G2239" s="27">
        <v>0.66</v>
      </c>
      <c r="H2239" s="27">
        <v>0.78</v>
      </c>
      <c r="J2239" s="7">
        <f t="shared" si="574"/>
        <v>0</v>
      </c>
      <c r="K2239" s="1"/>
      <c r="L2239" s="1"/>
      <c r="M2239" s="2" t="s">
        <v>1628</v>
      </c>
      <c r="N2239" s="2" t="s">
        <v>52</v>
      </c>
      <c r="O2239" s="2" t="s">
        <v>1628</v>
      </c>
      <c r="P2239" s="2" t="s">
        <v>1628</v>
      </c>
    </row>
    <row r="2240" spans="1:16" ht="14.25" customHeight="1">
      <c r="A2240" s="14" t="s">
        <v>1483</v>
      </c>
      <c r="B2240" s="27">
        <v>3</v>
      </c>
      <c r="C2240" s="27">
        <v>10.4</v>
      </c>
      <c r="D2240" s="27">
        <v>2.1</v>
      </c>
      <c r="E2240" s="27">
        <v>0.2</v>
      </c>
      <c r="F2240" s="27">
        <v>0.59799999999999998</v>
      </c>
      <c r="G2240" s="27">
        <v>0.43</v>
      </c>
      <c r="H2240" s="27">
        <v>0.48</v>
      </c>
      <c r="J2240" s="7">
        <f t="shared" si="574"/>
        <v>0</v>
      </c>
      <c r="K2240" s="1"/>
      <c r="L2240" s="1"/>
      <c r="M2240" s="2" t="s">
        <v>1628</v>
      </c>
      <c r="N2240" s="2" t="s">
        <v>52</v>
      </c>
      <c r="O2240" s="2" t="s">
        <v>1628</v>
      </c>
      <c r="P2240" s="2" t="s">
        <v>1628</v>
      </c>
    </row>
    <row r="2241" spans="1:16" ht="14.25" customHeight="1">
      <c r="A2241" s="14" t="s">
        <v>1483</v>
      </c>
      <c r="B2241" s="27">
        <v>4</v>
      </c>
      <c r="C2241" s="27">
        <v>13.4</v>
      </c>
      <c r="D2241" s="27">
        <v>2.4</v>
      </c>
      <c r="E2241" s="27">
        <v>0.19</v>
      </c>
      <c r="F2241" s="27">
        <v>0.48599999999999999</v>
      </c>
      <c r="G2241" s="27">
        <v>0.57999999999999996</v>
      </c>
      <c r="H2241" s="27">
        <v>0.51</v>
      </c>
      <c r="J2241" s="7">
        <f t="shared" si="574"/>
        <v>0</v>
      </c>
      <c r="K2241" s="1"/>
      <c r="L2241" s="1"/>
      <c r="M2241" s="2" t="s">
        <v>1628</v>
      </c>
      <c r="N2241" s="2" t="s">
        <v>52</v>
      </c>
      <c r="O2241" s="2" t="s">
        <v>1628</v>
      </c>
      <c r="P2241" s="2" t="s">
        <v>1628</v>
      </c>
    </row>
    <row r="2242" spans="1:16" ht="14.25" customHeight="1">
      <c r="A2242" s="14" t="s">
        <v>1483</v>
      </c>
      <c r="B2242" s="27">
        <v>5</v>
      </c>
      <c r="C2242" s="27">
        <v>10.9</v>
      </c>
      <c r="D2242" s="27">
        <v>2.6</v>
      </c>
      <c r="E2242" s="27">
        <v>0.16</v>
      </c>
      <c r="F2242" s="27">
        <v>0.754</v>
      </c>
      <c r="G2242" s="27">
        <v>0.52</v>
      </c>
      <c r="H2242" s="27">
        <v>0.4</v>
      </c>
      <c r="J2242" s="7">
        <f t="shared" si="574"/>
        <v>0</v>
      </c>
      <c r="K2242" s="1"/>
      <c r="L2242" s="1"/>
      <c r="M2242" s="2" t="s">
        <v>1628</v>
      </c>
      <c r="N2242" s="2" t="s">
        <v>52</v>
      </c>
      <c r="O2242" s="2" t="s">
        <v>1628</v>
      </c>
      <c r="P2242" s="2" t="s">
        <v>1628</v>
      </c>
    </row>
    <row r="2243" spans="1:16" ht="14.25" customHeight="1">
      <c r="A2243" s="14" t="s">
        <v>1483</v>
      </c>
      <c r="B2243" s="27">
        <v>6</v>
      </c>
      <c r="C2243" s="27">
        <v>15.7</v>
      </c>
      <c r="D2243" s="27">
        <v>2.9</v>
      </c>
      <c r="E2243" s="27">
        <v>0.23</v>
      </c>
      <c r="F2243" s="27">
        <v>0.75</v>
      </c>
      <c r="G2243" s="27">
        <v>0.63</v>
      </c>
      <c r="H2243" s="27">
        <v>0.9</v>
      </c>
      <c r="J2243" s="7">
        <f t="shared" si="574"/>
        <v>0</v>
      </c>
      <c r="K2243" s="1"/>
      <c r="L2243" s="1"/>
      <c r="M2243" s="2" t="s">
        <v>52</v>
      </c>
      <c r="N2243" s="2" t="s">
        <v>52</v>
      </c>
      <c r="O2243" s="2" t="s">
        <v>1628</v>
      </c>
      <c r="P2243" s="2" t="s">
        <v>1628</v>
      </c>
    </row>
    <row r="2244" spans="1:16" ht="14.25" customHeight="1">
      <c r="A2244" s="14" t="s">
        <v>1483</v>
      </c>
      <c r="B2244" s="27">
        <v>7</v>
      </c>
      <c r="C2244" s="27">
        <v>10.1</v>
      </c>
      <c r="D2244" s="27">
        <v>2.4</v>
      </c>
      <c r="E2244" s="27">
        <v>0.15</v>
      </c>
      <c r="F2244" s="27">
        <v>0.59699999999999998</v>
      </c>
      <c r="G2244" s="27">
        <v>0.49</v>
      </c>
      <c r="H2244" s="27">
        <v>0.32</v>
      </c>
      <c r="J2244" s="7">
        <f t="shared" si="574"/>
        <v>0</v>
      </c>
      <c r="K2244" s="1"/>
      <c r="L2244" s="1"/>
      <c r="M2244" s="2" t="s">
        <v>1628</v>
      </c>
      <c r="N2244" s="2" t="s">
        <v>52</v>
      </c>
      <c r="O2244" s="2" t="s">
        <v>1628</v>
      </c>
      <c r="P2244" s="2" t="s">
        <v>1628</v>
      </c>
    </row>
    <row r="2245" spans="1:16" ht="14.25" customHeight="1">
      <c r="A2245" s="14" t="s">
        <v>1483</v>
      </c>
      <c r="B2245" s="27">
        <v>8</v>
      </c>
      <c r="C2245" s="27">
        <v>12.9</v>
      </c>
      <c r="D2245" s="27">
        <v>3</v>
      </c>
      <c r="E2245" s="27">
        <v>0.18</v>
      </c>
      <c r="F2245" s="27">
        <v>0.93600000000000005</v>
      </c>
      <c r="G2245" s="27">
        <v>0.63</v>
      </c>
      <c r="H2245" s="27">
        <v>1</v>
      </c>
      <c r="J2245" s="7">
        <f t="shared" si="574"/>
        <v>0</v>
      </c>
      <c r="K2245" s="1"/>
      <c r="L2245" s="1"/>
      <c r="M2245" s="2" t="s">
        <v>1628</v>
      </c>
      <c r="N2245" s="2" t="s">
        <v>52</v>
      </c>
      <c r="O2245" s="2" t="s">
        <v>1628</v>
      </c>
      <c r="P2245" s="2" t="s">
        <v>1628</v>
      </c>
    </row>
    <row r="2246" spans="1:16" ht="14.25" customHeight="1">
      <c r="A2246" s="14" t="s">
        <v>1483</v>
      </c>
      <c r="B2246" s="27">
        <v>9</v>
      </c>
      <c r="C2246" s="27">
        <v>11.7</v>
      </c>
      <c r="D2246" s="27">
        <v>2.6</v>
      </c>
      <c r="E2246" s="27">
        <v>0.21</v>
      </c>
      <c r="F2246" s="27">
        <v>0.91800000000000004</v>
      </c>
      <c r="G2246" s="27">
        <v>0.48</v>
      </c>
      <c r="H2246" s="27">
        <v>0.65</v>
      </c>
      <c r="J2246" s="7">
        <f t="shared" si="574"/>
        <v>0</v>
      </c>
      <c r="K2246" s="1"/>
      <c r="L2246" s="1"/>
      <c r="M2246" s="2" t="s">
        <v>1628</v>
      </c>
      <c r="N2246" s="2" t="s">
        <v>52</v>
      </c>
      <c r="O2246" s="2" t="s">
        <v>1628</v>
      </c>
      <c r="P2246" s="2" t="s">
        <v>1628</v>
      </c>
    </row>
    <row r="2247" spans="1:16" ht="14.25" customHeight="1">
      <c r="A2247" s="14" t="s">
        <v>1483</v>
      </c>
      <c r="B2247" s="27">
        <v>10</v>
      </c>
      <c r="C2247" s="27">
        <v>10.9</v>
      </c>
      <c r="D2247" s="27">
        <v>2.8</v>
      </c>
      <c r="E2247" s="27">
        <v>0.22</v>
      </c>
      <c r="F2247" s="27">
        <v>1.083</v>
      </c>
      <c r="G2247" s="27">
        <v>0.75</v>
      </c>
      <c r="H2247" s="27">
        <v>0.47</v>
      </c>
      <c r="J2247" s="7">
        <f t="shared" si="574"/>
        <v>0</v>
      </c>
      <c r="K2247" s="1"/>
      <c r="L2247" s="1"/>
      <c r="M2247" s="2" t="s">
        <v>1628</v>
      </c>
      <c r="N2247" s="2" t="s">
        <v>52</v>
      </c>
      <c r="O2247" s="2" t="s">
        <v>1628</v>
      </c>
      <c r="P2247" s="2" t="s">
        <v>1628</v>
      </c>
    </row>
    <row r="2248" spans="1:16" ht="14.25" customHeight="1">
      <c r="A2248" s="14" t="s">
        <v>1488</v>
      </c>
      <c r="B2248" s="27">
        <v>1</v>
      </c>
      <c r="J2248" s="7" t="e">
        <f t="shared" si="574"/>
        <v>#DIV/0!</v>
      </c>
      <c r="K2248" s="1"/>
      <c r="L2248" s="1"/>
      <c r="M2248" s="1"/>
      <c r="N2248" s="1"/>
      <c r="O2248" s="1"/>
      <c r="P2248" s="1"/>
    </row>
    <row r="2249" spans="1:16" ht="14.25" customHeight="1">
      <c r="A2249" s="14" t="s">
        <v>1488</v>
      </c>
      <c r="B2249" s="27">
        <v>2</v>
      </c>
      <c r="J2249" s="7" t="e">
        <f t="shared" si="574"/>
        <v>#DIV/0!</v>
      </c>
      <c r="K2249" s="1"/>
      <c r="L2249" s="1"/>
      <c r="M2249" s="1"/>
      <c r="N2249" s="1"/>
      <c r="O2249" s="1"/>
      <c r="P2249" s="1"/>
    </row>
    <row r="2250" spans="1:16" ht="14.25" customHeight="1">
      <c r="A2250" s="14" t="s">
        <v>1488</v>
      </c>
      <c r="B2250" s="27">
        <v>3</v>
      </c>
      <c r="J2250" s="7" t="e">
        <f t="shared" si="574"/>
        <v>#DIV/0!</v>
      </c>
      <c r="K2250" s="1"/>
      <c r="L2250" s="1"/>
      <c r="M2250" s="1"/>
      <c r="N2250" s="1"/>
      <c r="O2250" s="1"/>
      <c r="P2250" s="1"/>
    </row>
    <row r="2251" spans="1:16" ht="14.25" customHeight="1">
      <c r="A2251" s="14" t="s">
        <v>1488</v>
      </c>
      <c r="B2251" s="27">
        <v>4</v>
      </c>
      <c r="J2251" s="7" t="e">
        <f t="shared" si="574"/>
        <v>#DIV/0!</v>
      </c>
      <c r="K2251" s="1"/>
      <c r="L2251" s="1"/>
      <c r="M2251" s="1"/>
      <c r="N2251" s="1"/>
      <c r="O2251" s="1"/>
      <c r="P2251" s="1"/>
    </row>
    <row r="2252" spans="1:16" ht="14.25" customHeight="1">
      <c r="A2252" s="14" t="s">
        <v>1488</v>
      </c>
      <c r="B2252" s="27">
        <v>5</v>
      </c>
      <c r="J2252" s="7" t="e">
        <f t="shared" si="574"/>
        <v>#DIV/0!</v>
      </c>
      <c r="K2252" s="1"/>
      <c r="L2252" s="1"/>
      <c r="M2252" s="1"/>
      <c r="N2252" s="1"/>
      <c r="O2252" s="1"/>
      <c r="P2252" s="1"/>
    </row>
    <row r="2253" spans="1:16" ht="14.25" customHeight="1">
      <c r="A2253" s="14" t="s">
        <v>1491</v>
      </c>
      <c r="B2253" s="27">
        <v>1</v>
      </c>
      <c r="J2253" s="7" t="e">
        <f t="shared" si="574"/>
        <v>#DIV/0!</v>
      </c>
      <c r="K2253" s="1"/>
      <c r="L2253" s="1"/>
      <c r="M2253" s="1"/>
      <c r="N2253" s="1"/>
      <c r="O2253" s="1"/>
      <c r="P2253" s="1"/>
    </row>
    <row r="2254" spans="1:16" ht="14.25" customHeight="1">
      <c r="A2254" s="14" t="s">
        <v>1491</v>
      </c>
      <c r="B2254" s="27">
        <v>2</v>
      </c>
      <c r="J2254" s="7" t="e">
        <f t="shared" si="574"/>
        <v>#DIV/0!</v>
      </c>
      <c r="K2254" s="1"/>
      <c r="L2254" s="1"/>
      <c r="M2254" s="1"/>
      <c r="N2254" s="1"/>
      <c r="O2254" s="1"/>
      <c r="P2254" s="1"/>
    </row>
    <row r="2255" spans="1:16" ht="14.25" customHeight="1">
      <c r="A2255" s="14" t="s">
        <v>1491</v>
      </c>
      <c r="B2255" s="27">
        <v>3</v>
      </c>
      <c r="J2255" s="7" t="e">
        <f t="shared" si="574"/>
        <v>#DIV/0!</v>
      </c>
      <c r="K2255" s="1"/>
      <c r="L2255" s="1"/>
      <c r="M2255" s="1"/>
      <c r="N2255" s="1"/>
      <c r="O2255" s="1"/>
      <c r="P2255" s="1"/>
    </row>
    <row r="2256" spans="1:16" ht="14.25" customHeight="1">
      <c r="A2256" s="14" t="s">
        <v>1491</v>
      </c>
      <c r="B2256" s="27">
        <v>4</v>
      </c>
      <c r="J2256" s="7" t="e">
        <f t="shared" si="574"/>
        <v>#DIV/0!</v>
      </c>
      <c r="K2256" s="1"/>
      <c r="L2256" s="1"/>
      <c r="M2256" s="1"/>
      <c r="N2256" s="1"/>
      <c r="O2256" s="1"/>
      <c r="P2256" s="1"/>
    </row>
    <row r="2257" spans="1:16" ht="14.25" customHeight="1">
      <c r="A2257" s="14" t="s">
        <v>1491</v>
      </c>
      <c r="B2257" s="27">
        <v>5</v>
      </c>
      <c r="J2257" s="7" t="e">
        <f t="shared" si="574"/>
        <v>#DIV/0!</v>
      </c>
      <c r="K2257" s="1"/>
      <c r="L2257" s="1"/>
      <c r="M2257" s="1"/>
      <c r="N2257" s="1"/>
      <c r="O2257" s="1"/>
      <c r="P2257" s="1"/>
    </row>
    <row r="2258" spans="1:16" ht="14.25" customHeight="1">
      <c r="A2258" s="14" t="s">
        <v>1496</v>
      </c>
      <c r="B2258" s="27">
        <v>1</v>
      </c>
      <c r="J2258" s="7" t="e">
        <f t="shared" si="574"/>
        <v>#DIV/0!</v>
      </c>
      <c r="K2258" s="1"/>
      <c r="L2258" s="1"/>
      <c r="M2258" s="1"/>
      <c r="N2258" s="1"/>
      <c r="O2258" s="1"/>
      <c r="P2258" s="1"/>
    </row>
    <row r="2259" spans="1:16" ht="14.25" customHeight="1">
      <c r="A2259" s="14" t="s">
        <v>1496</v>
      </c>
      <c r="B2259" s="27">
        <v>2</v>
      </c>
      <c r="J2259" s="7" t="e">
        <f t="shared" si="574"/>
        <v>#DIV/0!</v>
      </c>
      <c r="K2259" s="1"/>
      <c r="L2259" s="1"/>
      <c r="M2259" s="1"/>
      <c r="N2259" s="1"/>
      <c r="O2259" s="1"/>
      <c r="P2259" s="1"/>
    </row>
    <row r="2260" spans="1:16" ht="14.25" customHeight="1">
      <c r="A2260" s="14" t="s">
        <v>1496</v>
      </c>
      <c r="B2260" s="27">
        <v>3</v>
      </c>
      <c r="J2260" s="7" t="e">
        <f t="shared" si="574"/>
        <v>#DIV/0!</v>
      </c>
      <c r="K2260" s="1"/>
      <c r="L2260" s="1"/>
      <c r="M2260" s="1"/>
      <c r="N2260" s="1"/>
      <c r="O2260" s="1"/>
      <c r="P2260" s="1"/>
    </row>
    <row r="2261" spans="1:16" ht="14.25" customHeight="1">
      <c r="A2261" s="14" t="s">
        <v>1496</v>
      </c>
      <c r="B2261" s="27">
        <v>4</v>
      </c>
      <c r="J2261" s="7" t="e">
        <f t="shared" si="574"/>
        <v>#DIV/0!</v>
      </c>
      <c r="K2261" s="1"/>
      <c r="L2261" s="1"/>
      <c r="M2261" s="1"/>
      <c r="N2261" s="1"/>
      <c r="O2261" s="1"/>
      <c r="P2261" s="1"/>
    </row>
    <row r="2262" spans="1:16" ht="14.25" customHeight="1">
      <c r="A2262" s="14" t="s">
        <v>1496</v>
      </c>
      <c r="B2262" s="27">
        <v>5</v>
      </c>
      <c r="J2262" s="7" t="e">
        <f t="shared" si="574"/>
        <v>#DIV/0!</v>
      </c>
      <c r="K2262" s="1"/>
      <c r="L2262" s="1"/>
      <c r="M2262" s="1"/>
      <c r="N2262" s="1"/>
      <c r="O2262" s="1"/>
      <c r="P2262" s="1"/>
    </row>
    <row r="2263" spans="1:16" ht="14.25" customHeight="1">
      <c r="A2263" s="14" t="s">
        <v>1500</v>
      </c>
      <c r="B2263" s="27">
        <v>1</v>
      </c>
      <c r="J2263" s="7" t="e">
        <f t="shared" si="574"/>
        <v>#DIV/0!</v>
      </c>
      <c r="K2263" s="1"/>
      <c r="L2263" s="1"/>
      <c r="M2263" s="1"/>
      <c r="N2263" s="1"/>
      <c r="O2263" s="1"/>
      <c r="P2263" s="1"/>
    </row>
    <row r="2264" spans="1:16" ht="14.25" customHeight="1">
      <c r="A2264" s="14" t="s">
        <v>1500</v>
      </c>
      <c r="B2264" s="27">
        <v>2</v>
      </c>
      <c r="J2264" s="7" t="e">
        <f t="shared" si="574"/>
        <v>#DIV/0!</v>
      </c>
      <c r="K2264" s="1"/>
      <c r="L2264" s="1"/>
      <c r="M2264" s="1"/>
      <c r="N2264" s="1"/>
      <c r="O2264" s="1"/>
      <c r="P2264" s="1"/>
    </row>
    <row r="2265" spans="1:16" ht="14.25" customHeight="1">
      <c r="A2265" s="14" t="s">
        <v>1500</v>
      </c>
      <c r="B2265" s="27">
        <v>3</v>
      </c>
      <c r="J2265" s="7" t="e">
        <f t="shared" si="574"/>
        <v>#DIV/0!</v>
      </c>
      <c r="K2265" s="1"/>
      <c r="L2265" s="1"/>
      <c r="M2265" s="1"/>
      <c r="N2265" s="1"/>
      <c r="O2265" s="1"/>
      <c r="P2265" s="1"/>
    </row>
    <row r="2266" spans="1:16" ht="14.25" customHeight="1">
      <c r="A2266" s="14" t="s">
        <v>1500</v>
      </c>
      <c r="B2266" s="27">
        <v>4</v>
      </c>
      <c r="J2266" s="7" t="e">
        <f t="shared" si="574"/>
        <v>#DIV/0!</v>
      </c>
      <c r="K2266" s="1"/>
      <c r="L2266" s="1"/>
      <c r="M2266" s="1"/>
      <c r="N2266" s="1"/>
      <c r="O2266" s="1"/>
      <c r="P2266" s="1"/>
    </row>
    <row r="2267" spans="1:16" ht="14.25" customHeight="1">
      <c r="A2267" s="14" t="s">
        <v>1500</v>
      </c>
      <c r="B2267" s="27">
        <v>5</v>
      </c>
      <c r="J2267" s="7" t="e">
        <f t="shared" si="574"/>
        <v>#DIV/0!</v>
      </c>
      <c r="K2267" s="1"/>
      <c r="L2267" s="1"/>
      <c r="M2267" s="1"/>
      <c r="N2267" s="1"/>
      <c r="O2267" s="1"/>
      <c r="P2267" s="1"/>
    </row>
    <row r="2268" spans="1:16" ht="14.25" customHeight="1">
      <c r="A2268" s="14" t="s">
        <v>1503</v>
      </c>
      <c r="B2268" s="27">
        <v>1</v>
      </c>
      <c r="J2268" s="7" t="e">
        <f t="shared" si="574"/>
        <v>#DIV/0!</v>
      </c>
      <c r="K2268" s="1"/>
      <c r="L2268" s="1"/>
      <c r="M2268" s="1"/>
      <c r="N2268" s="1"/>
      <c r="O2268" s="1"/>
      <c r="P2268" s="1"/>
    </row>
    <row r="2269" spans="1:16" ht="14.25" customHeight="1">
      <c r="A2269" s="14" t="s">
        <v>1503</v>
      </c>
      <c r="B2269" s="27">
        <v>2</v>
      </c>
      <c r="J2269" s="7" t="e">
        <f t="shared" si="574"/>
        <v>#DIV/0!</v>
      </c>
      <c r="K2269" s="1"/>
      <c r="L2269" s="1"/>
      <c r="M2269" s="1"/>
      <c r="N2269" s="1"/>
      <c r="O2269" s="1"/>
      <c r="P2269" s="1"/>
    </row>
    <row r="2270" spans="1:16" ht="14.25" customHeight="1">
      <c r="A2270" s="14" t="s">
        <v>1503</v>
      </c>
      <c r="B2270" s="27">
        <v>3</v>
      </c>
      <c r="J2270" s="7" t="e">
        <f t="shared" si="574"/>
        <v>#DIV/0!</v>
      </c>
      <c r="K2270" s="1"/>
      <c r="L2270" s="1"/>
      <c r="M2270" s="1"/>
      <c r="N2270" s="1"/>
      <c r="O2270" s="1"/>
      <c r="P2270" s="1"/>
    </row>
    <row r="2271" spans="1:16" ht="14.25" customHeight="1">
      <c r="A2271" s="14" t="s">
        <v>1503</v>
      </c>
      <c r="B2271" s="27">
        <v>4</v>
      </c>
      <c r="J2271" s="7" t="e">
        <f t="shared" si="574"/>
        <v>#DIV/0!</v>
      </c>
      <c r="K2271" s="1"/>
      <c r="L2271" s="1"/>
      <c r="M2271" s="1"/>
      <c r="N2271" s="1"/>
      <c r="O2271" s="1"/>
      <c r="P2271" s="1"/>
    </row>
    <row r="2272" spans="1:16" ht="14.25" customHeight="1">
      <c r="A2272" s="14" t="s">
        <v>1503</v>
      </c>
      <c r="B2272" s="27">
        <v>5</v>
      </c>
      <c r="J2272" s="7" t="e">
        <f t="shared" si="574"/>
        <v>#DIV/0!</v>
      </c>
      <c r="K2272" s="1"/>
      <c r="L2272" s="1"/>
      <c r="M2272" s="1"/>
      <c r="N2272" s="1"/>
      <c r="O2272" s="1"/>
      <c r="P2272" s="1"/>
    </row>
    <row r="2273" spans="1:16" ht="14.25" customHeight="1">
      <c r="A2273" s="14" t="s">
        <v>1506</v>
      </c>
      <c r="B2273" s="27">
        <v>1</v>
      </c>
      <c r="J2273" s="7" t="e">
        <f t="shared" si="574"/>
        <v>#DIV/0!</v>
      </c>
      <c r="K2273" s="1"/>
      <c r="L2273" s="1"/>
      <c r="M2273" s="1"/>
      <c r="N2273" s="1"/>
      <c r="O2273" s="1"/>
      <c r="P2273" s="1"/>
    </row>
    <row r="2274" spans="1:16" ht="14.25" customHeight="1">
      <c r="A2274" s="14" t="s">
        <v>1506</v>
      </c>
      <c r="B2274" s="27">
        <v>2</v>
      </c>
      <c r="J2274" s="7" t="e">
        <f t="shared" si="574"/>
        <v>#DIV/0!</v>
      </c>
      <c r="K2274" s="1"/>
      <c r="L2274" s="1"/>
      <c r="M2274" s="1"/>
      <c r="N2274" s="1"/>
      <c r="O2274" s="1"/>
      <c r="P2274" s="1"/>
    </row>
    <row r="2275" spans="1:16" ht="14.25" customHeight="1">
      <c r="A2275" s="14" t="s">
        <v>1506</v>
      </c>
      <c r="B2275" s="27">
        <v>3</v>
      </c>
      <c r="J2275" s="7" t="e">
        <f t="shared" si="574"/>
        <v>#DIV/0!</v>
      </c>
      <c r="K2275" s="1"/>
      <c r="L2275" s="1"/>
      <c r="M2275" s="1"/>
      <c r="N2275" s="1"/>
      <c r="O2275" s="1"/>
      <c r="P2275" s="1"/>
    </row>
    <row r="2276" spans="1:16" ht="14.25" customHeight="1">
      <c r="A2276" s="14" t="s">
        <v>1506</v>
      </c>
      <c r="B2276" s="27">
        <v>4</v>
      </c>
      <c r="J2276" s="7" t="e">
        <f t="shared" si="574"/>
        <v>#DIV/0!</v>
      </c>
      <c r="K2276" s="1"/>
      <c r="L2276" s="1"/>
      <c r="M2276" s="1"/>
      <c r="N2276" s="1"/>
      <c r="O2276" s="1"/>
      <c r="P2276" s="1"/>
    </row>
    <row r="2277" spans="1:16" ht="14.25" customHeight="1">
      <c r="A2277" s="14" t="s">
        <v>1506</v>
      </c>
      <c r="B2277" s="27">
        <v>5</v>
      </c>
      <c r="J2277" s="7" t="e">
        <f t="shared" si="574"/>
        <v>#DIV/0!</v>
      </c>
      <c r="K2277" s="1"/>
      <c r="L2277" s="1"/>
      <c r="M2277" s="1"/>
      <c r="N2277" s="1"/>
      <c r="O2277" s="1"/>
      <c r="P2277" s="1"/>
    </row>
    <row r="2278" spans="1:16" ht="14.25" customHeight="1">
      <c r="A2278" s="14" t="s">
        <v>1510</v>
      </c>
      <c r="B2278" s="27">
        <v>1</v>
      </c>
      <c r="J2278" s="7" t="e">
        <f t="shared" si="574"/>
        <v>#DIV/0!</v>
      </c>
      <c r="K2278" s="1"/>
      <c r="L2278" s="1"/>
      <c r="M2278" s="1"/>
      <c r="N2278" s="1"/>
      <c r="O2278" s="1"/>
      <c r="P2278" s="1"/>
    </row>
    <row r="2279" spans="1:16" ht="14.25" customHeight="1">
      <c r="A2279" s="14" t="s">
        <v>1510</v>
      </c>
      <c r="B2279" s="27">
        <v>2</v>
      </c>
      <c r="J2279" s="7" t="e">
        <f t="shared" si="574"/>
        <v>#DIV/0!</v>
      </c>
      <c r="K2279" s="1"/>
      <c r="L2279" s="1"/>
      <c r="M2279" s="1"/>
      <c r="N2279" s="1"/>
      <c r="O2279" s="1"/>
      <c r="P2279" s="1"/>
    </row>
    <row r="2280" spans="1:16" ht="14.25" customHeight="1">
      <c r="A2280" s="14" t="s">
        <v>1510</v>
      </c>
      <c r="B2280" s="27">
        <v>3</v>
      </c>
      <c r="J2280" s="7" t="e">
        <f t="shared" si="574"/>
        <v>#DIV/0!</v>
      </c>
      <c r="K2280" s="1"/>
      <c r="L2280" s="1"/>
      <c r="M2280" s="1"/>
      <c r="N2280" s="1"/>
      <c r="O2280" s="1"/>
      <c r="P2280" s="1"/>
    </row>
    <row r="2281" spans="1:16" ht="14.25" customHeight="1">
      <c r="A2281" s="14" t="s">
        <v>1510</v>
      </c>
      <c r="B2281" s="27">
        <v>4</v>
      </c>
      <c r="J2281" s="7" t="e">
        <f t="shared" si="574"/>
        <v>#DIV/0!</v>
      </c>
      <c r="K2281" s="1"/>
      <c r="L2281" s="1"/>
      <c r="M2281" s="1"/>
      <c r="N2281" s="1"/>
      <c r="O2281" s="1"/>
      <c r="P2281" s="1"/>
    </row>
    <row r="2282" spans="1:16" ht="14.25" customHeight="1">
      <c r="A2282" s="14" t="s">
        <v>1510</v>
      </c>
      <c r="B2282" s="27">
        <v>5</v>
      </c>
      <c r="J2282" s="7" t="e">
        <f t="shared" si="574"/>
        <v>#DIV/0!</v>
      </c>
      <c r="K2282" s="1"/>
      <c r="L2282" s="1"/>
      <c r="M2282" s="1"/>
      <c r="N2282" s="1"/>
      <c r="O2282" s="1"/>
      <c r="P2282" s="1"/>
    </row>
    <row r="2283" spans="1:16" ht="14.25" customHeight="1">
      <c r="A2283" s="14" t="s">
        <v>1513</v>
      </c>
      <c r="B2283" s="27">
        <v>1</v>
      </c>
      <c r="J2283" s="7" t="e">
        <f t="shared" si="574"/>
        <v>#DIV/0!</v>
      </c>
      <c r="K2283" s="1"/>
      <c r="L2283" s="1"/>
      <c r="M2283" s="1"/>
      <c r="N2283" s="1"/>
      <c r="O2283" s="1"/>
      <c r="P2283" s="1"/>
    </row>
    <row r="2284" spans="1:16" ht="14.25" customHeight="1">
      <c r="A2284" s="14" t="s">
        <v>1513</v>
      </c>
      <c r="B2284" s="27">
        <v>2</v>
      </c>
      <c r="J2284" s="7" t="e">
        <f t="shared" si="574"/>
        <v>#DIV/0!</v>
      </c>
      <c r="K2284" s="1"/>
      <c r="L2284" s="1"/>
      <c r="M2284" s="1"/>
      <c r="N2284" s="1"/>
      <c r="O2284" s="1"/>
      <c r="P2284" s="1"/>
    </row>
    <row r="2285" spans="1:16" ht="14.25" customHeight="1">
      <c r="A2285" s="14" t="s">
        <v>1513</v>
      </c>
      <c r="B2285" s="27">
        <v>3</v>
      </c>
      <c r="J2285" s="7" t="e">
        <f t="shared" si="574"/>
        <v>#DIV/0!</v>
      </c>
      <c r="K2285" s="1"/>
      <c r="L2285" s="1"/>
      <c r="M2285" s="1"/>
      <c r="N2285" s="1"/>
      <c r="O2285" s="1"/>
      <c r="P2285" s="1"/>
    </row>
    <row r="2286" spans="1:16" ht="14.25" customHeight="1">
      <c r="A2286" s="14" t="s">
        <v>1513</v>
      </c>
      <c r="B2286" s="27">
        <v>4</v>
      </c>
      <c r="J2286" s="7" t="e">
        <f t="shared" si="574"/>
        <v>#DIV/0!</v>
      </c>
      <c r="K2286" s="1"/>
      <c r="L2286" s="1"/>
      <c r="M2286" s="1"/>
      <c r="N2286" s="1"/>
      <c r="O2286" s="1"/>
      <c r="P2286" s="1"/>
    </row>
    <row r="2287" spans="1:16" ht="14.25" customHeight="1">
      <c r="A2287" s="14" t="s">
        <v>1513</v>
      </c>
      <c r="B2287" s="27">
        <v>5</v>
      </c>
      <c r="J2287" s="7" t="e">
        <f t="shared" si="574"/>
        <v>#DIV/0!</v>
      </c>
      <c r="K2287" s="1"/>
      <c r="L2287" s="1"/>
      <c r="M2287" s="1"/>
      <c r="N2287" s="1"/>
      <c r="O2287" s="1"/>
      <c r="P2287" s="1"/>
    </row>
    <row r="2288" spans="1:16" ht="14.25" customHeight="1">
      <c r="A2288" s="14" t="s">
        <v>1516</v>
      </c>
      <c r="B2288" s="27">
        <v>1</v>
      </c>
      <c r="C2288" s="27">
        <v>10.8</v>
      </c>
      <c r="D2288" s="27">
        <v>2.5</v>
      </c>
      <c r="E2288" s="27">
        <v>0.15</v>
      </c>
      <c r="F2288" s="27">
        <v>0.43</v>
      </c>
      <c r="G2288" s="27">
        <v>0.44</v>
      </c>
      <c r="H2288" s="27">
        <v>0.37</v>
      </c>
      <c r="J2288" s="7">
        <f t="shared" si="574"/>
        <v>0</v>
      </c>
      <c r="K2288" s="1"/>
      <c r="L2288" s="1"/>
      <c r="M2288" s="2" t="s">
        <v>1628</v>
      </c>
      <c r="N2288" s="2" t="s">
        <v>52</v>
      </c>
      <c r="O2288" s="2" t="s">
        <v>1628</v>
      </c>
      <c r="P2288" s="2" t="s">
        <v>1628</v>
      </c>
    </row>
    <row r="2289" spans="1:17" ht="14.25" customHeight="1">
      <c r="A2289" s="14" t="s">
        <v>1516</v>
      </c>
      <c r="B2289" s="27">
        <v>2</v>
      </c>
      <c r="C2289" s="27">
        <v>11</v>
      </c>
      <c r="D2289" s="27">
        <v>2.1</v>
      </c>
      <c r="E2289" s="27">
        <v>0.14000000000000001</v>
      </c>
      <c r="F2289" s="27" t="s">
        <v>1676</v>
      </c>
      <c r="G2289" s="27" t="s">
        <v>1676</v>
      </c>
      <c r="H2289" s="27">
        <v>0.38</v>
      </c>
      <c r="J2289" s="7">
        <f t="shared" si="574"/>
        <v>0</v>
      </c>
      <c r="K2289" s="1"/>
      <c r="L2289" s="1"/>
      <c r="M2289" s="2" t="s">
        <v>1628</v>
      </c>
      <c r="N2289" s="2" t="s">
        <v>52</v>
      </c>
      <c r="O2289" s="2" t="s">
        <v>1628</v>
      </c>
      <c r="P2289" s="2" t="s">
        <v>1628</v>
      </c>
      <c r="Q2289" s="27" t="s">
        <v>1672</v>
      </c>
    </row>
    <row r="2290" spans="1:17" ht="14.25" customHeight="1">
      <c r="A2290" s="14" t="s">
        <v>1516</v>
      </c>
      <c r="B2290" s="27">
        <v>3</v>
      </c>
      <c r="C2290" s="27">
        <v>10.3</v>
      </c>
      <c r="D2290" s="27">
        <v>2.5</v>
      </c>
      <c r="E2290" s="27">
        <v>0.2</v>
      </c>
      <c r="F2290" s="27">
        <v>0.3</v>
      </c>
      <c r="G2290" s="27">
        <v>0.53</v>
      </c>
      <c r="H2290" s="27">
        <v>0.51</v>
      </c>
      <c r="J2290" s="7">
        <f t="shared" si="574"/>
        <v>0</v>
      </c>
      <c r="K2290" s="1"/>
      <c r="L2290" s="1"/>
      <c r="M2290" s="2" t="s">
        <v>1628</v>
      </c>
      <c r="N2290" s="2" t="s">
        <v>52</v>
      </c>
      <c r="O2290" s="2" t="s">
        <v>1628</v>
      </c>
      <c r="P2290" s="2" t="s">
        <v>1628</v>
      </c>
    </row>
    <row r="2291" spans="1:17" ht="14.25" customHeight="1">
      <c r="A2291" s="14" t="s">
        <v>1516</v>
      </c>
      <c r="B2291" s="27">
        <v>4</v>
      </c>
      <c r="C2291" s="27">
        <v>9.8000000000000007</v>
      </c>
      <c r="D2291" s="27">
        <v>2.5</v>
      </c>
      <c r="E2291" s="27">
        <v>0.18</v>
      </c>
      <c r="F2291" s="27">
        <v>0.25</v>
      </c>
      <c r="G2291" s="27">
        <v>0.64</v>
      </c>
      <c r="H2291" s="27">
        <v>0.5</v>
      </c>
      <c r="J2291" s="7">
        <f t="shared" si="574"/>
        <v>0</v>
      </c>
      <c r="K2291" s="1"/>
      <c r="L2291" s="1"/>
      <c r="M2291" s="2" t="s">
        <v>1628</v>
      </c>
      <c r="N2291" s="2" t="s">
        <v>52</v>
      </c>
      <c r="O2291" s="2" t="s">
        <v>1628</v>
      </c>
      <c r="P2291" s="2" t="s">
        <v>1628</v>
      </c>
    </row>
    <row r="2292" spans="1:17" ht="14.25" customHeight="1">
      <c r="A2292" s="14" t="s">
        <v>1516</v>
      </c>
      <c r="B2292" s="27">
        <v>5</v>
      </c>
      <c r="C2292" s="27">
        <v>9</v>
      </c>
      <c r="D2292" s="27">
        <v>2.5</v>
      </c>
      <c r="E2292" s="27">
        <v>0.2</v>
      </c>
      <c r="F2292" s="27">
        <v>0.66</v>
      </c>
      <c r="G2292" s="27">
        <v>0.69</v>
      </c>
      <c r="H2292" s="27">
        <v>0.4</v>
      </c>
      <c r="J2292" s="7">
        <f t="shared" si="574"/>
        <v>0</v>
      </c>
      <c r="K2292" s="1"/>
      <c r="L2292" s="1"/>
      <c r="M2292" s="2" t="s">
        <v>1628</v>
      </c>
      <c r="N2292" s="2" t="s">
        <v>52</v>
      </c>
      <c r="O2292" s="2" t="s">
        <v>1628</v>
      </c>
      <c r="P2292" s="2" t="s">
        <v>1628</v>
      </c>
    </row>
    <row r="2293" spans="1:17" ht="14.25" customHeight="1">
      <c r="A2293" s="14" t="s">
        <v>1516</v>
      </c>
      <c r="B2293" s="27">
        <v>6</v>
      </c>
      <c r="C2293" s="27">
        <v>19.7</v>
      </c>
      <c r="D2293" s="27">
        <v>2.6</v>
      </c>
      <c r="E2293" s="27">
        <v>0.34</v>
      </c>
      <c r="F2293" s="27">
        <v>0.78</v>
      </c>
      <c r="G2293" s="27">
        <v>0.82</v>
      </c>
      <c r="H2293" s="27">
        <v>1.1000000000000001</v>
      </c>
      <c r="J2293" s="7">
        <f t="shared" si="574"/>
        <v>0</v>
      </c>
      <c r="K2293" s="1"/>
      <c r="L2293" s="1"/>
      <c r="M2293" s="2" t="s">
        <v>1628</v>
      </c>
      <c r="N2293" s="2" t="s">
        <v>52</v>
      </c>
      <c r="O2293" s="2" t="s">
        <v>1628</v>
      </c>
      <c r="P2293" s="2" t="s">
        <v>1628</v>
      </c>
    </row>
    <row r="2294" spans="1:17" ht="14.25" customHeight="1">
      <c r="A2294" s="14" t="s">
        <v>1516</v>
      </c>
      <c r="B2294" s="27">
        <v>7</v>
      </c>
      <c r="C2294" s="27">
        <v>15.5</v>
      </c>
      <c r="D2294" s="27">
        <v>2.9</v>
      </c>
      <c r="E2294" s="27">
        <v>0.31</v>
      </c>
      <c r="F2294" s="27">
        <v>0.7</v>
      </c>
      <c r="G2294" s="27">
        <v>0.92</v>
      </c>
      <c r="H2294" s="27">
        <v>1.1100000000000001</v>
      </c>
      <c r="J2294" s="7">
        <f t="shared" si="574"/>
        <v>0</v>
      </c>
      <c r="K2294" s="1"/>
      <c r="L2294" s="1"/>
      <c r="M2294" s="2" t="s">
        <v>1628</v>
      </c>
      <c r="N2294" s="2" t="s">
        <v>52</v>
      </c>
      <c r="O2294" s="2" t="s">
        <v>1628</v>
      </c>
      <c r="P2294" s="2" t="s">
        <v>1628</v>
      </c>
    </row>
    <row r="2295" spans="1:17" ht="14.25" customHeight="1">
      <c r="A2295" s="14" t="s">
        <v>1516</v>
      </c>
      <c r="B2295" s="27">
        <v>8</v>
      </c>
      <c r="C2295" s="27">
        <v>6.5</v>
      </c>
      <c r="D2295" s="27">
        <v>1.8</v>
      </c>
      <c r="E2295" s="27">
        <v>0.06</v>
      </c>
      <c r="F2295" s="27">
        <v>0.4</v>
      </c>
      <c r="G2295" s="27">
        <v>0.43</v>
      </c>
      <c r="H2295" s="27">
        <v>0.14000000000000001</v>
      </c>
      <c r="J2295" s="7">
        <f t="shared" si="574"/>
        <v>0</v>
      </c>
      <c r="K2295" s="1"/>
      <c r="L2295" s="1"/>
      <c r="M2295" s="2" t="s">
        <v>1628</v>
      </c>
      <c r="N2295" s="2" t="s">
        <v>52</v>
      </c>
      <c r="O2295" s="2" t="s">
        <v>1628</v>
      </c>
      <c r="P2295" s="2" t="s">
        <v>1628</v>
      </c>
    </row>
    <row r="2296" spans="1:17" ht="14.25" customHeight="1">
      <c r="A2296" s="14" t="s">
        <v>1516</v>
      </c>
      <c r="B2296" s="27">
        <v>9</v>
      </c>
      <c r="C2296" s="27">
        <v>6.1</v>
      </c>
      <c r="D2296" s="27">
        <v>1.4</v>
      </c>
      <c r="E2296" s="27">
        <v>0.09</v>
      </c>
      <c r="F2296" s="27">
        <v>0.39</v>
      </c>
      <c r="G2296" s="27">
        <v>0.45</v>
      </c>
      <c r="H2296" s="27">
        <v>0.1</v>
      </c>
      <c r="J2296" s="7">
        <f t="shared" si="574"/>
        <v>0</v>
      </c>
      <c r="K2296" s="1"/>
      <c r="L2296" s="1"/>
      <c r="M2296" s="2" t="s">
        <v>1628</v>
      </c>
      <c r="N2296" s="2" t="s">
        <v>52</v>
      </c>
      <c r="O2296" s="2" t="s">
        <v>1628</v>
      </c>
      <c r="P2296" s="2" t="s">
        <v>1628</v>
      </c>
    </row>
    <row r="2297" spans="1:17" ht="14.25" customHeight="1">
      <c r="A2297" s="14" t="s">
        <v>1516</v>
      </c>
      <c r="B2297" s="27">
        <v>10</v>
      </c>
      <c r="C2297" s="27">
        <v>7.1</v>
      </c>
      <c r="D2297" s="27">
        <v>1.6</v>
      </c>
      <c r="E2297" s="27">
        <v>0.06</v>
      </c>
      <c r="F2297" s="27">
        <v>0.38</v>
      </c>
      <c r="G2297" s="27">
        <v>0.42</v>
      </c>
      <c r="H2297" s="27">
        <v>0.15</v>
      </c>
      <c r="J2297" s="7">
        <f t="shared" si="574"/>
        <v>0</v>
      </c>
      <c r="K2297" s="1"/>
      <c r="L2297" s="1"/>
      <c r="M2297" s="2" t="s">
        <v>1628</v>
      </c>
      <c r="N2297" s="2" t="s">
        <v>52</v>
      </c>
      <c r="O2297" s="2" t="s">
        <v>1628</v>
      </c>
      <c r="P2297" s="2" t="s">
        <v>1628</v>
      </c>
    </row>
    <row r="2298" spans="1:17" ht="14.25" customHeight="1">
      <c r="B2298" s="27">
        <v>1</v>
      </c>
      <c r="J2298" s="7" t="e">
        <f t="shared" si="574"/>
        <v>#DIV/0!</v>
      </c>
      <c r="K2298" s="1"/>
      <c r="L2298" s="1"/>
      <c r="M2298" s="1"/>
      <c r="N2298" s="1"/>
      <c r="O2298" s="1"/>
      <c r="P2298" s="1"/>
    </row>
    <row r="2299" spans="1:17" ht="14.25" customHeight="1">
      <c r="B2299" s="27">
        <v>2</v>
      </c>
      <c r="J2299" s="7" t="e">
        <f t="shared" si="574"/>
        <v>#DIV/0!</v>
      </c>
      <c r="K2299" s="1"/>
      <c r="L2299" s="1"/>
      <c r="M2299" s="1"/>
      <c r="N2299" s="1"/>
      <c r="O2299" s="1"/>
      <c r="P2299" s="1"/>
    </row>
    <row r="2300" spans="1:17" ht="14.25" customHeight="1">
      <c r="B2300" s="27">
        <v>3</v>
      </c>
      <c r="J2300" s="7" t="e">
        <f t="shared" si="574"/>
        <v>#DIV/0!</v>
      </c>
      <c r="K2300" s="1"/>
      <c r="L2300" s="1"/>
      <c r="M2300" s="1"/>
      <c r="N2300" s="1"/>
      <c r="O2300" s="1"/>
      <c r="P2300" s="1"/>
    </row>
    <row r="2301" spans="1:17" ht="14.25" customHeight="1">
      <c r="B2301" s="27">
        <v>4</v>
      </c>
      <c r="J2301" s="7" t="e">
        <f t="shared" si="574"/>
        <v>#DIV/0!</v>
      </c>
      <c r="K2301" s="1"/>
      <c r="L2301" s="1"/>
      <c r="M2301" s="1"/>
      <c r="N2301" s="1"/>
      <c r="O2301" s="1"/>
      <c r="P2301" s="1"/>
    </row>
    <row r="2302" spans="1:17" ht="14.25" customHeight="1">
      <c r="B2302" s="27">
        <v>5</v>
      </c>
      <c r="J2302" s="7" t="e">
        <f t="shared" si="574"/>
        <v>#DIV/0!</v>
      </c>
      <c r="K2302" s="1"/>
      <c r="L2302" s="1"/>
      <c r="M2302" s="1"/>
      <c r="N2302" s="1"/>
      <c r="O2302" s="1"/>
      <c r="P2302" s="1"/>
    </row>
    <row r="2303" spans="1:17" ht="14.25" customHeight="1">
      <c r="A2303" s="14" t="s">
        <v>1519</v>
      </c>
      <c r="B2303" s="27">
        <v>1</v>
      </c>
      <c r="J2303" s="7" t="e">
        <f t="shared" si="574"/>
        <v>#DIV/0!</v>
      </c>
      <c r="K2303" s="1"/>
      <c r="L2303" s="1"/>
      <c r="M2303" s="1"/>
      <c r="N2303" s="1"/>
      <c r="O2303" s="1"/>
      <c r="P2303" s="1"/>
    </row>
    <row r="2304" spans="1:17" ht="14.25" customHeight="1">
      <c r="A2304" s="14" t="s">
        <v>1519</v>
      </c>
      <c r="B2304" s="27">
        <v>2</v>
      </c>
      <c r="J2304" s="7" t="e">
        <f t="shared" si="574"/>
        <v>#DIV/0!</v>
      </c>
      <c r="K2304" s="1"/>
      <c r="L2304" s="1"/>
      <c r="M2304" s="1"/>
      <c r="N2304" s="1"/>
      <c r="O2304" s="1"/>
      <c r="P2304" s="1"/>
    </row>
    <row r="2305" spans="1:16" ht="14.25" customHeight="1">
      <c r="A2305" s="14" t="s">
        <v>1519</v>
      </c>
      <c r="B2305" s="27">
        <v>3</v>
      </c>
      <c r="J2305" s="7" t="e">
        <f t="shared" si="574"/>
        <v>#DIV/0!</v>
      </c>
      <c r="K2305" s="1"/>
      <c r="L2305" s="1"/>
      <c r="M2305" s="1"/>
      <c r="N2305" s="1"/>
      <c r="O2305" s="1"/>
      <c r="P2305" s="1"/>
    </row>
    <row r="2306" spans="1:16" ht="14.25" customHeight="1">
      <c r="A2306" s="14" t="s">
        <v>1519</v>
      </c>
      <c r="B2306" s="27">
        <v>4</v>
      </c>
      <c r="J2306" s="7" t="e">
        <f t="shared" si="574"/>
        <v>#DIV/0!</v>
      </c>
      <c r="K2306" s="1"/>
      <c r="L2306" s="1"/>
      <c r="M2306" s="1"/>
      <c r="N2306" s="1"/>
      <c r="O2306" s="1"/>
      <c r="P2306" s="1"/>
    </row>
    <row r="2307" spans="1:16" ht="14.25" customHeight="1">
      <c r="A2307" s="14" t="s">
        <v>1519</v>
      </c>
      <c r="B2307" s="27">
        <v>5</v>
      </c>
      <c r="J2307" s="7" t="e">
        <f t="shared" si="574"/>
        <v>#DIV/0!</v>
      </c>
      <c r="K2307" s="1"/>
      <c r="L2307" s="1"/>
      <c r="M2307" s="1"/>
      <c r="N2307" s="1"/>
      <c r="O2307" s="1"/>
      <c r="P2307" s="1"/>
    </row>
    <row r="2308" spans="1:16" ht="14.25" customHeight="1">
      <c r="A2308" s="14" t="s">
        <v>1522</v>
      </c>
      <c r="B2308" s="27">
        <v>1</v>
      </c>
      <c r="J2308" s="7" t="e">
        <f t="shared" si="574"/>
        <v>#DIV/0!</v>
      </c>
      <c r="K2308" s="1"/>
      <c r="L2308" s="1"/>
      <c r="M2308" s="1"/>
      <c r="N2308" s="1"/>
      <c r="O2308" s="1"/>
      <c r="P2308" s="1"/>
    </row>
    <row r="2309" spans="1:16" ht="14.25" customHeight="1">
      <c r="A2309" s="14" t="s">
        <v>1522</v>
      </c>
      <c r="B2309" s="27">
        <v>2</v>
      </c>
      <c r="J2309" s="7" t="e">
        <f t="shared" si="574"/>
        <v>#DIV/0!</v>
      </c>
      <c r="K2309" s="1"/>
      <c r="L2309" s="1"/>
      <c r="M2309" s="1"/>
      <c r="N2309" s="1"/>
      <c r="O2309" s="1"/>
      <c r="P2309" s="1"/>
    </row>
    <row r="2310" spans="1:16" ht="14.25" customHeight="1">
      <c r="A2310" s="14" t="s">
        <v>1522</v>
      </c>
      <c r="B2310" s="27">
        <v>3</v>
      </c>
      <c r="J2310" s="7" t="e">
        <f t="shared" si="574"/>
        <v>#DIV/0!</v>
      </c>
      <c r="K2310" s="1"/>
      <c r="L2310" s="1"/>
      <c r="M2310" s="1"/>
      <c r="N2310" s="1"/>
      <c r="O2310" s="1"/>
      <c r="P2310" s="1"/>
    </row>
    <row r="2311" spans="1:16" ht="14.25" customHeight="1">
      <c r="A2311" s="14" t="s">
        <v>1522</v>
      </c>
      <c r="B2311" s="27">
        <v>4</v>
      </c>
      <c r="J2311" s="7" t="e">
        <f t="shared" si="574"/>
        <v>#DIV/0!</v>
      </c>
      <c r="K2311" s="1"/>
      <c r="L2311" s="1"/>
      <c r="M2311" s="1"/>
      <c r="N2311" s="1"/>
      <c r="O2311" s="1"/>
      <c r="P2311" s="1"/>
    </row>
    <row r="2312" spans="1:16" ht="14.25" customHeight="1">
      <c r="A2312" s="14" t="s">
        <v>1522</v>
      </c>
      <c r="B2312" s="27">
        <v>5</v>
      </c>
      <c r="J2312" s="7" t="e">
        <f t="shared" si="574"/>
        <v>#DIV/0!</v>
      </c>
      <c r="K2312" s="1"/>
      <c r="L2312" s="1"/>
      <c r="M2312" s="1"/>
      <c r="N2312" s="1"/>
      <c r="O2312" s="1"/>
      <c r="P2312" s="1"/>
    </row>
    <row r="2313" spans="1:16" ht="14.25" customHeight="1">
      <c r="A2313" s="14" t="s">
        <v>1525</v>
      </c>
      <c r="B2313" s="27">
        <v>1</v>
      </c>
      <c r="J2313" s="7" t="e">
        <f t="shared" si="574"/>
        <v>#DIV/0!</v>
      </c>
      <c r="K2313" s="1"/>
      <c r="L2313" s="1"/>
      <c r="M2313" s="1"/>
      <c r="N2313" s="1"/>
      <c r="O2313" s="1"/>
      <c r="P2313" s="1"/>
    </row>
    <row r="2314" spans="1:16" ht="14.25" customHeight="1">
      <c r="A2314" s="14" t="s">
        <v>1525</v>
      </c>
      <c r="B2314" s="27">
        <v>2</v>
      </c>
      <c r="J2314" s="7" t="e">
        <f t="shared" si="574"/>
        <v>#DIV/0!</v>
      </c>
      <c r="K2314" s="1"/>
      <c r="L2314" s="1"/>
      <c r="M2314" s="1"/>
      <c r="N2314" s="1"/>
      <c r="O2314" s="1"/>
      <c r="P2314" s="1"/>
    </row>
    <row r="2315" spans="1:16" ht="14.25" customHeight="1">
      <c r="A2315" s="14" t="s">
        <v>1525</v>
      </c>
      <c r="B2315" s="27">
        <v>3</v>
      </c>
      <c r="J2315" s="7" t="e">
        <f t="shared" si="574"/>
        <v>#DIV/0!</v>
      </c>
      <c r="K2315" s="1"/>
      <c r="L2315" s="1"/>
      <c r="M2315" s="1"/>
      <c r="N2315" s="1"/>
      <c r="O2315" s="1"/>
      <c r="P2315" s="1"/>
    </row>
    <row r="2316" spans="1:16" ht="14.25" customHeight="1">
      <c r="A2316" s="14" t="s">
        <v>1525</v>
      </c>
      <c r="B2316" s="27">
        <v>4</v>
      </c>
      <c r="J2316" s="7" t="e">
        <f t="shared" si="574"/>
        <v>#DIV/0!</v>
      </c>
      <c r="K2316" s="1"/>
      <c r="L2316" s="1"/>
      <c r="M2316" s="1"/>
      <c r="N2316" s="1"/>
      <c r="O2316" s="1"/>
      <c r="P2316" s="1"/>
    </row>
    <row r="2317" spans="1:16" ht="14.25" customHeight="1">
      <c r="A2317" s="14" t="s">
        <v>1525</v>
      </c>
      <c r="B2317" s="27">
        <v>5</v>
      </c>
      <c r="J2317" s="7" t="e">
        <f t="shared" si="574"/>
        <v>#DIV/0!</v>
      </c>
      <c r="K2317" s="1"/>
      <c r="L2317" s="1"/>
      <c r="M2317" s="1"/>
      <c r="N2317" s="1"/>
      <c r="O2317" s="1"/>
      <c r="P2317" s="1"/>
    </row>
    <row r="2318" spans="1:16" ht="14.25" customHeight="1">
      <c r="A2318" s="14" t="s">
        <v>1528</v>
      </c>
      <c r="B2318" s="27">
        <v>1</v>
      </c>
      <c r="J2318" s="7" t="e">
        <f t="shared" si="574"/>
        <v>#DIV/0!</v>
      </c>
      <c r="K2318" s="1"/>
      <c r="L2318" s="1"/>
      <c r="M2318" s="1"/>
      <c r="N2318" s="1"/>
      <c r="O2318" s="1"/>
      <c r="P2318" s="1"/>
    </row>
    <row r="2319" spans="1:16" ht="14.25" customHeight="1">
      <c r="A2319" s="14" t="s">
        <v>1528</v>
      </c>
      <c r="B2319" s="27">
        <v>2</v>
      </c>
      <c r="J2319" s="7" t="e">
        <f t="shared" si="574"/>
        <v>#DIV/0!</v>
      </c>
      <c r="K2319" s="1"/>
      <c r="L2319" s="1"/>
      <c r="M2319" s="1"/>
      <c r="N2319" s="1"/>
      <c r="O2319" s="1"/>
      <c r="P2319" s="1"/>
    </row>
    <row r="2320" spans="1:16" ht="14.25" customHeight="1">
      <c r="A2320" s="14" t="s">
        <v>1528</v>
      </c>
      <c r="B2320" s="27">
        <v>3</v>
      </c>
      <c r="J2320" s="7" t="e">
        <f t="shared" si="574"/>
        <v>#DIV/0!</v>
      </c>
      <c r="K2320" s="1"/>
      <c r="L2320" s="1"/>
      <c r="M2320" s="1"/>
      <c r="N2320" s="1"/>
      <c r="O2320" s="1"/>
      <c r="P2320" s="1"/>
    </row>
    <row r="2321" spans="1:16" ht="14.25" customHeight="1">
      <c r="A2321" s="14" t="s">
        <v>1528</v>
      </c>
      <c r="B2321" s="27">
        <v>4</v>
      </c>
      <c r="J2321" s="7" t="e">
        <f t="shared" si="574"/>
        <v>#DIV/0!</v>
      </c>
      <c r="K2321" s="1"/>
      <c r="L2321" s="1"/>
      <c r="M2321" s="1"/>
      <c r="N2321" s="1"/>
      <c r="O2321" s="1"/>
      <c r="P2321" s="1"/>
    </row>
    <row r="2322" spans="1:16" ht="14.25" customHeight="1">
      <c r="A2322" s="14" t="s">
        <v>1528</v>
      </c>
      <c r="B2322" s="27">
        <v>5</v>
      </c>
      <c r="J2322" s="7" t="e">
        <f t="shared" si="574"/>
        <v>#DIV/0!</v>
      </c>
      <c r="K2322" s="1"/>
      <c r="L2322" s="1"/>
      <c r="M2322" s="1"/>
      <c r="N2322" s="1"/>
      <c r="O2322" s="1"/>
      <c r="P2322" s="1"/>
    </row>
    <row r="2323" spans="1:16" ht="14.25" customHeight="1">
      <c r="A2323" s="14" t="s">
        <v>1531</v>
      </c>
      <c r="B2323" s="27">
        <v>1</v>
      </c>
      <c r="J2323" s="7" t="e">
        <f t="shared" si="574"/>
        <v>#DIV/0!</v>
      </c>
      <c r="K2323" s="1"/>
      <c r="L2323" s="1"/>
      <c r="M2323" s="1"/>
      <c r="N2323" s="1"/>
      <c r="O2323" s="1"/>
      <c r="P2323" s="1"/>
    </row>
    <row r="2324" spans="1:16" ht="14.25" customHeight="1">
      <c r="A2324" s="14" t="s">
        <v>1531</v>
      </c>
      <c r="B2324" s="27">
        <v>2</v>
      </c>
      <c r="J2324" s="7" t="e">
        <f t="shared" si="574"/>
        <v>#DIV/0!</v>
      </c>
      <c r="K2324" s="1"/>
      <c r="L2324" s="1"/>
      <c r="M2324" s="1"/>
      <c r="N2324" s="1"/>
      <c r="O2324" s="1"/>
      <c r="P2324" s="1"/>
    </row>
    <row r="2325" spans="1:16" ht="14.25" customHeight="1">
      <c r="A2325" s="14" t="s">
        <v>1531</v>
      </c>
      <c r="B2325" s="27">
        <v>3</v>
      </c>
      <c r="J2325" s="7" t="e">
        <f t="shared" si="574"/>
        <v>#DIV/0!</v>
      </c>
      <c r="K2325" s="1"/>
      <c r="L2325" s="1"/>
      <c r="M2325" s="1"/>
      <c r="N2325" s="1"/>
      <c r="O2325" s="1"/>
      <c r="P2325" s="1"/>
    </row>
    <row r="2326" spans="1:16" ht="14.25" customHeight="1">
      <c r="A2326" s="14" t="s">
        <v>1531</v>
      </c>
      <c r="B2326" s="27">
        <v>4</v>
      </c>
      <c r="J2326" s="7" t="e">
        <f t="shared" si="574"/>
        <v>#DIV/0!</v>
      </c>
      <c r="K2326" s="1"/>
      <c r="L2326" s="1"/>
      <c r="M2326" s="1"/>
      <c r="N2326" s="1"/>
      <c r="O2326" s="1"/>
      <c r="P2326" s="1"/>
    </row>
    <row r="2327" spans="1:16" ht="14.25" customHeight="1">
      <c r="A2327" s="14" t="s">
        <v>1531</v>
      </c>
      <c r="B2327" s="27">
        <v>5</v>
      </c>
      <c r="J2327" s="7" t="e">
        <f t="shared" si="574"/>
        <v>#DIV/0!</v>
      </c>
      <c r="K2327" s="1"/>
      <c r="L2327" s="1"/>
      <c r="M2327" s="1"/>
      <c r="N2327" s="1"/>
      <c r="O2327" s="1"/>
      <c r="P2327" s="1"/>
    </row>
    <row r="2328" spans="1:16" ht="14.25" customHeight="1">
      <c r="B2328" s="27">
        <v>1</v>
      </c>
      <c r="J2328" s="7" t="e">
        <f t="shared" si="574"/>
        <v>#DIV/0!</v>
      </c>
      <c r="K2328" s="1"/>
      <c r="L2328" s="1"/>
      <c r="M2328" s="1"/>
      <c r="N2328" s="1"/>
      <c r="O2328" s="1"/>
      <c r="P2328" s="1"/>
    </row>
    <row r="2329" spans="1:16" ht="14.25" customHeight="1">
      <c r="B2329" s="27">
        <v>2</v>
      </c>
      <c r="J2329" s="7" t="e">
        <f t="shared" si="574"/>
        <v>#DIV/0!</v>
      </c>
      <c r="K2329" s="1"/>
      <c r="L2329" s="1"/>
      <c r="M2329" s="1"/>
      <c r="N2329" s="1"/>
      <c r="O2329" s="1"/>
      <c r="P2329" s="1"/>
    </row>
    <row r="2330" spans="1:16" ht="14.25" customHeight="1">
      <c r="B2330" s="27">
        <v>3</v>
      </c>
      <c r="J2330" s="7" t="e">
        <f t="shared" si="574"/>
        <v>#DIV/0!</v>
      </c>
      <c r="K2330" s="1"/>
      <c r="L2330" s="1"/>
      <c r="M2330" s="1"/>
      <c r="N2330" s="1"/>
      <c r="O2330" s="1"/>
      <c r="P2330" s="1"/>
    </row>
    <row r="2331" spans="1:16" ht="14.25" customHeight="1">
      <c r="B2331" s="27">
        <v>4</v>
      </c>
      <c r="J2331" s="7" t="e">
        <f t="shared" si="574"/>
        <v>#DIV/0!</v>
      </c>
      <c r="K2331" s="1"/>
      <c r="L2331" s="1"/>
      <c r="M2331" s="1"/>
      <c r="N2331" s="1"/>
      <c r="O2331" s="1"/>
      <c r="P2331" s="1"/>
    </row>
    <row r="2332" spans="1:16" ht="14.25" customHeight="1">
      <c r="B2332" s="27">
        <v>5</v>
      </c>
      <c r="J2332" s="7" t="e">
        <f t="shared" si="574"/>
        <v>#DIV/0!</v>
      </c>
      <c r="K2332" s="1"/>
      <c r="L2332" s="1"/>
      <c r="M2332" s="1"/>
      <c r="N2332" s="1"/>
      <c r="O2332" s="1"/>
      <c r="P2332" s="1"/>
    </row>
    <row r="2333" spans="1:16" ht="14.25" customHeight="1">
      <c r="A2333" s="14" t="s">
        <v>1534</v>
      </c>
      <c r="B2333" s="27">
        <v>1</v>
      </c>
      <c r="C2333" s="27">
        <v>14.1</v>
      </c>
      <c r="D2333" s="27">
        <v>3.3</v>
      </c>
      <c r="E2333" s="27">
        <v>0.1</v>
      </c>
      <c r="F2333" s="27">
        <v>0.77</v>
      </c>
      <c r="G2333" s="27">
        <v>0.48</v>
      </c>
      <c r="H2333" s="27">
        <v>0.48</v>
      </c>
      <c r="J2333" s="7">
        <f t="shared" si="574"/>
        <v>0</v>
      </c>
      <c r="K2333" s="1"/>
      <c r="L2333" s="1"/>
      <c r="M2333" s="2" t="s">
        <v>1628</v>
      </c>
      <c r="N2333" s="2" t="s">
        <v>52</v>
      </c>
      <c r="O2333" s="2" t="s">
        <v>1628</v>
      </c>
      <c r="P2333" s="2" t="s">
        <v>1628</v>
      </c>
    </row>
    <row r="2334" spans="1:16" ht="14.25" customHeight="1">
      <c r="A2334" s="14" t="s">
        <v>1534</v>
      </c>
      <c r="B2334" s="27">
        <v>2</v>
      </c>
      <c r="C2334" s="27">
        <v>16.100000000000001</v>
      </c>
      <c r="D2334" s="27">
        <v>3.9</v>
      </c>
      <c r="E2334" s="27">
        <v>0.18</v>
      </c>
      <c r="F2334" s="27">
        <v>0.97</v>
      </c>
      <c r="G2334" s="27">
        <v>0.52</v>
      </c>
      <c r="H2334" s="27">
        <v>0.71</v>
      </c>
      <c r="J2334" s="7">
        <f t="shared" si="574"/>
        <v>0</v>
      </c>
      <c r="K2334" s="1"/>
      <c r="L2334" s="1"/>
      <c r="M2334" s="2" t="s">
        <v>1628</v>
      </c>
      <c r="N2334" s="2" t="s">
        <v>52</v>
      </c>
      <c r="O2334" s="2" t="s">
        <v>1628</v>
      </c>
      <c r="P2334" s="2" t="s">
        <v>1628</v>
      </c>
    </row>
    <row r="2335" spans="1:16" ht="14.25" customHeight="1">
      <c r="A2335" s="14" t="s">
        <v>1534</v>
      </c>
      <c r="B2335" s="27">
        <v>3</v>
      </c>
      <c r="C2335" s="27">
        <v>22.5</v>
      </c>
      <c r="D2335" s="27">
        <v>4.4000000000000004</v>
      </c>
      <c r="E2335" s="27">
        <v>0.23</v>
      </c>
      <c r="F2335" s="27">
        <v>1.3</v>
      </c>
      <c r="G2335" s="27">
        <v>0.64</v>
      </c>
      <c r="H2335" s="27">
        <v>1.47</v>
      </c>
      <c r="J2335" s="7">
        <f t="shared" si="574"/>
        <v>0</v>
      </c>
      <c r="K2335" s="1"/>
      <c r="L2335" s="1"/>
      <c r="M2335" s="2" t="s">
        <v>1628</v>
      </c>
      <c r="N2335" s="2" t="s">
        <v>52</v>
      </c>
      <c r="O2335" s="2" t="s">
        <v>1628</v>
      </c>
      <c r="P2335" s="2" t="s">
        <v>1628</v>
      </c>
    </row>
    <row r="2336" spans="1:16" ht="14.25" customHeight="1">
      <c r="A2336" s="14" t="s">
        <v>1534</v>
      </c>
      <c r="B2336" s="27">
        <v>4</v>
      </c>
      <c r="C2336" s="27">
        <v>15.4</v>
      </c>
      <c r="D2336" s="27">
        <v>3.4</v>
      </c>
      <c r="E2336" s="27">
        <v>0.17</v>
      </c>
      <c r="F2336" s="27">
        <v>1.1000000000000001</v>
      </c>
      <c r="G2336" s="27">
        <v>0.61</v>
      </c>
      <c r="H2336" s="27">
        <v>0.56999999999999995</v>
      </c>
      <c r="J2336" s="7">
        <f t="shared" si="574"/>
        <v>0</v>
      </c>
      <c r="K2336" s="1"/>
      <c r="L2336" s="1"/>
      <c r="M2336" s="2" t="s">
        <v>1628</v>
      </c>
      <c r="N2336" s="2" t="s">
        <v>52</v>
      </c>
      <c r="O2336" s="2" t="s">
        <v>1628</v>
      </c>
      <c r="P2336" s="2" t="s">
        <v>1628</v>
      </c>
    </row>
    <row r="2337" spans="1:16" ht="14.25" customHeight="1">
      <c r="A2337" s="14" t="s">
        <v>1534</v>
      </c>
      <c r="B2337" s="27">
        <v>5</v>
      </c>
      <c r="C2337" s="27">
        <v>20.7</v>
      </c>
      <c r="D2337" s="27">
        <v>4.8</v>
      </c>
      <c r="E2337" s="27">
        <v>0.27</v>
      </c>
      <c r="F2337" s="27">
        <v>0.93</v>
      </c>
      <c r="G2337" s="27">
        <v>0.87</v>
      </c>
      <c r="H2337" s="27">
        <v>1.4</v>
      </c>
      <c r="J2337" s="7">
        <f t="shared" si="574"/>
        <v>0</v>
      </c>
      <c r="K2337" s="1"/>
      <c r="L2337" s="1"/>
      <c r="M2337" s="2" t="s">
        <v>1628</v>
      </c>
      <c r="N2337" s="2" t="s">
        <v>52</v>
      </c>
      <c r="O2337" s="2" t="s">
        <v>1628</v>
      </c>
      <c r="P2337" s="2" t="s">
        <v>1628</v>
      </c>
    </row>
    <row r="2338" spans="1:16" ht="14.25" customHeight="1">
      <c r="A2338" s="14" t="s">
        <v>1534</v>
      </c>
      <c r="B2338" s="27">
        <v>6</v>
      </c>
      <c r="C2338" s="27">
        <v>16.8</v>
      </c>
      <c r="D2338" s="27">
        <v>3.5</v>
      </c>
      <c r="E2338" s="27">
        <v>0.04</v>
      </c>
      <c r="F2338" s="27">
        <v>0.96</v>
      </c>
      <c r="G2338" s="27">
        <v>0.44</v>
      </c>
      <c r="H2338" s="27">
        <v>0.68</v>
      </c>
      <c r="J2338" s="7">
        <f t="shared" si="574"/>
        <v>0</v>
      </c>
      <c r="K2338" s="1"/>
      <c r="L2338" s="1"/>
      <c r="M2338" s="2" t="s">
        <v>1628</v>
      </c>
      <c r="N2338" s="2" t="s">
        <v>52</v>
      </c>
      <c r="O2338" s="2" t="s">
        <v>1628</v>
      </c>
      <c r="P2338" s="2" t="s">
        <v>1628</v>
      </c>
    </row>
    <row r="2339" spans="1:16" ht="14.25" customHeight="1">
      <c r="A2339" s="14" t="s">
        <v>1534</v>
      </c>
      <c r="B2339" s="27">
        <v>7</v>
      </c>
      <c r="C2339" s="27">
        <v>17.5</v>
      </c>
      <c r="D2339" s="27">
        <v>4.3</v>
      </c>
      <c r="E2339" s="27">
        <v>0.3</v>
      </c>
      <c r="F2339" s="27">
        <v>0.98</v>
      </c>
      <c r="G2339" s="27">
        <v>0.69</v>
      </c>
      <c r="H2339" s="27">
        <v>1.02</v>
      </c>
      <c r="J2339" s="7">
        <f t="shared" si="574"/>
        <v>0</v>
      </c>
      <c r="K2339" s="1"/>
      <c r="L2339" s="1"/>
      <c r="M2339" s="2" t="s">
        <v>1628</v>
      </c>
      <c r="N2339" s="2" t="s">
        <v>52</v>
      </c>
      <c r="O2339" s="2" t="s">
        <v>1628</v>
      </c>
      <c r="P2339" s="2" t="s">
        <v>1628</v>
      </c>
    </row>
    <row r="2340" spans="1:16" ht="14.25" customHeight="1">
      <c r="A2340" s="14" t="s">
        <v>1534</v>
      </c>
      <c r="B2340" s="27">
        <v>8</v>
      </c>
      <c r="C2340" s="27">
        <v>17.5</v>
      </c>
      <c r="D2340" s="27">
        <v>4.5999999999999996</v>
      </c>
      <c r="E2340" s="27">
        <v>0.31</v>
      </c>
      <c r="F2340" s="27">
        <v>1.2</v>
      </c>
      <c r="G2340" s="27">
        <v>0.71</v>
      </c>
      <c r="H2340" s="27">
        <v>1.22</v>
      </c>
      <c r="J2340" s="7">
        <f t="shared" si="574"/>
        <v>0</v>
      </c>
      <c r="K2340" s="1"/>
      <c r="L2340" s="1"/>
      <c r="M2340" s="2" t="s">
        <v>1628</v>
      </c>
      <c r="N2340" s="2" t="s">
        <v>52</v>
      </c>
      <c r="O2340" s="2" t="s">
        <v>1628</v>
      </c>
      <c r="P2340" s="2" t="s">
        <v>1628</v>
      </c>
    </row>
    <row r="2341" spans="1:16" ht="14.25" customHeight="1">
      <c r="A2341" s="14" t="s">
        <v>1534</v>
      </c>
      <c r="B2341" s="27">
        <v>9</v>
      </c>
      <c r="C2341" s="27">
        <v>18.600000000000001</v>
      </c>
      <c r="D2341" s="27">
        <v>4.5</v>
      </c>
      <c r="E2341" s="27">
        <v>0.22</v>
      </c>
      <c r="F2341" s="27">
        <v>1.4</v>
      </c>
      <c r="G2341" s="27">
        <v>0.78</v>
      </c>
      <c r="H2341" s="27">
        <v>1.1299999999999999</v>
      </c>
      <c r="J2341" s="7">
        <f t="shared" si="574"/>
        <v>0</v>
      </c>
      <c r="K2341" s="1"/>
      <c r="L2341" s="1"/>
      <c r="M2341" s="2" t="s">
        <v>1628</v>
      </c>
      <c r="N2341" s="2" t="s">
        <v>52</v>
      </c>
      <c r="O2341" s="2" t="s">
        <v>1628</v>
      </c>
      <c r="P2341" s="2" t="s">
        <v>1628</v>
      </c>
    </row>
    <row r="2342" spans="1:16" ht="14.25" customHeight="1">
      <c r="A2342" s="14" t="s">
        <v>1534</v>
      </c>
      <c r="B2342" s="27">
        <v>10</v>
      </c>
      <c r="C2342" s="27">
        <v>15.8</v>
      </c>
      <c r="D2342" s="27">
        <v>3.4</v>
      </c>
      <c r="E2342" s="27">
        <v>0.14000000000000001</v>
      </c>
      <c r="F2342" s="27">
        <v>1</v>
      </c>
      <c r="G2342" s="27">
        <v>0.43</v>
      </c>
      <c r="H2342" s="27">
        <v>0.79</v>
      </c>
      <c r="J2342" s="7">
        <f t="shared" si="574"/>
        <v>0</v>
      </c>
      <c r="K2342" s="1"/>
      <c r="L2342" s="1"/>
      <c r="M2342" s="2" t="s">
        <v>1628</v>
      </c>
      <c r="N2342" s="2" t="s">
        <v>52</v>
      </c>
      <c r="O2342" s="2" t="s">
        <v>1628</v>
      </c>
      <c r="P2342" s="2" t="s">
        <v>1628</v>
      </c>
    </row>
    <row r="2343" spans="1:16" ht="14.25" customHeight="1">
      <c r="A2343" s="14" t="s">
        <v>1537</v>
      </c>
      <c r="B2343" s="27">
        <v>1</v>
      </c>
      <c r="C2343" s="27">
        <v>24.1</v>
      </c>
      <c r="D2343" s="27">
        <v>4.5</v>
      </c>
      <c r="E2343" s="27">
        <v>0.11</v>
      </c>
      <c r="F2343" s="27">
        <v>0.96</v>
      </c>
      <c r="G2343" s="27">
        <v>0.88</v>
      </c>
      <c r="H2343" s="27">
        <v>2.2999999999999998</v>
      </c>
      <c r="J2343" s="7">
        <f t="shared" si="574"/>
        <v>0</v>
      </c>
      <c r="K2343" s="1"/>
      <c r="L2343" s="1"/>
      <c r="M2343" s="2" t="s">
        <v>52</v>
      </c>
      <c r="N2343" s="2" t="s">
        <v>52</v>
      </c>
      <c r="O2343" s="2" t="s">
        <v>1628</v>
      </c>
      <c r="P2343" s="2" t="s">
        <v>1628</v>
      </c>
    </row>
    <row r="2344" spans="1:16" ht="14.25" customHeight="1">
      <c r="A2344" s="14" t="s">
        <v>1537</v>
      </c>
      <c r="B2344" s="27">
        <v>2</v>
      </c>
      <c r="C2344" s="27">
        <v>22.1</v>
      </c>
      <c r="D2344" s="27">
        <v>4.2</v>
      </c>
      <c r="E2344" s="27">
        <v>0.21</v>
      </c>
      <c r="F2344" s="27">
        <v>0.72</v>
      </c>
      <c r="G2344" s="27">
        <v>0.63</v>
      </c>
      <c r="H2344" s="27">
        <v>1.1499999999999999</v>
      </c>
      <c r="J2344" s="7">
        <f t="shared" si="574"/>
        <v>0</v>
      </c>
      <c r="K2344" s="1"/>
      <c r="L2344" s="1"/>
      <c r="M2344" s="2" t="s">
        <v>52</v>
      </c>
      <c r="N2344" s="2" t="s">
        <v>52</v>
      </c>
      <c r="O2344" s="2" t="s">
        <v>1628</v>
      </c>
      <c r="P2344" s="2" t="s">
        <v>1628</v>
      </c>
    </row>
    <row r="2345" spans="1:16" ht="14.25" customHeight="1">
      <c r="A2345" s="14" t="s">
        <v>1537</v>
      </c>
      <c r="B2345" s="27">
        <v>3</v>
      </c>
      <c r="C2345" s="27">
        <v>23</v>
      </c>
      <c r="D2345" s="27">
        <v>5</v>
      </c>
      <c r="E2345" s="27">
        <v>0.26</v>
      </c>
      <c r="F2345" s="27">
        <v>0.89</v>
      </c>
      <c r="G2345" s="27">
        <v>0.74</v>
      </c>
      <c r="H2345" s="27">
        <v>1.65</v>
      </c>
      <c r="J2345" s="7">
        <f t="shared" si="574"/>
        <v>0</v>
      </c>
      <c r="K2345" s="1"/>
      <c r="L2345" s="1"/>
      <c r="M2345" s="2" t="s">
        <v>52</v>
      </c>
      <c r="N2345" s="2" t="s">
        <v>52</v>
      </c>
      <c r="O2345" s="2" t="s">
        <v>1628</v>
      </c>
      <c r="P2345" s="2" t="s">
        <v>1628</v>
      </c>
    </row>
    <row r="2346" spans="1:16" ht="14.25" customHeight="1">
      <c r="A2346" s="14" t="s">
        <v>1537</v>
      </c>
      <c r="B2346" s="27">
        <v>4</v>
      </c>
      <c r="C2346" s="27">
        <v>22.5</v>
      </c>
      <c r="D2346" s="27">
        <v>5.5</v>
      </c>
      <c r="E2346" s="27">
        <v>0.31</v>
      </c>
      <c r="F2346" s="27">
        <v>1</v>
      </c>
      <c r="G2346" s="27">
        <v>0.81</v>
      </c>
      <c r="H2346" s="27">
        <v>2.13</v>
      </c>
      <c r="J2346" s="7">
        <f t="shared" si="574"/>
        <v>0</v>
      </c>
      <c r="K2346" s="1"/>
      <c r="L2346" s="1"/>
      <c r="M2346" s="2" t="s">
        <v>52</v>
      </c>
      <c r="N2346" s="2" t="s">
        <v>52</v>
      </c>
      <c r="O2346" s="2" t="s">
        <v>1628</v>
      </c>
      <c r="P2346" s="2" t="s">
        <v>1628</v>
      </c>
    </row>
    <row r="2347" spans="1:16" ht="14.25" customHeight="1">
      <c r="A2347" s="14" t="s">
        <v>1537</v>
      </c>
      <c r="B2347" s="27">
        <v>5</v>
      </c>
      <c r="C2347" s="27">
        <v>29</v>
      </c>
      <c r="D2347" s="27">
        <v>5.7</v>
      </c>
      <c r="E2347" s="27">
        <v>0.34</v>
      </c>
      <c r="F2347" s="27">
        <v>0.66</v>
      </c>
      <c r="G2347" s="27">
        <v>0.81</v>
      </c>
      <c r="H2347" s="27">
        <v>2.6</v>
      </c>
      <c r="J2347" s="7">
        <f t="shared" si="574"/>
        <v>0</v>
      </c>
      <c r="K2347" s="1"/>
      <c r="L2347" s="1"/>
      <c r="M2347" s="2" t="s">
        <v>52</v>
      </c>
      <c r="N2347" s="2" t="s">
        <v>52</v>
      </c>
      <c r="O2347" s="2" t="s">
        <v>1628</v>
      </c>
      <c r="P2347" s="2" t="s">
        <v>1628</v>
      </c>
    </row>
    <row r="2348" spans="1:16" ht="14.25" customHeight="1">
      <c r="A2348" s="14" t="s">
        <v>1537</v>
      </c>
      <c r="B2348" s="27">
        <v>6</v>
      </c>
      <c r="C2348" s="27">
        <v>22</v>
      </c>
      <c r="D2348" s="27">
        <v>4</v>
      </c>
      <c r="E2348" s="27">
        <v>0.31</v>
      </c>
      <c r="F2348" s="27">
        <v>1.2</v>
      </c>
      <c r="G2348" s="27">
        <v>0.85</v>
      </c>
      <c r="H2348" s="27">
        <v>1.51</v>
      </c>
      <c r="J2348" s="7">
        <f t="shared" si="574"/>
        <v>0</v>
      </c>
      <c r="K2348" s="1"/>
      <c r="L2348" s="1"/>
      <c r="M2348" s="2" t="s">
        <v>52</v>
      </c>
      <c r="N2348" s="2" t="s">
        <v>52</v>
      </c>
      <c r="O2348" s="2" t="s">
        <v>1628</v>
      </c>
      <c r="P2348" s="2" t="s">
        <v>1628</v>
      </c>
    </row>
    <row r="2349" spans="1:16" ht="14.25" customHeight="1">
      <c r="A2349" s="14" t="s">
        <v>1537</v>
      </c>
      <c r="B2349" s="27">
        <v>7</v>
      </c>
      <c r="C2349" s="27">
        <v>23.3</v>
      </c>
      <c r="D2349" s="27">
        <v>5</v>
      </c>
      <c r="E2349" s="27">
        <v>0.35</v>
      </c>
      <c r="F2349" s="27">
        <v>1.5</v>
      </c>
      <c r="G2349" s="27">
        <v>0.8</v>
      </c>
      <c r="H2349" s="27">
        <v>1.99</v>
      </c>
      <c r="J2349" s="7">
        <f t="shared" si="574"/>
        <v>0</v>
      </c>
      <c r="K2349" s="1"/>
      <c r="L2349" s="1"/>
      <c r="M2349" s="2" t="s">
        <v>52</v>
      </c>
      <c r="N2349" s="2" t="s">
        <v>52</v>
      </c>
      <c r="O2349" s="2" t="s">
        <v>1628</v>
      </c>
      <c r="P2349" s="2" t="s">
        <v>1628</v>
      </c>
    </row>
    <row r="2350" spans="1:16" ht="14.25" customHeight="1">
      <c r="A2350" s="14" t="s">
        <v>1537</v>
      </c>
      <c r="B2350" s="27">
        <v>8</v>
      </c>
      <c r="C2350" s="27">
        <v>28.5</v>
      </c>
      <c r="D2350" s="27">
        <v>5.2</v>
      </c>
      <c r="E2350" s="27">
        <v>0.27</v>
      </c>
      <c r="F2350" s="27">
        <v>1.1000000000000001</v>
      </c>
      <c r="G2350" s="27">
        <v>0.75</v>
      </c>
      <c r="H2350" s="27">
        <v>2.06</v>
      </c>
      <c r="J2350" s="7">
        <f t="shared" si="574"/>
        <v>0</v>
      </c>
      <c r="K2350" s="1"/>
      <c r="L2350" s="1"/>
      <c r="M2350" s="2" t="s">
        <v>52</v>
      </c>
      <c r="N2350" s="2" t="s">
        <v>52</v>
      </c>
      <c r="O2350" s="2" t="s">
        <v>1628</v>
      </c>
      <c r="P2350" s="2" t="s">
        <v>1628</v>
      </c>
    </row>
    <row r="2351" spans="1:16" ht="14.25" customHeight="1">
      <c r="A2351" s="14" t="s">
        <v>1537</v>
      </c>
      <c r="B2351" s="27">
        <v>9</v>
      </c>
      <c r="C2351" s="27">
        <v>26</v>
      </c>
      <c r="D2351" s="27">
        <v>4</v>
      </c>
      <c r="E2351" s="27">
        <v>0.36</v>
      </c>
      <c r="F2351" s="27">
        <v>1</v>
      </c>
      <c r="G2351" s="27">
        <v>0.97</v>
      </c>
      <c r="H2351" s="27">
        <v>1.91</v>
      </c>
      <c r="J2351" s="7">
        <f t="shared" si="574"/>
        <v>0</v>
      </c>
      <c r="K2351" s="1"/>
      <c r="L2351" s="1"/>
      <c r="M2351" s="2" t="s">
        <v>52</v>
      </c>
      <c r="N2351" s="2" t="s">
        <v>52</v>
      </c>
      <c r="O2351" s="2" t="s">
        <v>1628</v>
      </c>
      <c r="P2351" s="2" t="s">
        <v>1628</v>
      </c>
    </row>
    <row r="2352" spans="1:16" ht="14.25" customHeight="1">
      <c r="A2352" s="14" t="s">
        <v>1537</v>
      </c>
      <c r="B2352" s="27">
        <v>10</v>
      </c>
      <c r="C2352" s="27">
        <v>24</v>
      </c>
      <c r="D2352" s="27">
        <v>4.5</v>
      </c>
      <c r="E2352" s="27">
        <v>0.4</v>
      </c>
      <c r="F2352" s="27">
        <v>1.3</v>
      </c>
      <c r="G2352" s="27">
        <v>0.94</v>
      </c>
      <c r="H2352" s="27">
        <v>2.14</v>
      </c>
      <c r="J2352" s="7">
        <f t="shared" si="574"/>
        <v>0</v>
      </c>
      <c r="K2352" s="1"/>
      <c r="L2352" s="1"/>
      <c r="M2352" s="2" t="s">
        <v>52</v>
      </c>
      <c r="N2352" s="2" t="s">
        <v>52</v>
      </c>
      <c r="O2352" s="2" t="s">
        <v>1628</v>
      </c>
      <c r="P2352" s="2" t="s">
        <v>1628</v>
      </c>
    </row>
    <row r="2353" spans="1:16" ht="14.25" customHeight="1">
      <c r="A2353" s="14" t="s">
        <v>1540</v>
      </c>
      <c r="B2353" s="27">
        <v>1</v>
      </c>
      <c r="J2353" s="7" t="e">
        <f t="shared" si="574"/>
        <v>#DIV/0!</v>
      </c>
      <c r="K2353" s="1"/>
      <c r="L2353" s="1"/>
      <c r="M2353" s="1"/>
      <c r="N2353" s="1"/>
      <c r="O2353" s="1"/>
      <c r="P2353" s="1"/>
    </row>
    <row r="2354" spans="1:16" ht="14.25" customHeight="1">
      <c r="A2354" s="14" t="s">
        <v>1540</v>
      </c>
      <c r="B2354" s="27">
        <v>2</v>
      </c>
      <c r="J2354" s="7" t="e">
        <f t="shared" si="574"/>
        <v>#DIV/0!</v>
      </c>
      <c r="K2354" s="1"/>
      <c r="L2354" s="1"/>
      <c r="M2354" s="1"/>
      <c r="N2354" s="1"/>
      <c r="O2354" s="1"/>
      <c r="P2354" s="1"/>
    </row>
    <row r="2355" spans="1:16" ht="14.25" customHeight="1">
      <c r="A2355" s="14" t="s">
        <v>1540</v>
      </c>
      <c r="B2355" s="27">
        <v>3</v>
      </c>
      <c r="J2355" s="7" t="e">
        <f t="shared" si="574"/>
        <v>#DIV/0!</v>
      </c>
      <c r="K2355" s="1"/>
      <c r="L2355" s="1"/>
      <c r="M2355" s="1"/>
      <c r="N2355" s="1"/>
      <c r="O2355" s="1"/>
      <c r="P2355" s="1"/>
    </row>
    <row r="2356" spans="1:16" ht="14.25" customHeight="1">
      <c r="A2356" s="14" t="s">
        <v>1540</v>
      </c>
      <c r="B2356" s="27">
        <v>4</v>
      </c>
      <c r="J2356" s="7" t="e">
        <f t="shared" si="574"/>
        <v>#DIV/0!</v>
      </c>
      <c r="K2356" s="1"/>
      <c r="L2356" s="1"/>
      <c r="M2356" s="1"/>
      <c r="N2356" s="1"/>
      <c r="O2356" s="1"/>
      <c r="P2356" s="1"/>
    </row>
    <row r="2357" spans="1:16" ht="14.25" customHeight="1">
      <c r="A2357" s="14" t="s">
        <v>1540</v>
      </c>
      <c r="B2357" s="27">
        <v>5</v>
      </c>
      <c r="J2357" s="7" t="e">
        <f t="shared" si="574"/>
        <v>#DIV/0!</v>
      </c>
      <c r="K2357" s="1"/>
      <c r="L2357" s="1"/>
      <c r="M2357" s="1"/>
      <c r="N2357" s="1"/>
      <c r="O2357" s="1"/>
      <c r="P2357" s="1"/>
    </row>
    <row r="2358" spans="1:16" ht="14.25" customHeight="1">
      <c r="A2358" s="14" t="s">
        <v>1544</v>
      </c>
      <c r="B2358" s="27">
        <v>1</v>
      </c>
      <c r="J2358" s="7" t="e">
        <f t="shared" si="574"/>
        <v>#DIV/0!</v>
      </c>
      <c r="K2358" s="1"/>
      <c r="L2358" s="1"/>
      <c r="M2358" s="1"/>
      <c r="N2358" s="1"/>
      <c r="O2358" s="1"/>
      <c r="P2358" s="1"/>
    </row>
    <row r="2359" spans="1:16" ht="14.25" customHeight="1">
      <c r="A2359" s="14" t="s">
        <v>1544</v>
      </c>
      <c r="B2359" s="27">
        <v>2</v>
      </c>
      <c r="J2359" s="7" t="e">
        <f t="shared" si="574"/>
        <v>#DIV/0!</v>
      </c>
      <c r="K2359" s="1"/>
      <c r="L2359" s="1"/>
      <c r="M2359" s="1"/>
      <c r="N2359" s="1"/>
      <c r="O2359" s="1"/>
      <c r="P2359" s="1"/>
    </row>
    <row r="2360" spans="1:16" ht="14.25" customHeight="1">
      <c r="A2360" s="14" t="s">
        <v>1544</v>
      </c>
      <c r="B2360" s="27">
        <v>3</v>
      </c>
      <c r="J2360" s="7" t="e">
        <f t="shared" si="574"/>
        <v>#DIV/0!</v>
      </c>
      <c r="K2360" s="1"/>
      <c r="L2360" s="1"/>
      <c r="M2360" s="1"/>
      <c r="N2360" s="1"/>
      <c r="O2360" s="1"/>
      <c r="P2360" s="1"/>
    </row>
    <row r="2361" spans="1:16" ht="14.25" customHeight="1">
      <c r="A2361" s="14" t="s">
        <v>1544</v>
      </c>
      <c r="B2361" s="27">
        <v>4</v>
      </c>
      <c r="J2361" s="7" t="e">
        <f t="shared" si="574"/>
        <v>#DIV/0!</v>
      </c>
      <c r="K2361" s="1"/>
      <c r="L2361" s="1"/>
      <c r="M2361" s="1"/>
      <c r="N2361" s="1"/>
      <c r="O2361" s="1"/>
      <c r="P2361" s="1"/>
    </row>
    <row r="2362" spans="1:16" ht="14.25" customHeight="1">
      <c r="A2362" s="14" t="s">
        <v>1544</v>
      </c>
      <c r="B2362" s="27">
        <v>5</v>
      </c>
      <c r="J2362" s="7" t="e">
        <f t="shared" si="574"/>
        <v>#DIV/0!</v>
      </c>
      <c r="K2362" s="1"/>
      <c r="L2362" s="1"/>
      <c r="M2362" s="1"/>
      <c r="N2362" s="1"/>
      <c r="O2362" s="1"/>
      <c r="P2362" s="1"/>
    </row>
    <row r="2363" spans="1:16" ht="14.25" customHeight="1">
      <c r="A2363" s="14" t="s">
        <v>1548</v>
      </c>
      <c r="B2363" s="27">
        <v>1</v>
      </c>
      <c r="J2363" s="7" t="e">
        <f t="shared" si="574"/>
        <v>#DIV/0!</v>
      </c>
      <c r="K2363" s="1"/>
      <c r="L2363" s="1"/>
      <c r="M2363" s="1"/>
      <c r="N2363" s="1"/>
      <c r="O2363" s="1"/>
      <c r="P2363" s="1"/>
    </row>
    <row r="2364" spans="1:16" ht="14.25" customHeight="1">
      <c r="A2364" s="14" t="s">
        <v>1548</v>
      </c>
      <c r="B2364" s="27">
        <v>2</v>
      </c>
      <c r="J2364" s="7" t="e">
        <f t="shared" si="574"/>
        <v>#DIV/0!</v>
      </c>
      <c r="K2364" s="1"/>
      <c r="L2364" s="1"/>
      <c r="M2364" s="1"/>
      <c r="N2364" s="1"/>
      <c r="O2364" s="1"/>
      <c r="P2364" s="1"/>
    </row>
    <row r="2365" spans="1:16" ht="14.25" customHeight="1">
      <c r="A2365" s="14" t="s">
        <v>1548</v>
      </c>
      <c r="B2365" s="27">
        <v>3</v>
      </c>
      <c r="J2365" s="7" t="e">
        <f t="shared" si="574"/>
        <v>#DIV/0!</v>
      </c>
      <c r="K2365" s="1"/>
      <c r="L2365" s="1"/>
      <c r="M2365" s="1"/>
      <c r="N2365" s="1"/>
      <c r="O2365" s="1"/>
      <c r="P2365" s="1"/>
    </row>
    <row r="2366" spans="1:16" ht="14.25" customHeight="1">
      <c r="A2366" s="14" t="s">
        <v>1548</v>
      </c>
      <c r="B2366" s="27">
        <v>4</v>
      </c>
      <c r="J2366" s="7" t="e">
        <f t="shared" si="574"/>
        <v>#DIV/0!</v>
      </c>
      <c r="K2366" s="1"/>
      <c r="L2366" s="1"/>
      <c r="M2366" s="1"/>
      <c r="N2366" s="1"/>
      <c r="O2366" s="1"/>
      <c r="P2366" s="1"/>
    </row>
    <row r="2367" spans="1:16" ht="14.25" customHeight="1">
      <c r="A2367" s="14" t="s">
        <v>1548</v>
      </c>
      <c r="B2367" s="27">
        <v>5</v>
      </c>
      <c r="J2367" s="7" t="e">
        <f t="shared" si="574"/>
        <v>#DIV/0!</v>
      </c>
      <c r="K2367" s="1"/>
      <c r="L2367" s="1"/>
      <c r="M2367" s="1"/>
      <c r="N2367" s="1"/>
      <c r="O2367" s="1"/>
      <c r="P2367" s="1"/>
    </row>
    <row r="2368" spans="1:16" ht="14.25" customHeight="1">
      <c r="A2368" s="14" t="s">
        <v>1551</v>
      </c>
      <c r="B2368" s="27">
        <v>1</v>
      </c>
      <c r="J2368" s="7" t="e">
        <f t="shared" si="574"/>
        <v>#DIV/0!</v>
      </c>
      <c r="K2368" s="1"/>
      <c r="L2368" s="1"/>
      <c r="M2368" s="1"/>
      <c r="N2368" s="1"/>
      <c r="O2368" s="1"/>
      <c r="P2368" s="1"/>
    </row>
    <row r="2369" spans="1:16" ht="14.25" customHeight="1">
      <c r="A2369" s="14" t="s">
        <v>1551</v>
      </c>
      <c r="B2369" s="27">
        <v>2</v>
      </c>
      <c r="J2369" s="7" t="e">
        <f t="shared" si="574"/>
        <v>#DIV/0!</v>
      </c>
      <c r="K2369" s="1"/>
      <c r="L2369" s="1"/>
      <c r="M2369" s="1"/>
      <c r="N2369" s="1"/>
      <c r="O2369" s="1"/>
      <c r="P2369" s="1"/>
    </row>
    <row r="2370" spans="1:16" ht="14.25" customHeight="1">
      <c r="A2370" s="14" t="s">
        <v>1551</v>
      </c>
      <c r="B2370" s="27">
        <v>3</v>
      </c>
      <c r="J2370" s="7" t="e">
        <f t="shared" si="574"/>
        <v>#DIV/0!</v>
      </c>
      <c r="K2370" s="1"/>
      <c r="L2370" s="1"/>
      <c r="M2370" s="1"/>
      <c r="N2370" s="1"/>
      <c r="O2370" s="1"/>
      <c r="P2370" s="1"/>
    </row>
    <row r="2371" spans="1:16" ht="14.25" customHeight="1">
      <c r="A2371" s="14" t="s">
        <v>1551</v>
      </c>
      <c r="B2371" s="27">
        <v>4</v>
      </c>
      <c r="J2371" s="7" t="e">
        <f t="shared" si="574"/>
        <v>#DIV/0!</v>
      </c>
      <c r="K2371" s="1"/>
      <c r="L2371" s="1"/>
      <c r="M2371" s="1"/>
      <c r="N2371" s="1"/>
      <c r="O2371" s="1"/>
      <c r="P2371" s="1"/>
    </row>
    <row r="2372" spans="1:16" ht="14.25" customHeight="1">
      <c r="A2372" s="14" t="s">
        <v>1551</v>
      </c>
      <c r="B2372" s="27">
        <v>5</v>
      </c>
      <c r="J2372" s="7" t="e">
        <f t="shared" si="574"/>
        <v>#DIV/0!</v>
      </c>
      <c r="K2372" s="1"/>
      <c r="L2372" s="1"/>
      <c r="M2372" s="1"/>
      <c r="N2372" s="1"/>
      <c r="O2372" s="1"/>
      <c r="P2372" s="1"/>
    </row>
    <row r="2373" spans="1:16" ht="14.25" customHeight="1">
      <c r="A2373" s="14" t="s">
        <v>1554</v>
      </c>
      <c r="B2373" s="27">
        <v>1</v>
      </c>
      <c r="J2373" s="7" t="e">
        <f t="shared" si="574"/>
        <v>#DIV/0!</v>
      </c>
      <c r="K2373" s="1"/>
      <c r="L2373" s="1"/>
      <c r="M2373" s="1"/>
      <c r="N2373" s="1"/>
      <c r="O2373" s="1"/>
      <c r="P2373" s="1"/>
    </row>
    <row r="2374" spans="1:16" ht="14.25" customHeight="1">
      <c r="A2374" s="14" t="s">
        <v>1554</v>
      </c>
      <c r="B2374" s="27">
        <v>2</v>
      </c>
      <c r="J2374" s="7" t="e">
        <f t="shared" si="574"/>
        <v>#DIV/0!</v>
      </c>
      <c r="K2374" s="1"/>
      <c r="L2374" s="1"/>
      <c r="M2374" s="1"/>
      <c r="N2374" s="1"/>
      <c r="O2374" s="1"/>
      <c r="P2374" s="1"/>
    </row>
    <row r="2375" spans="1:16" ht="14.25" customHeight="1">
      <c r="A2375" s="14" t="s">
        <v>1554</v>
      </c>
      <c r="B2375" s="27">
        <v>3</v>
      </c>
      <c r="J2375" s="7" t="e">
        <f t="shared" si="574"/>
        <v>#DIV/0!</v>
      </c>
      <c r="K2375" s="1"/>
      <c r="L2375" s="1"/>
      <c r="M2375" s="1"/>
      <c r="N2375" s="1"/>
      <c r="O2375" s="1"/>
      <c r="P2375" s="1"/>
    </row>
    <row r="2376" spans="1:16" ht="14.25" customHeight="1">
      <c r="A2376" s="14" t="s">
        <v>1554</v>
      </c>
      <c r="B2376" s="27">
        <v>4</v>
      </c>
      <c r="J2376" s="7" t="e">
        <f t="shared" si="574"/>
        <v>#DIV/0!</v>
      </c>
      <c r="K2376" s="1"/>
      <c r="L2376" s="1"/>
      <c r="M2376" s="1"/>
      <c r="N2376" s="1"/>
      <c r="O2376" s="1"/>
      <c r="P2376" s="1"/>
    </row>
    <row r="2377" spans="1:16" ht="14.25" customHeight="1">
      <c r="A2377" s="14" t="s">
        <v>1554</v>
      </c>
      <c r="B2377" s="27">
        <v>5</v>
      </c>
      <c r="J2377" s="7" t="e">
        <f t="shared" si="574"/>
        <v>#DIV/0!</v>
      </c>
      <c r="K2377" s="1"/>
      <c r="L2377" s="1"/>
      <c r="M2377" s="1"/>
      <c r="N2377" s="1"/>
      <c r="O2377" s="1"/>
      <c r="P2377" s="1"/>
    </row>
    <row r="2378" spans="1:16" ht="14.25" customHeight="1">
      <c r="A2378" s="14" t="s">
        <v>1557</v>
      </c>
      <c r="B2378" s="27">
        <v>1</v>
      </c>
      <c r="J2378" s="7" t="e">
        <f t="shared" si="574"/>
        <v>#DIV/0!</v>
      </c>
      <c r="K2378" s="1"/>
      <c r="L2378" s="1"/>
      <c r="M2378" s="1"/>
      <c r="N2378" s="1"/>
      <c r="O2378" s="1"/>
      <c r="P2378" s="1"/>
    </row>
    <row r="2379" spans="1:16" ht="14.25" customHeight="1">
      <c r="A2379" s="14" t="s">
        <v>1557</v>
      </c>
      <c r="B2379" s="27">
        <v>2</v>
      </c>
      <c r="J2379" s="7" t="e">
        <f t="shared" si="574"/>
        <v>#DIV/0!</v>
      </c>
      <c r="K2379" s="1"/>
      <c r="L2379" s="1"/>
      <c r="M2379" s="1"/>
      <c r="N2379" s="1"/>
      <c r="O2379" s="1"/>
      <c r="P2379" s="1"/>
    </row>
    <row r="2380" spans="1:16" ht="14.25" customHeight="1">
      <c r="A2380" s="14" t="s">
        <v>1557</v>
      </c>
      <c r="B2380" s="27">
        <v>3</v>
      </c>
      <c r="J2380" s="7" t="e">
        <f t="shared" si="574"/>
        <v>#DIV/0!</v>
      </c>
      <c r="K2380" s="1"/>
      <c r="L2380" s="1"/>
      <c r="M2380" s="1"/>
      <c r="N2380" s="1"/>
      <c r="O2380" s="1"/>
      <c r="P2380" s="1"/>
    </row>
    <row r="2381" spans="1:16" ht="14.25" customHeight="1">
      <c r="A2381" s="14" t="s">
        <v>1557</v>
      </c>
      <c r="B2381" s="27">
        <v>4</v>
      </c>
      <c r="J2381" s="7" t="e">
        <f t="shared" si="574"/>
        <v>#DIV/0!</v>
      </c>
      <c r="K2381" s="1"/>
      <c r="L2381" s="1"/>
      <c r="M2381" s="1"/>
      <c r="N2381" s="1"/>
      <c r="O2381" s="1"/>
      <c r="P2381" s="1"/>
    </row>
    <row r="2382" spans="1:16" ht="14.25" customHeight="1">
      <c r="A2382" s="14" t="s">
        <v>1557</v>
      </c>
      <c r="B2382" s="27">
        <v>5</v>
      </c>
      <c r="J2382" s="7" t="e">
        <f t="shared" si="574"/>
        <v>#DIV/0!</v>
      </c>
      <c r="K2382" s="1"/>
      <c r="L2382" s="1"/>
      <c r="M2382" s="1"/>
      <c r="N2382" s="1"/>
      <c r="O2382" s="1"/>
      <c r="P2382" s="1"/>
    </row>
    <row r="2383" spans="1:16" ht="14.25" customHeight="1">
      <c r="A2383" s="14" t="s">
        <v>1561</v>
      </c>
      <c r="B2383" s="27">
        <v>1</v>
      </c>
      <c r="J2383" s="7" t="e">
        <f t="shared" si="574"/>
        <v>#DIV/0!</v>
      </c>
      <c r="K2383" s="1"/>
      <c r="L2383" s="1"/>
      <c r="M2383" s="1"/>
      <c r="N2383" s="1"/>
      <c r="O2383" s="1"/>
      <c r="P2383" s="1"/>
    </row>
    <row r="2384" spans="1:16" ht="14.25" customHeight="1">
      <c r="A2384" s="14" t="s">
        <v>1561</v>
      </c>
      <c r="B2384" s="27">
        <v>2</v>
      </c>
      <c r="J2384" s="7" t="e">
        <f t="shared" si="574"/>
        <v>#DIV/0!</v>
      </c>
      <c r="K2384" s="1"/>
      <c r="L2384" s="1"/>
      <c r="M2384" s="1"/>
      <c r="N2384" s="1"/>
      <c r="O2384" s="1"/>
      <c r="P2384" s="1"/>
    </row>
    <row r="2385" spans="1:16" ht="14.25" customHeight="1">
      <c r="A2385" s="14" t="s">
        <v>1561</v>
      </c>
      <c r="B2385" s="27">
        <v>3</v>
      </c>
      <c r="J2385" s="7" t="e">
        <f t="shared" si="574"/>
        <v>#DIV/0!</v>
      </c>
      <c r="K2385" s="1"/>
      <c r="L2385" s="1"/>
      <c r="M2385" s="1"/>
      <c r="N2385" s="1"/>
      <c r="O2385" s="1"/>
      <c r="P2385" s="1"/>
    </row>
    <row r="2386" spans="1:16" ht="14.25" customHeight="1">
      <c r="A2386" s="14" t="s">
        <v>1561</v>
      </c>
      <c r="B2386" s="27">
        <v>4</v>
      </c>
      <c r="J2386" s="7" t="e">
        <f t="shared" si="574"/>
        <v>#DIV/0!</v>
      </c>
      <c r="K2386" s="1"/>
      <c r="L2386" s="1"/>
      <c r="M2386" s="1"/>
      <c r="N2386" s="1"/>
      <c r="O2386" s="1"/>
      <c r="P2386" s="1"/>
    </row>
    <row r="2387" spans="1:16" ht="14.25" customHeight="1">
      <c r="A2387" s="14" t="s">
        <v>1561</v>
      </c>
      <c r="B2387" s="27">
        <v>5</v>
      </c>
      <c r="J2387" s="7" t="e">
        <f t="shared" si="574"/>
        <v>#DIV/0!</v>
      </c>
      <c r="K2387" s="1"/>
      <c r="L2387" s="1"/>
      <c r="M2387" s="1"/>
      <c r="N2387" s="1"/>
      <c r="O2387" s="1"/>
      <c r="P2387" s="1"/>
    </row>
    <row r="2388" spans="1:16" ht="14.25" customHeight="1">
      <c r="A2388" s="14" t="s">
        <v>1565</v>
      </c>
      <c r="B2388" s="27">
        <v>1</v>
      </c>
      <c r="J2388" s="7" t="e">
        <f t="shared" si="574"/>
        <v>#DIV/0!</v>
      </c>
      <c r="K2388" s="1"/>
      <c r="L2388" s="1"/>
      <c r="M2388" s="1"/>
      <c r="N2388" s="1"/>
      <c r="O2388" s="1"/>
      <c r="P2388" s="1"/>
    </row>
    <row r="2389" spans="1:16" ht="14.25" customHeight="1">
      <c r="A2389" s="14" t="s">
        <v>1565</v>
      </c>
      <c r="B2389" s="27">
        <v>2</v>
      </c>
      <c r="J2389" s="7" t="e">
        <f t="shared" si="574"/>
        <v>#DIV/0!</v>
      </c>
      <c r="K2389" s="1"/>
      <c r="L2389" s="1"/>
      <c r="M2389" s="1"/>
      <c r="N2389" s="1"/>
      <c r="O2389" s="1"/>
      <c r="P2389" s="1"/>
    </row>
    <row r="2390" spans="1:16" ht="14.25" customHeight="1">
      <c r="A2390" s="14" t="s">
        <v>1565</v>
      </c>
      <c r="B2390" s="27">
        <v>3</v>
      </c>
      <c r="J2390" s="7" t="e">
        <f t="shared" si="574"/>
        <v>#DIV/0!</v>
      </c>
      <c r="K2390" s="1"/>
      <c r="L2390" s="1"/>
      <c r="M2390" s="1"/>
      <c r="N2390" s="1"/>
      <c r="O2390" s="1"/>
      <c r="P2390" s="1"/>
    </row>
    <row r="2391" spans="1:16" ht="14.25" customHeight="1">
      <c r="A2391" s="14" t="s">
        <v>1565</v>
      </c>
      <c r="B2391" s="27">
        <v>4</v>
      </c>
      <c r="J2391" s="7" t="e">
        <f t="shared" si="574"/>
        <v>#DIV/0!</v>
      </c>
      <c r="K2391" s="1"/>
      <c r="L2391" s="1"/>
      <c r="M2391" s="1"/>
      <c r="N2391" s="1"/>
      <c r="O2391" s="1"/>
      <c r="P2391" s="1"/>
    </row>
    <row r="2392" spans="1:16" ht="14.25" customHeight="1">
      <c r="A2392" s="14" t="s">
        <v>1565</v>
      </c>
      <c r="B2392" s="27">
        <v>5</v>
      </c>
      <c r="J2392" s="7" t="e">
        <f t="shared" si="574"/>
        <v>#DIV/0!</v>
      </c>
      <c r="K2392" s="1"/>
      <c r="L2392" s="1"/>
      <c r="M2392" s="1"/>
      <c r="N2392" s="1"/>
      <c r="O2392" s="1"/>
      <c r="P2392" s="1"/>
    </row>
    <row r="2393" spans="1:16" ht="14.25" customHeight="1">
      <c r="A2393" s="14" t="s">
        <v>1568</v>
      </c>
      <c r="B2393" s="27">
        <v>1</v>
      </c>
      <c r="C2393" s="27">
        <v>14.4</v>
      </c>
      <c r="D2393" s="27">
        <v>2.7</v>
      </c>
      <c r="E2393" s="27">
        <v>0.15</v>
      </c>
      <c r="F2393" s="27">
        <v>1.3</v>
      </c>
      <c r="G2393" s="27">
        <v>0.57999999999999996</v>
      </c>
      <c r="H2393" s="27">
        <v>0.64</v>
      </c>
      <c r="J2393" s="7">
        <f t="shared" si="574"/>
        <v>0</v>
      </c>
      <c r="K2393" s="1"/>
      <c r="L2393" s="1"/>
      <c r="M2393" s="2" t="s">
        <v>1628</v>
      </c>
      <c r="N2393" s="2" t="s">
        <v>52</v>
      </c>
      <c r="O2393" s="2" t="s">
        <v>1628</v>
      </c>
      <c r="P2393" s="2" t="s">
        <v>1628</v>
      </c>
    </row>
    <row r="2394" spans="1:16" ht="14.25" customHeight="1">
      <c r="A2394" s="14" t="s">
        <v>1568</v>
      </c>
      <c r="B2394" s="27">
        <v>2</v>
      </c>
      <c r="C2394" s="27">
        <v>14.8</v>
      </c>
      <c r="D2394" s="27">
        <v>2.9</v>
      </c>
      <c r="E2394" s="27">
        <v>0.12</v>
      </c>
      <c r="F2394" s="27">
        <v>0.8</v>
      </c>
      <c r="G2394" s="27">
        <v>0.55000000000000004</v>
      </c>
      <c r="H2394" s="27">
        <v>0.62</v>
      </c>
      <c r="J2394" s="7">
        <f t="shared" si="574"/>
        <v>0</v>
      </c>
      <c r="K2394" s="1"/>
      <c r="L2394" s="1"/>
      <c r="M2394" s="2" t="s">
        <v>1628</v>
      </c>
      <c r="N2394" s="2" t="s">
        <v>52</v>
      </c>
      <c r="O2394" s="2" t="s">
        <v>1628</v>
      </c>
      <c r="P2394" s="2" t="s">
        <v>1628</v>
      </c>
    </row>
    <row r="2395" spans="1:16" ht="14.25" customHeight="1">
      <c r="A2395" s="14" t="s">
        <v>1568</v>
      </c>
      <c r="B2395" s="27">
        <v>3</v>
      </c>
      <c r="C2395" s="27">
        <v>16.5</v>
      </c>
      <c r="D2395" s="27">
        <v>3.1</v>
      </c>
      <c r="E2395" s="27">
        <v>0.12</v>
      </c>
      <c r="F2395" s="27">
        <v>1.2</v>
      </c>
      <c r="G2395" s="27">
        <v>0.64</v>
      </c>
      <c r="H2395" s="27">
        <v>0.87</v>
      </c>
      <c r="J2395" s="7">
        <f t="shared" si="574"/>
        <v>0</v>
      </c>
      <c r="K2395" s="1"/>
      <c r="L2395" s="1"/>
      <c r="M2395" s="2" t="s">
        <v>1628</v>
      </c>
      <c r="N2395" s="2" t="s">
        <v>52</v>
      </c>
      <c r="O2395" s="2" t="s">
        <v>1628</v>
      </c>
      <c r="P2395" s="2" t="s">
        <v>1628</v>
      </c>
    </row>
    <row r="2396" spans="1:16" ht="14.25" customHeight="1">
      <c r="A2396" s="14" t="s">
        <v>1568</v>
      </c>
      <c r="B2396" s="27">
        <v>4</v>
      </c>
      <c r="C2396" s="27">
        <v>32</v>
      </c>
      <c r="D2396" s="27">
        <v>5.5</v>
      </c>
      <c r="E2396" s="27">
        <v>0.39</v>
      </c>
      <c r="F2396" s="27">
        <v>2.1</v>
      </c>
      <c r="G2396" s="27">
        <v>1.2</v>
      </c>
      <c r="H2396" s="27">
        <v>4.18</v>
      </c>
      <c r="J2396" s="7">
        <f t="shared" si="574"/>
        <v>0</v>
      </c>
      <c r="K2396" s="1"/>
      <c r="L2396" s="1"/>
      <c r="M2396" s="2" t="s">
        <v>52</v>
      </c>
      <c r="N2396" s="2" t="s">
        <v>52</v>
      </c>
      <c r="O2396" s="2" t="s">
        <v>1628</v>
      </c>
      <c r="P2396" s="2" t="s">
        <v>1628</v>
      </c>
    </row>
    <row r="2397" spans="1:16" ht="14.25" customHeight="1">
      <c r="A2397" s="14" t="s">
        <v>1568</v>
      </c>
      <c r="B2397" s="27">
        <v>5</v>
      </c>
      <c r="C2397" s="27">
        <v>29.5</v>
      </c>
      <c r="D2397" s="27">
        <v>5.2</v>
      </c>
      <c r="E2397" s="27">
        <v>0.27</v>
      </c>
      <c r="F2397" s="27">
        <v>1</v>
      </c>
      <c r="G2397" s="27">
        <v>0.8</v>
      </c>
      <c r="H2397" s="27">
        <v>2.89</v>
      </c>
      <c r="J2397" s="7">
        <f t="shared" si="574"/>
        <v>0</v>
      </c>
      <c r="K2397" s="1"/>
      <c r="L2397" s="1"/>
      <c r="M2397" s="2" t="s">
        <v>52</v>
      </c>
      <c r="N2397" s="2" t="s">
        <v>52</v>
      </c>
      <c r="O2397" s="2" t="s">
        <v>1628</v>
      </c>
      <c r="P2397" s="2" t="s">
        <v>1628</v>
      </c>
    </row>
    <row r="2398" spans="1:16" ht="14.25" customHeight="1">
      <c r="A2398" s="14" t="s">
        <v>1568</v>
      </c>
      <c r="B2398" s="27">
        <v>6</v>
      </c>
      <c r="C2398" s="27">
        <v>26.1</v>
      </c>
      <c r="D2398" s="27">
        <v>4.5</v>
      </c>
      <c r="E2398" s="27">
        <v>0.25</v>
      </c>
      <c r="F2398" s="27">
        <v>1.8</v>
      </c>
      <c r="G2398" s="27">
        <v>1.07</v>
      </c>
      <c r="H2398" s="27">
        <v>2.27</v>
      </c>
      <c r="J2398" s="7">
        <f t="shared" si="574"/>
        <v>0</v>
      </c>
      <c r="K2398" s="1"/>
      <c r="L2398" s="1"/>
      <c r="M2398" s="2" t="s">
        <v>52</v>
      </c>
      <c r="N2398" s="2" t="s">
        <v>52</v>
      </c>
      <c r="O2398" s="2" t="s">
        <v>1628</v>
      </c>
      <c r="P2398" s="2" t="s">
        <v>1628</v>
      </c>
    </row>
    <row r="2399" spans="1:16" ht="14.25" customHeight="1">
      <c r="A2399" s="14" t="s">
        <v>1568</v>
      </c>
      <c r="B2399" s="27">
        <v>7</v>
      </c>
      <c r="C2399" s="27">
        <v>18.100000000000001</v>
      </c>
      <c r="D2399" s="27">
        <v>4.3</v>
      </c>
      <c r="E2399" s="27">
        <v>0.23</v>
      </c>
      <c r="F2399" s="27">
        <v>1.3</v>
      </c>
      <c r="G2399" s="27">
        <v>1.24</v>
      </c>
      <c r="H2399" s="27">
        <v>2.12</v>
      </c>
      <c r="J2399" s="7">
        <f t="shared" si="574"/>
        <v>0</v>
      </c>
      <c r="K2399" s="1"/>
      <c r="L2399" s="1"/>
      <c r="M2399" s="2" t="s">
        <v>1628</v>
      </c>
      <c r="N2399" s="2" t="s">
        <v>52</v>
      </c>
      <c r="O2399" s="2" t="s">
        <v>1628</v>
      </c>
      <c r="P2399" s="2" t="s">
        <v>1628</v>
      </c>
    </row>
    <row r="2400" spans="1:16" ht="14.25" customHeight="1">
      <c r="A2400" s="14" t="s">
        <v>1568</v>
      </c>
      <c r="B2400" s="27">
        <v>8</v>
      </c>
      <c r="C2400" s="27">
        <v>18.600000000000001</v>
      </c>
      <c r="D2400" s="27">
        <v>4.0999999999999996</v>
      </c>
      <c r="E2400" s="27">
        <v>0.2</v>
      </c>
      <c r="F2400" s="27">
        <v>1.1000000000000001</v>
      </c>
      <c r="G2400" s="27">
        <v>0.8</v>
      </c>
      <c r="H2400" s="27">
        <v>1.27</v>
      </c>
      <c r="J2400" s="7">
        <f t="shared" si="574"/>
        <v>0</v>
      </c>
      <c r="K2400" s="1"/>
      <c r="L2400" s="1"/>
      <c r="M2400" s="2" t="s">
        <v>1628</v>
      </c>
      <c r="N2400" s="2" t="s">
        <v>52</v>
      </c>
      <c r="O2400" s="2" t="s">
        <v>1628</v>
      </c>
      <c r="P2400" s="2" t="s">
        <v>1628</v>
      </c>
    </row>
    <row r="2401" spans="1:16" ht="14.25" customHeight="1">
      <c r="A2401" s="14" t="s">
        <v>1568</v>
      </c>
      <c r="B2401" s="27">
        <v>9</v>
      </c>
      <c r="C2401" s="27">
        <v>29.9</v>
      </c>
      <c r="D2401" s="27">
        <v>5.3</v>
      </c>
      <c r="E2401" s="27">
        <v>31</v>
      </c>
      <c r="F2401" s="27">
        <v>1.7</v>
      </c>
      <c r="G2401" s="27">
        <v>1.22</v>
      </c>
      <c r="H2401" s="27">
        <v>6.04</v>
      </c>
      <c r="J2401" s="7">
        <f t="shared" si="574"/>
        <v>0</v>
      </c>
      <c r="K2401" s="1"/>
      <c r="L2401" s="1"/>
      <c r="M2401" s="2" t="s">
        <v>52</v>
      </c>
      <c r="N2401" s="2" t="s">
        <v>52</v>
      </c>
      <c r="O2401" s="2" t="s">
        <v>1628</v>
      </c>
      <c r="P2401" s="2" t="s">
        <v>1628</v>
      </c>
    </row>
    <row r="2402" spans="1:16" ht="14.25" customHeight="1">
      <c r="A2402" s="14" t="s">
        <v>1568</v>
      </c>
      <c r="B2402" s="27">
        <v>10</v>
      </c>
      <c r="C2402" s="27">
        <v>28.2</v>
      </c>
      <c r="D2402" s="27">
        <v>5.3</v>
      </c>
      <c r="E2402" s="27">
        <v>0.17</v>
      </c>
      <c r="F2402" s="27">
        <v>1.9</v>
      </c>
      <c r="G2402" s="27">
        <v>1.55</v>
      </c>
      <c r="H2402" s="27">
        <v>3.17</v>
      </c>
      <c r="J2402" s="7">
        <f t="shared" si="574"/>
        <v>0</v>
      </c>
      <c r="K2402" s="1"/>
      <c r="L2402" s="1"/>
      <c r="M2402" s="2" t="s">
        <v>52</v>
      </c>
      <c r="N2402" s="2" t="s">
        <v>52</v>
      </c>
      <c r="O2402" s="2" t="s">
        <v>1628</v>
      </c>
      <c r="P2402" s="2" t="s">
        <v>1628</v>
      </c>
    </row>
    <row r="2403" spans="1:16" ht="14.25" customHeight="1">
      <c r="A2403" s="14" t="s">
        <v>1571</v>
      </c>
      <c r="B2403" s="27">
        <v>1</v>
      </c>
      <c r="J2403" s="7" t="e">
        <f t="shared" si="574"/>
        <v>#DIV/0!</v>
      </c>
      <c r="K2403" s="1"/>
      <c r="L2403" s="1"/>
      <c r="M2403" s="1"/>
      <c r="N2403" s="1"/>
      <c r="O2403" s="1"/>
      <c r="P2403" s="1"/>
    </row>
    <row r="2404" spans="1:16" ht="14.25" customHeight="1">
      <c r="A2404" s="14" t="s">
        <v>1571</v>
      </c>
      <c r="B2404" s="27">
        <v>2</v>
      </c>
      <c r="J2404" s="7" t="e">
        <f t="shared" si="574"/>
        <v>#DIV/0!</v>
      </c>
      <c r="K2404" s="1"/>
      <c r="L2404" s="1"/>
      <c r="M2404" s="1"/>
      <c r="N2404" s="1"/>
      <c r="O2404" s="1"/>
      <c r="P2404" s="1"/>
    </row>
    <row r="2405" spans="1:16" ht="14.25" customHeight="1">
      <c r="A2405" s="14" t="s">
        <v>1571</v>
      </c>
      <c r="B2405" s="27">
        <v>3</v>
      </c>
      <c r="J2405" s="7" t="e">
        <f t="shared" si="574"/>
        <v>#DIV/0!</v>
      </c>
      <c r="K2405" s="1"/>
      <c r="L2405" s="1"/>
      <c r="M2405" s="1"/>
      <c r="N2405" s="1"/>
      <c r="O2405" s="1"/>
      <c r="P2405" s="1"/>
    </row>
    <row r="2406" spans="1:16" ht="14.25" customHeight="1">
      <c r="A2406" s="14" t="s">
        <v>1571</v>
      </c>
      <c r="B2406" s="27">
        <v>4</v>
      </c>
      <c r="J2406" s="7" t="e">
        <f t="shared" si="574"/>
        <v>#DIV/0!</v>
      </c>
      <c r="K2406" s="1"/>
      <c r="L2406" s="1"/>
      <c r="M2406" s="1"/>
      <c r="N2406" s="1"/>
      <c r="O2406" s="1"/>
      <c r="P2406" s="1"/>
    </row>
    <row r="2407" spans="1:16" ht="14.25" customHeight="1">
      <c r="A2407" s="14" t="s">
        <v>1571</v>
      </c>
      <c r="B2407" s="27">
        <v>5</v>
      </c>
      <c r="J2407" s="7" t="e">
        <f t="shared" si="574"/>
        <v>#DIV/0!</v>
      </c>
      <c r="K2407" s="1"/>
      <c r="L2407" s="1"/>
      <c r="M2407" s="1"/>
      <c r="N2407" s="1"/>
      <c r="O2407" s="1"/>
      <c r="P2407" s="1"/>
    </row>
    <row r="2408" spans="1:16" ht="14.25" customHeight="1">
      <c r="A2408" s="14" t="s">
        <v>1574</v>
      </c>
      <c r="B2408" s="27">
        <v>1</v>
      </c>
      <c r="J2408" s="7" t="e">
        <f t="shared" si="574"/>
        <v>#DIV/0!</v>
      </c>
      <c r="K2408" s="1"/>
      <c r="L2408" s="1"/>
      <c r="M2408" s="1"/>
      <c r="N2408" s="1"/>
      <c r="O2408" s="1"/>
      <c r="P2408" s="1"/>
    </row>
    <row r="2409" spans="1:16" ht="14.25" customHeight="1">
      <c r="A2409" s="14" t="s">
        <v>1574</v>
      </c>
      <c r="B2409" s="27">
        <v>2</v>
      </c>
      <c r="J2409" s="7" t="e">
        <f t="shared" si="574"/>
        <v>#DIV/0!</v>
      </c>
      <c r="K2409" s="1"/>
      <c r="L2409" s="1"/>
      <c r="M2409" s="1"/>
      <c r="N2409" s="1"/>
      <c r="O2409" s="1"/>
      <c r="P2409" s="1"/>
    </row>
    <row r="2410" spans="1:16" ht="14.25" customHeight="1">
      <c r="A2410" s="14" t="s">
        <v>1574</v>
      </c>
      <c r="B2410" s="27">
        <v>3</v>
      </c>
      <c r="J2410" s="7" t="e">
        <f t="shared" si="574"/>
        <v>#DIV/0!</v>
      </c>
      <c r="K2410" s="1"/>
      <c r="L2410" s="1"/>
      <c r="M2410" s="1"/>
      <c r="N2410" s="1"/>
      <c r="O2410" s="1"/>
      <c r="P2410" s="1"/>
    </row>
    <row r="2411" spans="1:16" ht="14.25" customHeight="1">
      <c r="A2411" s="14" t="s">
        <v>1574</v>
      </c>
      <c r="B2411" s="27">
        <v>4</v>
      </c>
      <c r="J2411" s="7" t="e">
        <f t="shared" si="574"/>
        <v>#DIV/0!</v>
      </c>
      <c r="K2411" s="1"/>
      <c r="L2411" s="1"/>
      <c r="M2411" s="1"/>
      <c r="N2411" s="1"/>
      <c r="O2411" s="1"/>
      <c r="P2411" s="1"/>
    </row>
    <row r="2412" spans="1:16" ht="14.25" customHeight="1">
      <c r="A2412" s="14" t="s">
        <v>1574</v>
      </c>
      <c r="B2412" s="27">
        <v>5</v>
      </c>
      <c r="J2412" s="7" t="e">
        <f t="shared" si="574"/>
        <v>#DIV/0!</v>
      </c>
      <c r="K2412" s="1"/>
      <c r="L2412" s="1"/>
      <c r="M2412" s="1"/>
      <c r="N2412" s="1"/>
      <c r="O2412" s="1"/>
      <c r="P2412" s="1"/>
    </row>
    <row r="2413" spans="1:16" ht="14.25" customHeight="1">
      <c r="A2413" s="14" t="s">
        <v>1577</v>
      </c>
      <c r="B2413" s="27">
        <v>1</v>
      </c>
      <c r="J2413" s="7" t="e">
        <f t="shared" si="574"/>
        <v>#DIV/0!</v>
      </c>
      <c r="K2413" s="1"/>
      <c r="L2413" s="1"/>
      <c r="M2413" s="1"/>
      <c r="N2413" s="1"/>
      <c r="O2413" s="1"/>
      <c r="P2413" s="1"/>
    </row>
    <row r="2414" spans="1:16" ht="14.25" customHeight="1">
      <c r="A2414" s="14" t="s">
        <v>1577</v>
      </c>
      <c r="B2414" s="27">
        <v>2</v>
      </c>
      <c r="J2414" s="7" t="e">
        <f t="shared" si="574"/>
        <v>#DIV/0!</v>
      </c>
      <c r="K2414" s="1"/>
      <c r="L2414" s="1"/>
      <c r="M2414" s="1"/>
      <c r="N2414" s="1"/>
      <c r="O2414" s="1"/>
      <c r="P2414" s="1"/>
    </row>
    <row r="2415" spans="1:16" ht="14.25" customHeight="1">
      <c r="A2415" s="14" t="s">
        <v>1577</v>
      </c>
      <c r="B2415" s="27">
        <v>3</v>
      </c>
      <c r="J2415" s="7" t="e">
        <f t="shared" si="574"/>
        <v>#DIV/0!</v>
      </c>
      <c r="K2415" s="1"/>
      <c r="L2415" s="1"/>
      <c r="M2415" s="1"/>
      <c r="N2415" s="1"/>
      <c r="O2415" s="1"/>
      <c r="P2415" s="1"/>
    </row>
    <row r="2416" spans="1:16" ht="14.25" customHeight="1">
      <c r="A2416" s="14" t="s">
        <v>1577</v>
      </c>
      <c r="B2416" s="27">
        <v>4</v>
      </c>
      <c r="J2416" s="7" t="e">
        <f t="shared" si="574"/>
        <v>#DIV/0!</v>
      </c>
      <c r="K2416" s="1"/>
      <c r="L2416" s="1"/>
      <c r="M2416" s="1"/>
      <c r="N2416" s="1"/>
      <c r="O2416" s="1"/>
      <c r="P2416" s="1"/>
    </row>
    <row r="2417" spans="1:16" ht="14.25" customHeight="1">
      <c r="A2417" s="14" t="s">
        <v>1577</v>
      </c>
      <c r="B2417" s="27">
        <v>5</v>
      </c>
      <c r="J2417" s="7" t="e">
        <f t="shared" si="574"/>
        <v>#DIV/0!</v>
      </c>
      <c r="K2417" s="1"/>
      <c r="L2417" s="1"/>
      <c r="M2417" s="1"/>
      <c r="N2417" s="1"/>
      <c r="O2417" s="1"/>
      <c r="P2417" s="1"/>
    </row>
    <row r="2418" spans="1:16" ht="14.25" customHeight="1">
      <c r="A2418" s="14" t="s">
        <v>1581</v>
      </c>
      <c r="B2418" s="27">
        <v>1</v>
      </c>
      <c r="J2418" s="7" t="e">
        <f t="shared" si="574"/>
        <v>#DIV/0!</v>
      </c>
      <c r="K2418" s="1"/>
      <c r="L2418" s="1"/>
      <c r="M2418" s="1"/>
      <c r="N2418" s="1"/>
      <c r="O2418" s="1"/>
      <c r="P2418" s="1"/>
    </row>
    <row r="2419" spans="1:16" ht="14.25" customHeight="1">
      <c r="A2419" s="14" t="s">
        <v>1581</v>
      </c>
      <c r="B2419" s="27">
        <v>2</v>
      </c>
      <c r="J2419" s="7" t="e">
        <f t="shared" si="574"/>
        <v>#DIV/0!</v>
      </c>
      <c r="K2419" s="1"/>
      <c r="L2419" s="1"/>
      <c r="M2419" s="1"/>
      <c r="N2419" s="1"/>
      <c r="O2419" s="1"/>
      <c r="P2419" s="1"/>
    </row>
    <row r="2420" spans="1:16" ht="14.25" customHeight="1">
      <c r="A2420" s="14" t="s">
        <v>1581</v>
      </c>
      <c r="B2420" s="27">
        <v>3</v>
      </c>
      <c r="J2420" s="7" t="e">
        <f t="shared" si="574"/>
        <v>#DIV/0!</v>
      </c>
      <c r="K2420" s="1"/>
      <c r="L2420" s="1"/>
      <c r="M2420" s="1"/>
      <c r="N2420" s="1"/>
      <c r="O2420" s="1"/>
      <c r="P2420" s="1"/>
    </row>
    <row r="2421" spans="1:16" ht="14.25" customHeight="1">
      <c r="A2421" s="14" t="s">
        <v>1581</v>
      </c>
      <c r="B2421" s="27">
        <v>4</v>
      </c>
      <c r="J2421" s="7" t="e">
        <f t="shared" si="574"/>
        <v>#DIV/0!</v>
      </c>
      <c r="K2421" s="1"/>
      <c r="L2421" s="1"/>
      <c r="M2421" s="1"/>
      <c r="N2421" s="1"/>
      <c r="O2421" s="1"/>
      <c r="P2421" s="1"/>
    </row>
    <row r="2422" spans="1:16" ht="14.25" customHeight="1">
      <c r="A2422" s="14" t="s">
        <v>1581</v>
      </c>
      <c r="B2422" s="27">
        <v>5</v>
      </c>
      <c r="J2422" s="7" t="e">
        <f t="shared" si="574"/>
        <v>#DIV/0!</v>
      </c>
      <c r="K2422" s="1"/>
      <c r="L2422" s="1"/>
      <c r="M2422" s="1"/>
      <c r="N2422" s="1"/>
      <c r="O2422" s="1"/>
      <c r="P2422" s="1"/>
    </row>
    <row r="2423" spans="1:16" ht="14.25" customHeight="1">
      <c r="A2423" s="14" t="s">
        <v>1585</v>
      </c>
      <c r="B2423" s="27">
        <v>1</v>
      </c>
      <c r="J2423" s="7" t="e">
        <f t="shared" si="574"/>
        <v>#DIV/0!</v>
      </c>
      <c r="K2423" s="1"/>
      <c r="L2423" s="1"/>
      <c r="M2423" s="1"/>
      <c r="N2423" s="1"/>
      <c r="O2423" s="1"/>
      <c r="P2423" s="1"/>
    </row>
    <row r="2424" spans="1:16" ht="14.25" customHeight="1">
      <c r="A2424" s="14" t="s">
        <v>1585</v>
      </c>
      <c r="B2424" s="27">
        <v>2</v>
      </c>
      <c r="J2424" s="7" t="e">
        <f t="shared" si="574"/>
        <v>#DIV/0!</v>
      </c>
      <c r="K2424" s="1"/>
      <c r="L2424" s="1"/>
      <c r="M2424" s="1"/>
      <c r="N2424" s="1"/>
      <c r="O2424" s="1"/>
      <c r="P2424" s="1"/>
    </row>
    <row r="2425" spans="1:16" ht="14.25" customHeight="1">
      <c r="A2425" s="14" t="s">
        <v>1585</v>
      </c>
      <c r="B2425" s="27">
        <v>3</v>
      </c>
      <c r="J2425" s="7" t="e">
        <f t="shared" si="574"/>
        <v>#DIV/0!</v>
      </c>
      <c r="K2425" s="1"/>
      <c r="L2425" s="1"/>
      <c r="M2425" s="1"/>
      <c r="N2425" s="1"/>
      <c r="O2425" s="1"/>
      <c r="P2425" s="1"/>
    </row>
    <row r="2426" spans="1:16" ht="14.25" customHeight="1">
      <c r="A2426" s="14" t="s">
        <v>1585</v>
      </c>
      <c r="B2426" s="27">
        <v>4</v>
      </c>
      <c r="J2426" s="7" t="e">
        <f t="shared" si="574"/>
        <v>#DIV/0!</v>
      </c>
      <c r="K2426" s="1"/>
      <c r="L2426" s="1"/>
      <c r="M2426" s="1"/>
      <c r="N2426" s="1"/>
      <c r="O2426" s="1"/>
      <c r="P2426" s="1"/>
    </row>
    <row r="2427" spans="1:16" ht="14.25" customHeight="1">
      <c r="A2427" s="14" t="s">
        <v>1585</v>
      </c>
      <c r="B2427" s="27">
        <v>5</v>
      </c>
      <c r="J2427" s="7" t="e">
        <f t="shared" si="574"/>
        <v>#DIV/0!</v>
      </c>
      <c r="K2427" s="1"/>
      <c r="L2427" s="1"/>
      <c r="M2427" s="1"/>
      <c r="N2427" s="1"/>
      <c r="O2427" s="1"/>
      <c r="P2427" s="1"/>
    </row>
    <row r="2428" spans="1:16" ht="14.25" customHeight="1">
      <c r="A2428" s="14" t="s">
        <v>1587</v>
      </c>
      <c r="B2428" s="27">
        <v>1</v>
      </c>
      <c r="J2428" s="7" t="e">
        <f t="shared" si="574"/>
        <v>#DIV/0!</v>
      </c>
      <c r="K2428" s="1"/>
      <c r="L2428" s="1"/>
      <c r="M2428" s="1"/>
      <c r="N2428" s="1"/>
      <c r="O2428" s="1"/>
      <c r="P2428" s="1"/>
    </row>
    <row r="2429" spans="1:16" ht="14.25" customHeight="1">
      <c r="A2429" s="14" t="s">
        <v>1587</v>
      </c>
      <c r="B2429" s="27">
        <v>2</v>
      </c>
      <c r="J2429" s="7" t="e">
        <f t="shared" si="574"/>
        <v>#DIV/0!</v>
      </c>
      <c r="K2429" s="1"/>
      <c r="L2429" s="1"/>
      <c r="M2429" s="1"/>
      <c r="N2429" s="1"/>
      <c r="O2429" s="1"/>
      <c r="P2429" s="1"/>
    </row>
    <row r="2430" spans="1:16" ht="14.25" customHeight="1">
      <c r="A2430" s="14" t="s">
        <v>1587</v>
      </c>
      <c r="B2430" s="27">
        <v>3</v>
      </c>
      <c r="J2430" s="7" t="e">
        <f t="shared" si="574"/>
        <v>#DIV/0!</v>
      </c>
      <c r="K2430" s="1"/>
      <c r="L2430" s="1"/>
      <c r="M2430" s="1"/>
      <c r="N2430" s="1"/>
      <c r="O2430" s="1"/>
      <c r="P2430" s="1"/>
    </row>
    <row r="2431" spans="1:16" ht="14.25" customHeight="1">
      <c r="A2431" s="14" t="s">
        <v>1587</v>
      </c>
      <c r="B2431" s="27">
        <v>4</v>
      </c>
      <c r="J2431" s="7" t="e">
        <f t="shared" si="574"/>
        <v>#DIV/0!</v>
      </c>
      <c r="K2431" s="1"/>
      <c r="L2431" s="1"/>
      <c r="M2431" s="1"/>
      <c r="N2431" s="1"/>
      <c r="O2431" s="1"/>
      <c r="P2431" s="1"/>
    </row>
    <row r="2432" spans="1:16" ht="14.25" customHeight="1">
      <c r="A2432" s="14" t="s">
        <v>1587</v>
      </c>
      <c r="B2432" s="27">
        <v>5</v>
      </c>
      <c r="J2432" s="7" t="e">
        <f t="shared" si="574"/>
        <v>#DIV/0!</v>
      </c>
      <c r="K2432" s="1"/>
      <c r="L2432" s="1"/>
      <c r="M2432" s="1"/>
      <c r="N2432" s="1"/>
      <c r="O2432" s="1"/>
      <c r="P2432" s="1"/>
    </row>
    <row r="2433" spans="1:17" ht="14.25" customHeight="1">
      <c r="A2433" s="14" t="s">
        <v>1591</v>
      </c>
      <c r="B2433" s="27">
        <v>1</v>
      </c>
      <c r="C2433" s="27">
        <v>12.7</v>
      </c>
      <c r="D2433" s="27">
        <v>3.1</v>
      </c>
      <c r="E2433" s="27">
        <v>0.16</v>
      </c>
      <c r="F2433" s="27">
        <v>0.65</v>
      </c>
      <c r="G2433" s="27">
        <v>0.52</v>
      </c>
      <c r="H2433" s="27">
        <v>0.94</v>
      </c>
      <c r="J2433" s="7">
        <f t="shared" si="574"/>
        <v>0</v>
      </c>
      <c r="K2433" s="1"/>
      <c r="L2433" s="1"/>
      <c r="M2433" s="2" t="s">
        <v>1628</v>
      </c>
      <c r="N2433" s="2" t="s">
        <v>52</v>
      </c>
      <c r="O2433" s="2" t="s">
        <v>1628</v>
      </c>
      <c r="P2433" s="2" t="s">
        <v>1628</v>
      </c>
      <c r="Q2433" s="27" t="s">
        <v>1670</v>
      </c>
    </row>
    <row r="2434" spans="1:17" ht="14.25" customHeight="1">
      <c r="A2434" s="14" t="s">
        <v>1591</v>
      </c>
      <c r="B2434" s="27">
        <v>2</v>
      </c>
      <c r="C2434" s="27">
        <v>6.7</v>
      </c>
      <c r="D2434" s="27">
        <v>2.5</v>
      </c>
      <c r="E2434" s="27">
        <v>0.09</v>
      </c>
      <c r="F2434" s="27">
        <v>0.1</v>
      </c>
      <c r="G2434" s="27">
        <v>0.28999999999999998</v>
      </c>
      <c r="H2434" s="27">
        <v>0.2</v>
      </c>
      <c r="J2434" s="7">
        <f t="shared" si="574"/>
        <v>0</v>
      </c>
      <c r="K2434" s="1"/>
      <c r="L2434" s="1"/>
      <c r="M2434" s="2" t="s">
        <v>1628</v>
      </c>
      <c r="N2434" s="2" t="s">
        <v>52</v>
      </c>
      <c r="O2434" s="2" t="s">
        <v>1628</v>
      </c>
      <c r="P2434" s="2" t="s">
        <v>1628</v>
      </c>
    </row>
    <row r="2435" spans="1:17" ht="14.25" customHeight="1">
      <c r="A2435" s="14" t="s">
        <v>1591</v>
      </c>
      <c r="B2435" s="27">
        <v>3</v>
      </c>
      <c r="C2435" s="27">
        <v>6.8</v>
      </c>
      <c r="D2435" s="27">
        <v>2.6</v>
      </c>
      <c r="E2435" s="27">
        <v>0.13</v>
      </c>
      <c r="F2435" s="27">
        <v>0.45</v>
      </c>
      <c r="G2435" s="27">
        <v>0.38</v>
      </c>
      <c r="H2435" s="27">
        <v>0.17</v>
      </c>
      <c r="J2435" s="7">
        <f t="shared" si="574"/>
        <v>0</v>
      </c>
      <c r="K2435" s="1"/>
      <c r="L2435" s="1"/>
      <c r="M2435" s="2" t="s">
        <v>1628</v>
      </c>
      <c r="N2435" s="2" t="s">
        <v>52</v>
      </c>
      <c r="O2435" s="2" t="s">
        <v>1628</v>
      </c>
      <c r="P2435" s="2" t="s">
        <v>1628</v>
      </c>
    </row>
    <row r="2436" spans="1:17" ht="14.25" customHeight="1">
      <c r="A2436" s="14" t="s">
        <v>1591</v>
      </c>
      <c r="B2436" s="27">
        <v>4</v>
      </c>
      <c r="C2436" s="27">
        <v>6.1</v>
      </c>
      <c r="D2436" s="27">
        <v>1.8</v>
      </c>
      <c r="E2436" s="27">
        <v>0.04</v>
      </c>
      <c r="F2436" s="27">
        <v>0.1</v>
      </c>
      <c r="G2436" s="27">
        <v>0.24</v>
      </c>
      <c r="H2436" s="27">
        <v>0.16</v>
      </c>
      <c r="J2436" s="7">
        <f t="shared" si="574"/>
        <v>0</v>
      </c>
      <c r="K2436" s="1"/>
      <c r="L2436" s="1"/>
      <c r="M2436" s="2" t="s">
        <v>1628</v>
      </c>
      <c r="N2436" s="2" t="s">
        <v>52</v>
      </c>
      <c r="O2436" s="2" t="s">
        <v>1628</v>
      </c>
      <c r="P2436" s="2" t="s">
        <v>1628</v>
      </c>
    </row>
    <row r="2437" spans="1:17" ht="14.25" customHeight="1">
      <c r="A2437" s="14" t="s">
        <v>1591</v>
      </c>
      <c r="B2437" s="27">
        <v>5</v>
      </c>
      <c r="C2437" s="27">
        <v>8.4</v>
      </c>
      <c r="D2437" s="27">
        <v>3.5</v>
      </c>
      <c r="E2437" s="27">
        <v>0.15</v>
      </c>
      <c r="F2437" s="27">
        <v>0.7</v>
      </c>
      <c r="G2437" s="27">
        <v>0.61</v>
      </c>
      <c r="H2437" s="27">
        <v>0.37</v>
      </c>
      <c r="J2437" s="7">
        <f t="shared" si="574"/>
        <v>0</v>
      </c>
      <c r="K2437" s="1"/>
      <c r="L2437" s="1"/>
      <c r="M2437" s="2" t="s">
        <v>1628</v>
      </c>
      <c r="N2437" s="2" t="s">
        <v>52</v>
      </c>
      <c r="O2437" s="2" t="s">
        <v>1628</v>
      </c>
      <c r="P2437" s="2" t="s">
        <v>1628</v>
      </c>
    </row>
    <row r="2438" spans="1:17" ht="14.25" customHeight="1">
      <c r="A2438" s="14" t="s">
        <v>1591</v>
      </c>
      <c r="B2438" s="27">
        <v>6</v>
      </c>
      <c r="C2438" s="27">
        <v>8.4</v>
      </c>
      <c r="D2438" s="27">
        <v>2.6</v>
      </c>
      <c r="E2438" s="27">
        <v>0.16</v>
      </c>
      <c r="F2438" s="27">
        <v>0.71</v>
      </c>
      <c r="G2438" s="27">
        <v>0.5</v>
      </c>
      <c r="H2438" s="27">
        <v>0.37</v>
      </c>
      <c r="J2438" s="7">
        <f t="shared" si="574"/>
        <v>0</v>
      </c>
      <c r="K2438" s="1"/>
      <c r="L2438" s="1"/>
      <c r="M2438" s="2" t="s">
        <v>1628</v>
      </c>
      <c r="N2438" s="2" t="s">
        <v>52</v>
      </c>
      <c r="O2438" s="2" t="s">
        <v>1628</v>
      </c>
      <c r="P2438" s="2" t="s">
        <v>1628</v>
      </c>
    </row>
    <row r="2439" spans="1:17" ht="14.25" customHeight="1">
      <c r="A2439" s="14" t="s">
        <v>1591</v>
      </c>
      <c r="B2439" s="27">
        <v>7</v>
      </c>
      <c r="C2439" s="27">
        <v>10.9</v>
      </c>
      <c r="D2439" s="27">
        <v>3.4</v>
      </c>
      <c r="E2439" s="27">
        <v>0.09</v>
      </c>
      <c r="F2439" s="27">
        <v>0.7</v>
      </c>
      <c r="G2439" s="27">
        <v>0.48</v>
      </c>
      <c r="H2439" s="27">
        <v>0.55000000000000004</v>
      </c>
      <c r="J2439" s="7">
        <f t="shared" si="574"/>
        <v>0</v>
      </c>
      <c r="K2439" s="1"/>
      <c r="L2439" s="1"/>
      <c r="M2439" s="2" t="s">
        <v>1628</v>
      </c>
      <c r="N2439" s="2" t="s">
        <v>52</v>
      </c>
      <c r="O2439" s="2" t="s">
        <v>1628</v>
      </c>
      <c r="P2439" s="2" t="s">
        <v>1628</v>
      </c>
    </row>
    <row r="2440" spans="1:17" ht="14.25" customHeight="1">
      <c r="A2440" s="14" t="s">
        <v>1591</v>
      </c>
      <c r="B2440" s="27">
        <v>8</v>
      </c>
      <c r="C2440" s="27">
        <v>9.3000000000000007</v>
      </c>
      <c r="D2440" s="27">
        <v>3</v>
      </c>
      <c r="E2440" s="27">
        <v>0.11</v>
      </c>
      <c r="F2440" s="27">
        <v>0.1</v>
      </c>
      <c r="G2440" s="27">
        <v>0.41</v>
      </c>
      <c r="H2440" s="27">
        <v>0.34</v>
      </c>
      <c r="J2440" s="7">
        <f t="shared" si="574"/>
        <v>0</v>
      </c>
      <c r="K2440" s="1"/>
      <c r="L2440" s="1"/>
      <c r="M2440" s="2" t="s">
        <v>1628</v>
      </c>
      <c r="N2440" s="2" t="s">
        <v>52</v>
      </c>
      <c r="O2440" s="2" t="s">
        <v>1628</v>
      </c>
      <c r="P2440" s="2" t="s">
        <v>1628</v>
      </c>
    </row>
    <row r="2441" spans="1:17" ht="14.25" customHeight="1">
      <c r="A2441" s="14" t="s">
        <v>1591</v>
      </c>
      <c r="B2441" s="27">
        <v>9</v>
      </c>
      <c r="C2441" s="27">
        <v>7.3</v>
      </c>
      <c r="D2441" s="27">
        <v>2.5</v>
      </c>
      <c r="E2441" s="27">
        <v>0.14000000000000001</v>
      </c>
      <c r="F2441" s="27">
        <v>0.5</v>
      </c>
      <c r="G2441" s="27">
        <v>0.48</v>
      </c>
      <c r="H2441" s="27">
        <v>0.42</v>
      </c>
      <c r="J2441" s="7">
        <f t="shared" si="574"/>
        <v>0</v>
      </c>
      <c r="K2441" s="1"/>
      <c r="L2441" s="1"/>
      <c r="M2441" s="2" t="s">
        <v>1628</v>
      </c>
      <c r="N2441" s="2" t="s">
        <v>52</v>
      </c>
      <c r="O2441" s="2" t="s">
        <v>1628</v>
      </c>
      <c r="P2441" s="2" t="s">
        <v>1628</v>
      </c>
      <c r="Q2441" s="27" t="s">
        <v>1670</v>
      </c>
    </row>
    <row r="2442" spans="1:17" ht="14.25" customHeight="1">
      <c r="A2442" s="14" t="s">
        <v>1591</v>
      </c>
      <c r="B2442" s="27">
        <v>10</v>
      </c>
      <c r="C2442" s="27">
        <v>5.3</v>
      </c>
      <c r="D2442" s="27">
        <v>5.2</v>
      </c>
      <c r="E2442" s="27">
        <v>0.09</v>
      </c>
      <c r="F2442" s="27">
        <v>0.6</v>
      </c>
      <c r="G2442" s="27">
        <v>0.65</v>
      </c>
      <c r="H2442" s="27">
        <v>0.55000000000000004</v>
      </c>
      <c r="J2442" s="7">
        <f t="shared" si="574"/>
        <v>0</v>
      </c>
      <c r="K2442" s="1"/>
      <c r="L2442" s="1"/>
      <c r="M2442" s="2" t="s">
        <v>1628</v>
      </c>
      <c r="N2442" s="2" t="s">
        <v>52</v>
      </c>
      <c r="O2442" s="2" t="s">
        <v>1628</v>
      </c>
      <c r="P2442" s="2" t="s">
        <v>1628</v>
      </c>
      <c r="Q2442" s="27" t="s">
        <v>1692</v>
      </c>
    </row>
    <row r="2443" spans="1:17" ht="14.25" customHeight="1">
      <c r="B2443" s="27">
        <v>1</v>
      </c>
      <c r="J2443" s="7" t="e">
        <f t="shared" si="574"/>
        <v>#DIV/0!</v>
      </c>
      <c r="K2443" s="1"/>
      <c r="L2443" s="1"/>
      <c r="M2443" s="1"/>
      <c r="N2443" s="1"/>
      <c r="O2443" s="1"/>
      <c r="P2443" s="1"/>
    </row>
    <row r="2444" spans="1:17" ht="14.25" customHeight="1">
      <c r="B2444" s="27">
        <v>2</v>
      </c>
      <c r="J2444" s="7" t="e">
        <f t="shared" si="574"/>
        <v>#DIV/0!</v>
      </c>
      <c r="K2444" s="1"/>
      <c r="L2444" s="1"/>
      <c r="M2444" s="1"/>
      <c r="N2444" s="1"/>
      <c r="O2444" s="1"/>
      <c r="P2444" s="1"/>
    </row>
    <row r="2445" spans="1:17" ht="14.25" customHeight="1">
      <c r="B2445" s="27">
        <v>3</v>
      </c>
      <c r="J2445" s="7" t="e">
        <f t="shared" si="574"/>
        <v>#DIV/0!</v>
      </c>
      <c r="K2445" s="1"/>
      <c r="L2445" s="1"/>
      <c r="M2445" s="1"/>
      <c r="N2445" s="1"/>
      <c r="O2445" s="1"/>
      <c r="P2445" s="1"/>
    </row>
    <row r="2446" spans="1:17" ht="14.25" customHeight="1">
      <c r="B2446" s="27">
        <v>4</v>
      </c>
      <c r="J2446" s="7" t="e">
        <f t="shared" si="574"/>
        <v>#DIV/0!</v>
      </c>
      <c r="K2446" s="1"/>
      <c r="L2446" s="1"/>
      <c r="M2446" s="1"/>
      <c r="N2446" s="1"/>
      <c r="O2446" s="1"/>
      <c r="P2446" s="1"/>
    </row>
    <row r="2447" spans="1:17" ht="14.25" customHeight="1">
      <c r="B2447" s="27">
        <v>5</v>
      </c>
      <c r="J2447" s="7" t="e">
        <f t="shared" si="574"/>
        <v>#DIV/0!</v>
      </c>
      <c r="K2447" s="1"/>
      <c r="L2447" s="1"/>
      <c r="M2447" s="1"/>
      <c r="N2447" s="1"/>
      <c r="O2447" s="1"/>
      <c r="P2447" s="1"/>
    </row>
    <row r="2448" spans="1:17" ht="14.25" customHeight="1">
      <c r="A2448" s="14" t="s">
        <v>1595</v>
      </c>
      <c r="B2448" s="27">
        <v>1</v>
      </c>
      <c r="C2448" s="27">
        <v>18.100000000000001</v>
      </c>
      <c r="D2448" s="27">
        <v>3.4</v>
      </c>
      <c r="E2448" s="27">
        <v>0.17</v>
      </c>
      <c r="F2448" s="27">
        <v>0.60699999999999998</v>
      </c>
      <c r="G2448" s="27">
        <v>0.7</v>
      </c>
      <c r="H2448" s="27">
        <v>0.65</v>
      </c>
      <c r="J2448" s="7">
        <f t="shared" si="574"/>
        <v>0</v>
      </c>
      <c r="K2448" s="1"/>
      <c r="L2448" s="1"/>
      <c r="M2448" s="2" t="s">
        <v>52</v>
      </c>
      <c r="N2448" s="2" t="s">
        <v>52</v>
      </c>
      <c r="O2448" s="2" t="s">
        <v>1628</v>
      </c>
      <c r="P2448" s="2" t="s">
        <v>1628</v>
      </c>
    </row>
    <row r="2449" spans="1:17" ht="14.25" customHeight="1">
      <c r="A2449" s="14" t="s">
        <v>1595</v>
      </c>
      <c r="B2449" s="27">
        <v>2</v>
      </c>
      <c r="C2449" s="27">
        <v>17.2</v>
      </c>
      <c r="D2449" s="27">
        <v>3.2</v>
      </c>
      <c r="E2449" s="27">
        <v>0.56000000000000005</v>
      </c>
      <c r="F2449" s="27">
        <v>0.46300000000000002</v>
      </c>
      <c r="G2449" s="27">
        <v>0.72</v>
      </c>
      <c r="H2449" s="27">
        <v>0.67</v>
      </c>
      <c r="J2449" s="7">
        <f t="shared" si="574"/>
        <v>0</v>
      </c>
      <c r="K2449" s="1"/>
      <c r="L2449" s="1"/>
      <c r="M2449" s="2" t="s">
        <v>1628</v>
      </c>
      <c r="N2449" s="2" t="s">
        <v>52</v>
      </c>
      <c r="O2449" s="2" t="s">
        <v>1628</v>
      </c>
      <c r="P2449" s="2" t="s">
        <v>1628</v>
      </c>
    </row>
    <row r="2450" spans="1:17" ht="14.25" customHeight="1">
      <c r="A2450" s="14" t="s">
        <v>1595</v>
      </c>
      <c r="B2450" s="27">
        <v>3</v>
      </c>
      <c r="C2450" s="27">
        <v>14.8</v>
      </c>
      <c r="D2450" s="27">
        <v>2.2999999999999998</v>
      </c>
      <c r="E2450" s="27">
        <v>0.44</v>
      </c>
      <c r="F2450" s="27">
        <v>0.73199999999999998</v>
      </c>
      <c r="G2450" s="27">
        <v>0.75</v>
      </c>
      <c r="H2450" s="27">
        <v>0.54</v>
      </c>
      <c r="J2450" s="7">
        <f t="shared" si="574"/>
        <v>0</v>
      </c>
      <c r="K2450" s="1"/>
      <c r="L2450" s="1"/>
      <c r="M2450" s="2" t="s">
        <v>1628</v>
      </c>
      <c r="N2450" s="2" t="s">
        <v>52</v>
      </c>
      <c r="O2450" s="2" t="s">
        <v>1628</v>
      </c>
      <c r="P2450" s="2" t="s">
        <v>1628</v>
      </c>
      <c r="Q2450" s="27" t="s">
        <v>1693</v>
      </c>
    </row>
    <row r="2451" spans="1:17" ht="14.25" customHeight="1">
      <c r="A2451" s="14" t="s">
        <v>1595</v>
      </c>
      <c r="B2451" s="27">
        <v>4</v>
      </c>
      <c r="C2451" s="27">
        <v>13.9</v>
      </c>
      <c r="D2451" s="27">
        <v>2.2999999999999998</v>
      </c>
      <c r="E2451" s="27">
        <v>0.41</v>
      </c>
      <c r="F2451" s="27">
        <v>0.8</v>
      </c>
      <c r="G2451" s="27">
        <v>0.67</v>
      </c>
      <c r="H2451" s="27">
        <v>0.42</v>
      </c>
      <c r="J2451" s="7">
        <f t="shared" si="574"/>
        <v>0</v>
      </c>
      <c r="K2451" s="1"/>
      <c r="L2451" s="1"/>
      <c r="M2451" s="2" t="s">
        <v>1628</v>
      </c>
      <c r="N2451" s="2" t="s">
        <v>52</v>
      </c>
      <c r="O2451" s="2" t="s">
        <v>1628</v>
      </c>
      <c r="P2451" s="2" t="s">
        <v>1628</v>
      </c>
    </row>
    <row r="2452" spans="1:17" ht="14.25" customHeight="1">
      <c r="A2452" s="14" t="s">
        <v>1595</v>
      </c>
      <c r="B2452" s="27">
        <v>5</v>
      </c>
      <c r="C2452" s="27">
        <v>16.600000000000001</v>
      </c>
      <c r="D2452" s="27">
        <v>2.7</v>
      </c>
      <c r="E2452" s="27">
        <v>0.28999999999999998</v>
      </c>
      <c r="F2452" s="27">
        <v>0.91</v>
      </c>
      <c r="G2452" s="27">
        <v>0.78</v>
      </c>
      <c r="H2452" s="27">
        <v>0.64</v>
      </c>
      <c r="J2452" s="7">
        <f t="shared" si="574"/>
        <v>0</v>
      </c>
      <c r="K2452" s="1"/>
      <c r="L2452" s="1"/>
      <c r="M2452" s="2" t="s">
        <v>1628</v>
      </c>
      <c r="N2452" s="2" t="s">
        <v>52</v>
      </c>
      <c r="O2452" s="2" t="s">
        <v>1628</v>
      </c>
      <c r="P2452" s="2" t="s">
        <v>1628</v>
      </c>
    </row>
    <row r="2453" spans="1:17" ht="14.25" customHeight="1">
      <c r="A2453" s="14" t="s">
        <v>1595</v>
      </c>
      <c r="B2453" s="27">
        <v>6</v>
      </c>
      <c r="C2453" s="27">
        <v>18.899999999999999</v>
      </c>
      <c r="D2453" s="27">
        <v>3.3</v>
      </c>
      <c r="E2453" s="27">
        <v>0.52</v>
      </c>
      <c r="F2453" s="27">
        <v>0.79900000000000004</v>
      </c>
      <c r="G2453" s="27">
        <v>1.1000000000000001</v>
      </c>
      <c r="H2453" s="27">
        <v>0.79</v>
      </c>
      <c r="J2453" s="7">
        <f t="shared" si="574"/>
        <v>0</v>
      </c>
      <c r="K2453" s="1"/>
      <c r="L2453" s="1"/>
      <c r="M2453" s="2" t="s">
        <v>1628</v>
      </c>
      <c r="N2453" s="2" t="s">
        <v>52</v>
      </c>
      <c r="O2453" s="2" t="s">
        <v>1628</v>
      </c>
      <c r="P2453" s="2" t="s">
        <v>1628</v>
      </c>
    </row>
    <row r="2454" spans="1:17" ht="14.25" customHeight="1">
      <c r="A2454" s="14" t="s">
        <v>1595</v>
      </c>
      <c r="B2454" s="27">
        <v>7</v>
      </c>
      <c r="C2454" s="27">
        <v>9.4</v>
      </c>
      <c r="D2454" s="27">
        <v>2.6</v>
      </c>
      <c r="E2454" s="27">
        <v>0.26</v>
      </c>
      <c r="F2454" s="27">
        <v>0.51100000000000001</v>
      </c>
      <c r="G2454" s="27">
        <v>0.46</v>
      </c>
      <c r="H2454" s="27">
        <v>0.25</v>
      </c>
      <c r="J2454" s="7">
        <f t="shared" si="574"/>
        <v>0</v>
      </c>
      <c r="K2454" s="1"/>
      <c r="L2454" s="1"/>
      <c r="M2454" s="2" t="s">
        <v>1628</v>
      </c>
      <c r="N2454" s="2" t="s">
        <v>52</v>
      </c>
      <c r="O2454" s="2" t="s">
        <v>1628</v>
      </c>
      <c r="P2454" s="2" t="s">
        <v>1628</v>
      </c>
      <c r="Q2454" s="27" t="s">
        <v>1693</v>
      </c>
    </row>
    <row r="2455" spans="1:17" ht="14.25" customHeight="1">
      <c r="A2455" s="14" t="s">
        <v>1595</v>
      </c>
      <c r="B2455" s="27">
        <v>8</v>
      </c>
      <c r="C2455" s="27">
        <v>10.1</v>
      </c>
      <c r="D2455" s="27">
        <v>2.1</v>
      </c>
      <c r="E2455" s="27">
        <v>0.21</v>
      </c>
      <c r="F2455" s="27">
        <v>0.71</v>
      </c>
      <c r="G2455" s="27">
        <v>0.38</v>
      </c>
      <c r="H2455" s="27">
        <v>0.34</v>
      </c>
      <c r="J2455" s="7">
        <f t="shared" si="574"/>
        <v>0</v>
      </c>
      <c r="K2455" s="1"/>
      <c r="L2455" s="1"/>
      <c r="M2455" s="2" t="s">
        <v>1628</v>
      </c>
      <c r="N2455" s="2" t="s">
        <v>52</v>
      </c>
      <c r="O2455" s="2" t="s">
        <v>1628</v>
      </c>
      <c r="P2455" s="2" t="s">
        <v>1628</v>
      </c>
    </row>
    <row r="2456" spans="1:17" ht="14.25" customHeight="1">
      <c r="A2456" s="14" t="s">
        <v>1595</v>
      </c>
      <c r="B2456" s="27">
        <v>9</v>
      </c>
      <c r="C2456" s="27">
        <v>13.1</v>
      </c>
      <c r="D2456" s="27">
        <v>2.7</v>
      </c>
      <c r="E2456" s="27">
        <v>0.17</v>
      </c>
      <c r="F2456" s="27">
        <v>0.98499999999999999</v>
      </c>
      <c r="G2456" s="27">
        <v>0.69</v>
      </c>
      <c r="H2456" s="27">
        <v>0.49</v>
      </c>
      <c r="J2456" s="7">
        <f t="shared" si="574"/>
        <v>0</v>
      </c>
      <c r="K2456" s="1"/>
      <c r="L2456" s="1"/>
      <c r="M2456" s="2" t="s">
        <v>1628</v>
      </c>
      <c r="N2456" s="2" t="s">
        <v>52</v>
      </c>
      <c r="O2456" s="2" t="s">
        <v>1628</v>
      </c>
      <c r="P2456" s="2" t="s">
        <v>1628</v>
      </c>
    </row>
    <row r="2457" spans="1:17" ht="14.25" customHeight="1">
      <c r="A2457" s="14" t="s">
        <v>1595</v>
      </c>
      <c r="B2457" s="27">
        <v>10</v>
      </c>
      <c r="C2457" s="27">
        <v>13.5</v>
      </c>
      <c r="D2457" s="27">
        <v>1.9</v>
      </c>
      <c r="E2457" s="27">
        <v>0.49</v>
      </c>
      <c r="F2457" s="27">
        <v>0.94299999999999995</v>
      </c>
      <c r="G2457" s="27">
        <v>0.4</v>
      </c>
      <c r="H2457" s="27">
        <v>0.41</v>
      </c>
      <c r="J2457" s="7">
        <f t="shared" si="574"/>
        <v>0</v>
      </c>
      <c r="K2457" s="1"/>
      <c r="L2457" s="1"/>
      <c r="M2457" s="2" t="s">
        <v>1628</v>
      </c>
      <c r="N2457" s="2" t="s">
        <v>52</v>
      </c>
      <c r="O2457" s="2" t="s">
        <v>1628</v>
      </c>
      <c r="P2457" s="2" t="s">
        <v>1628</v>
      </c>
    </row>
    <row r="2458" spans="1:17" ht="14.25" customHeight="1">
      <c r="A2458" s="14" t="s">
        <v>1598</v>
      </c>
      <c r="B2458" s="27">
        <v>1</v>
      </c>
      <c r="C2458" s="27">
        <v>25.9</v>
      </c>
      <c r="D2458" s="27">
        <v>5.3</v>
      </c>
      <c r="E2458" s="27">
        <v>0.24</v>
      </c>
      <c r="F2458" s="27">
        <v>0.95699999999999996</v>
      </c>
      <c r="G2458" s="27">
        <v>0.91</v>
      </c>
      <c r="H2458" s="27">
        <v>2.98</v>
      </c>
      <c r="J2458" s="7">
        <f t="shared" si="574"/>
        <v>0</v>
      </c>
      <c r="K2458" s="1"/>
      <c r="L2458" s="1"/>
      <c r="M2458" s="2" t="s">
        <v>1628</v>
      </c>
      <c r="N2458" s="2" t="s">
        <v>52</v>
      </c>
      <c r="O2458" s="2" t="s">
        <v>1628</v>
      </c>
      <c r="P2458" s="2" t="s">
        <v>1628</v>
      </c>
    </row>
    <row r="2459" spans="1:17" ht="14.25" customHeight="1">
      <c r="A2459" s="14" t="s">
        <v>1598</v>
      </c>
      <c r="B2459" s="27">
        <v>2</v>
      </c>
      <c r="C2459" s="27">
        <v>30.1</v>
      </c>
      <c r="D2459" s="27">
        <v>5</v>
      </c>
      <c r="E2459" s="27">
        <v>0.11</v>
      </c>
      <c r="F2459" s="27">
        <v>1.173</v>
      </c>
      <c r="G2459" s="27">
        <v>0.98</v>
      </c>
      <c r="H2459" s="27">
        <v>2.86</v>
      </c>
      <c r="J2459" s="7">
        <f t="shared" si="574"/>
        <v>0</v>
      </c>
      <c r="K2459" s="1"/>
      <c r="L2459" s="1"/>
      <c r="M2459" s="2" t="s">
        <v>52</v>
      </c>
      <c r="N2459" s="2" t="s">
        <v>52</v>
      </c>
      <c r="O2459" s="2" t="s">
        <v>1628</v>
      </c>
      <c r="P2459" s="2" t="s">
        <v>1628</v>
      </c>
    </row>
    <row r="2460" spans="1:17" ht="14.25" customHeight="1">
      <c r="A2460" s="14" t="s">
        <v>1598</v>
      </c>
      <c r="B2460" s="27">
        <v>3</v>
      </c>
      <c r="C2460" s="27">
        <v>27.1</v>
      </c>
      <c r="D2460" s="27">
        <v>6</v>
      </c>
      <c r="E2460" s="27">
        <v>0.1</v>
      </c>
      <c r="F2460" s="27">
        <v>1.1950000000000001</v>
      </c>
      <c r="G2460" s="27">
        <v>1.03</v>
      </c>
      <c r="H2460" s="27">
        <v>4.82</v>
      </c>
      <c r="J2460" s="7">
        <f t="shared" si="574"/>
        <v>0</v>
      </c>
      <c r="K2460" s="1"/>
      <c r="L2460" s="1"/>
      <c r="M2460" s="2" t="s">
        <v>1628</v>
      </c>
      <c r="N2460" s="2" t="s">
        <v>52</v>
      </c>
      <c r="O2460" s="2" t="s">
        <v>1628</v>
      </c>
      <c r="P2460" s="2" t="s">
        <v>1628</v>
      </c>
    </row>
    <row r="2461" spans="1:17" ht="14.25" customHeight="1">
      <c r="A2461" s="14" t="s">
        <v>1598</v>
      </c>
      <c r="B2461" s="27">
        <v>4</v>
      </c>
      <c r="C2461" s="27">
        <v>24.1</v>
      </c>
      <c r="D2461" s="27">
        <v>5.5</v>
      </c>
      <c r="E2461" s="27">
        <v>0.12</v>
      </c>
      <c r="F2461" s="27">
        <v>0.97599999999999998</v>
      </c>
      <c r="G2461" s="27">
        <v>0.86</v>
      </c>
      <c r="H2461" s="27">
        <v>2.66</v>
      </c>
      <c r="J2461" s="7">
        <f t="shared" si="574"/>
        <v>0</v>
      </c>
      <c r="K2461" s="1"/>
      <c r="L2461" s="1"/>
      <c r="M2461" s="2" t="s">
        <v>1628</v>
      </c>
      <c r="N2461" s="2" t="s">
        <v>52</v>
      </c>
      <c r="O2461" s="2" t="s">
        <v>1628</v>
      </c>
      <c r="P2461" s="2" t="s">
        <v>1628</v>
      </c>
    </row>
    <row r="2462" spans="1:17" ht="14.25" customHeight="1">
      <c r="A2462" s="14" t="s">
        <v>1598</v>
      </c>
      <c r="B2462" s="27">
        <v>5</v>
      </c>
      <c r="C2462" s="27">
        <v>22.2</v>
      </c>
      <c r="D2462" s="27">
        <v>5.3</v>
      </c>
      <c r="E2462" s="27">
        <v>0.12</v>
      </c>
      <c r="F2462" s="27">
        <v>1.0940000000000001</v>
      </c>
      <c r="G2462" s="27">
        <v>0.76</v>
      </c>
      <c r="H2462" s="27">
        <v>2.12</v>
      </c>
      <c r="J2462" s="7">
        <f t="shared" si="574"/>
        <v>0</v>
      </c>
      <c r="K2462" s="1"/>
      <c r="L2462" s="1"/>
      <c r="M2462" s="2" t="s">
        <v>1628</v>
      </c>
      <c r="N2462" s="2" t="s">
        <v>52</v>
      </c>
      <c r="O2462" s="2" t="s">
        <v>1628</v>
      </c>
      <c r="P2462" s="2" t="s">
        <v>1628</v>
      </c>
    </row>
    <row r="2463" spans="1:17" ht="14.25" customHeight="1">
      <c r="A2463" s="14" t="s">
        <v>1598</v>
      </c>
      <c r="B2463" s="27">
        <v>6</v>
      </c>
      <c r="C2463" s="27">
        <v>29.4</v>
      </c>
      <c r="D2463" s="27">
        <v>5.6</v>
      </c>
      <c r="E2463" s="27">
        <v>0.12</v>
      </c>
      <c r="F2463" s="27">
        <v>1.339</v>
      </c>
      <c r="G2463" s="27">
        <v>0.99</v>
      </c>
      <c r="H2463" s="27">
        <v>4.2</v>
      </c>
      <c r="J2463" s="7">
        <f t="shared" si="574"/>
        <v>0</v>
      </c>
      <c r="K2463" s="1"/>
      <c r="L2463" s="1"/>
      <c r="M2463" s="2" t="s">
        <v>1628</v>
      </c>
      <c r="N2463" s="2" t="s">
        <v>52</v>
      </c>
      <c r="O2463" s="2" t="s">
        <v>1628</v>
      </c>
      <c r="P2463" s="2" t="s">
        <v>1628</v>
      </c>
    </row>
    <row r="2464" spans="1:17" ht="14.25" customHeight="1">
      <c r="A2464" s="14" t="s">
        <v>1598</v>
      </c>
      <c r="B2464" s="27">
        <v>7</v>
      </c>
      <c r="C2464" s="27">
        <v>22.9</v>
      </c>
      <c r="D2464" s="27">
        <v>6.5</v>
      </c>
      <c r="E2464" s="27">
        <v>0.11</v>
      </c>
      <c r="F2464" s="27">
        <v>1.034</v>
      </c>
      <c r="G2464" s="27">
        <v>0.89</v>
      </c>
      <c r="H2464" s="27">
        <v>3.23</v>
      </c>
      <c r="J2464" s="7">
        <f t="shared" si="574"/>
        <v>0</v>
      </c>
      <c r="K2464" s="1"/>
      <c r="L2464" s="1"/>
      <c r="M2464" s="2" t="s">
        <v>1628</v>
      </c>
      <c r="N2464" s="2" t="s">
        <v>52</v>
      </c>
      <c r="O2464" s="2" t="s">
        <v>1628</v>
      </c>
      <c r="P2464" s="2" t="s">
        <v>1628</v>
      </c>
    </row>
    <row r="2465" spans="1:16" ht="14.25" customHeight="1">
      <c r="A2465" s="14" t="s">
        <v>1598</v>
      </c>
      <c r="B2465" s="27">
        <v>8</v>
      </c>
      <c r="C2465" s="27">
        <v>24.7</v>
      </c>
      <c r="D2465" s="27">
        <v>4.5</v>
      </c>
      <c r="E2465" s="27">
        <v>0.21</v>
      </c>
      <c r="F2465" s="27">
        <v>0.55000000000000004</v>
      </c>
      <c r="G2465" s="27">
        <v>0.68</v>
      </c>
      <c r="H2465" s="27">
        <v>1.94</v>
      </c>
      <c r="J2465" s="7">
        <f t="shared" si="574"/>
        <v>0</v>
      </c>
      <c r="K2465" s="1"/>
      <c r="L2465" s="1"/>
      <c r="M2465" s="2" t="s">
        <v>1628</v>
      </c>
      <c r="N2465" s="2" t="s">
        <v>52</v>
      </c>
      <c r="O2465" s="2" t="s">
        <v>1628</v>
      </c>
      <c r="P2465" s="2" t="s">
        <v>1628</v>
      </c>
    </row>
    <row r="2466" spans="1:16" ht="14.25" customHeight="1">
      <c r="A2466" s="14" t="s">
        <v>1598</v>
      </c>
      <c r="B2466" s="27">
        <v>9</v>
      </c>
      <c r="C2466" s="27">
        <v>22.5</v>
      </c>
      <c r="D2466" s="27">
        <v>5.2</v>
      </c>
      <c r="E2466" s="27">
        <v>0.15</v>
      </c>
      <c r="F2466" s="27">
        <v>0.67100000000000004</v>
      </c>
      <c r="G2466" s="27">
        <v>0.8</v>
      </c>
      <c r="H2466" s="27">
        <v>2.2000000000000002</v>
      </c>
      <c r="J2466" s="7">
        <f t="shared" si="574"/>
        <v>0</v>
      </c>
      <c r="K2466" s="1"/>
      <c r="L2466" s="1"/>
      <c r="M2466" s="2" t="s">
        <v>52</v>
      </c>
      <c r="N2466" s="2" t="s">
        <v>52</v>
      </c>
      <c r="O2466" s="2" t="s">
        <v>1628</v>
      </c>
      <c r="P2466" s="2" t="s">
        <v>1628</v>
      </c>
    </row>
    <row r="2467" spans="1:16" ht="14.25" customHeight="1">
      <c r="A2467" s="14" t="s">
        <v>1598</v>
      </c>
      <c r="B2467" s="27">
        <v>10</v>
      </c>
      <c r="C2467" s="27">
        <v>24.7</v>
      </c>
      <c r="D2467" s="27">
        <v>5.6</v>
      </c>
      <c r="E2467" s="27">
        <v>0.27</v>
      </c>
      <c r="F2467" s="27">
        <v>1.0229999999999999</v>
      </c>
      <c r="G2467" s="27">
        <v>0.98</v>
      </c>
      <c r="H2467" s="27">
        <v>2.27</v>
      </c>
      <c r="J2467" s="7">
        <f t="shared" si="574"/>
        <v>0</v>
      </c>
      <c r="K2467" s="1"/>
      <c r="L2467" s="1"/>
      <c r="M2467" s="2" t="s">
        <v>52</v>
      </c>
      <c r="N2467" s="2" t="s">
        <v>52</v>
      </c>
      <c r="O2467" s="2" t="s">
        <v>1628</v>
      </c>
      <c r="P2467" s="2" t="s">
        <v>1628</v>
      </c>
    </row>
    <row r="2468" spans="1:16" ht="14.25" customHeight="1">
      <c r="A2468" s="14" t="s">
        <v>1601</v>
      </c>
      <c r="B2468" s="27">
        <v>1</v>
      </c>
      <c r="C2468" s="27">
        <v>25.9</v>
      </c>
      <c r="D2468" s="27">
        <v>4.0999999999999996</v>
      </c>
      <c r="E2468" s="27">
        <v>0.37</v>
      </c>
      <c r="F2468" s="27">
        <v>0.88600000000000001</v>
      </c>
      <c r="G2468" s="27">
        <v>1.21</v>
      </c>
      <c r="H2468" s="27">
        <v>3.73</v>
      </c>
      <c r="J2468" s="7">
        <f t="shared" si="574"/>
        <v>0</v>
      </c>
      <c r="K2468" s="1"/>
      <c r="L2468" s="1"/>
      <c r="M2468" s="2" t="s">
        <v>52</v>
      </c>
      <c r="N2468" s="2" t="s">
        <v>52</v>
      </c>
      <c r="O2468" s="2" t="s">
        <v>1628</v>
      </c>
      <c r="P2468" s="2" t="s">
        <v>1628</v>
      </c>
    </row>
    <row r="2469" spans="1:16" ht="14.25" customHeight="1">
      <c r="A2469" s="14" t="s">
        <v>1601</v>
      </c>
      <c r="B2469" s="27">
        <v>2</v>
      </c>
      <c r="C2469" s="27">
        <v>18.899999999999999</v>
      </c>
      <c r="D2469" s="27">
        <v>2.6</v>
      </c>
      <c r="E2469" s="27">
        <v>0.3</v>
      </c>
      <c r="F2469" s="27">
        <v>0.629</v>
      </c>
      <c r="G2469" s="27">
        <v>0.9</v>
      </c>
      <c r="H2469" s="27">
        <v>1.1599999999999999</v>
      </c>
      <c r="J2469" s="7">
        <f t="shared" si="574"/>
        <v>0</v>
      </c>
      <c r="K2469" s="1"/>
      <c r="L2469" s="1"/>
      <c r="M2469" s="2" t="s">
        <v>52</v>
      </c>
      <c r="N2469" s="2" t="s">
        <v>52</v>
      </c>
      <c r="O2469" s="2" t="s">
        <v>1628</v>
      </c>
      <c r="P2469" s="2" t="s">
        <v>1628</v>
      </c>
    </row>
    <row r="2470" spans="1:16" ht="14.25" customHeight="1">
      <c r="A2470" s="14" t="s">
        <v>1601</v>
      </c>
      <c r="B2470" s="27">
        <v>3</v>
      </c>
      <c r="C2470" s="27">
        <v>23.7</v>
      </c>
      <c r="D2470" s="27">
        <v>3.4</v>
      </c>
      <c r="E2470" s="27">
        <v>0.35</v>
      </c>
      <c r="F2470" s="27">
        <v>0.78900000000000003</v>
      </c>
      <c r="G2470" s="27">
        <v>0.9</v>
      </c>
      <c r="H2470" s="27">
        <v>2.2000000000000002</v>
      </c>
      <c r="J2470" s="7">
        <f t="shared" si="574"/>
        <v>0</v>
      </c>
      <c r="K2470" s="1"/>
      <c r="L2470" s="1"/>
      <c r="M2470" s="2" t="s">
        <v>52</v>
      </c>
      <c r="N2470" s="2" t="s">
        <v>52</v>
      </c>
      <c r="O2470" s="2" t="s">
        <v>1628</v>
      </c>
      <c r="P2470" s="2" t="s">
        <v>1628</v>
      </c>
    </row>
    <row r="2471" spans="1:16" ht="14.25" customHeight="1">
      <c r="A2471" s="14" t="s">
        <v>1601</v>
      </c>
      <c r="B2471" s="27">
        <v>4</v>
      </c>
      <c r="C2471" s="27">
        <v>24.6</v>
      </c>
      <c r="D2471" s="27">
        <v>3.7</v>
      </c>
      <c r="E2471" s="27">
        <v>0.27</v>
      </c>
      <c r="F2471" s="27">
        <v>0.94599999999999995</v>
      </c>
      <c r="G2471" s="27">
        <v>0.92</v>
      </c>
      <c r="H2471" s="27">
        <v>3.1</v>
      </c>
      <c r="J2471" s="7">
        <f t="shared" si="574"/>
        <v>0</v>
      </c>
      <c r="K2471" s="1"/>
      <c r="L2471" s="1"/>
      <c r="M2471" s="2" t="s">
        <v>52</v>
      </c>
      <c r="N2471" s="2" t="s">
        <v>52</v>
      </c>
      <c r="O2471" s="2" t="s">
        <v>1628</v>
      </c>
      <c r="P2471" s="2" t="s">
        <v>1628</v>
      </c>
    </row>
    <row r="2472" spans="1:16" ht="14.25" customHeight="1">
      <c r="A2472" s="14" t="s">
        <v>1601</v>
      </c>
      <c r="B2472" s="27">
        <v>5</v>
      </c>
      <c r="C2472" s="27">
        <v>15.9</v>
      </c>
      <c r="D2472" s="27">
        <v>3.3</v>
      </c>
      <c r="E2472" s="27">
        <v>0.31</v>
      </c>
      <c r="F2472" s="27">
        <v>0.54200000000000004</v>
      </c>
      <c r="G2472" s="27">
        <v>0.74</v>
      </c>
      <c r="H2472" s="27">
        <v>1.23</v>
      </c>
      <c r="J2472" s="7">
        <f t="shared" si="574"/>
        <v>0</v>
      </c>
      <c r="K2472" s="1"/>
      <c r="L2472" s="1"/>
      <c r="M2472" s="2" t="s">
        <v>52</v>
      </c>
      <c r="N2472" s="2" t="s">
        <v>52</v>
      </c>
      <c r="O2472" s="2" t="s">
        <v>1628</v>
      </c>
      <c r="P2472" s="2" t="s">
        <v>1628</v>
      </c>
    </row>
    <row r="2473" spans="1:16" ht="14.25" customHeight="1">
      <c r="A2473" s="14" t="s">
        <v>1601</v>
      </c>
      <c r="B2473" s="27">
        <v>6</v>
      </c>
      <c r="C2473" s="27">
        <v>5.9</v>
      </c>
      <c r="D2473" s="27">
        <v>1.4</v>
      </c>
      <c r="E2473" s="27">
        <v>0.21</v>
      </c>
      <c r="F2473" s="27">
        <v>0.27</v>
      </c>
      <c r="G2473" s="27">
        <v>0.34</v>
      </c>
      <c r="H2473" s="27">
        <v>0.21</v>
      </c>
      <c r="J2473" s="7">
        <f t="shared" si="574"/>
        <v>0</v>
      </c>
      <c r="K2473" s="1"/>
      <c r="L2473" s="1"/>
      <c r="M2473" s="2" t="s">
        <v>1628</v>
      </c>
      <c r="N2473" s="2" t="s">
        <v>52</v>
      </c>
      <c r="O2473" s="2" t="s">
        <v>1628</v>
      </c>
      <c r="P2473" s="2" t="s">
        <v>1628</v>
      </c>
    </row>
    <row r="2474" spans="1:16" ht="14.25" customHeight="1">
      <c r="A2474" s="14" t="s">
        <v>1601</v>
      </c>
      <c r="B2474" s="27">
        <v>7</v>
      </c>
      <c r="C2474" s="27">
        <v>7.8</v>
      </c>
      <c r="D2474" s="27">
        <v>2.5</v>
      </c>
      <c r="E2474" s="27">
        <v>0.15</v>
      </c>
      <c r="F2474" s="27">
        <v>0.50600000000000001</v>
      </c>
      <c r="G2474" s="27">
        <v>0.37</v>
      </c>
      <c r="H2474" s="27">
        <v>0.31</v>
      </c>
      <c r="J2474" s="7">
        <f t="shared" si="574"/>
        <v>0</v>
      </c>
      <c r="K2474" s="1"/>
      <c r="L2474" s="1"/>
      <c r="M2474" s="2" t="s">
        <v>1628</v>
      </c>
      <c r="N2474" s="2" t="s">
        <v>52</v>
      </c>
      <c r="O2474" s="2" t="s">
        <v>1628</v>
      </c>
      <c r="P2474" s="2" t="s">
        <v>1628</v>
      </c>
    </row>
    <row r="2475" spans="1:16" ht="14.25" customHeight="1">
      <c r="A2475" s="14" t="s">
        <v>1601</v>
      </c>
      <c r="B2475" s="27">
        <v>8</v>
      </c>
      <c r="C2475" s="27">
        <v>5.8</v>
      </c>
      <c r="D2475" s="27">
        <v>2.2000000000000002</v>
      </c>
      <c r="E2475" s="27">
        <v>0.11</v>
      </c>
      <c r="F2475" s="27">
        <v>0.55900000000000005</v>
      </c>
      <c r="G2475" s="27">
        <v>0.43</v>
      </c>
      <c r="H2475" s="27">
        <v>0.2</v>
      </c>
      <c r="J2475" s="7">
        <f t="shared" si="574"/>
        <v>0</v>
      </c>
      <c r="K2475" s="1"/>
      <c r="L2475" s="1"/>
      <c r="M2475" s="2" t="s">
        <v>1628</v>
      </c>
      <c r="N2475" s="2" t="s">
        <v>52</v>
      </c>
      <c r="O2475" s="2" t="s">
        <v>1628</v>
      </c>
      <c r="P2475" s="2" t="s">
        <v>1628</v>
      </c>
    </row>
    <row r="2476" spans="1:16" ht="14.25" customHeight="1">
      <c r="A2476" s="14" t="s">
        <v>1601</v>
      </c>
      <c r="B2476" s="27">
        <v>9</v>
      </c>
      <c r="C2476" s="27">
        <v>6.3</v>
      </c>
      <c r="D2476" s="27">
        <v>2.2000000000000002</v>
      </c>
      <c r="E2476" s="27">
        <v>0.11</v>
      </c>
      <c r="F2476" s="27">
        <v>0.16900000000000001</v>
      </c>
      <c r="G2476" s="27">
        <v>0.38</v>
      </c>
      <c r="H2476" s="27">
        <v>0.22</v>
      </c>
      <c r="J2476" s="7">
        <f t="shared" si="574"/>
        <v>0</v>
      </c>
      <c r="K2476" s="1"/>
      <c r="L2476" s="1"/>
      <c r="M2476" s="2" t="s">
        <v>1628</v>
      </c>
      <c r="N2476" s="2" t="s">
        <v>52</v>
      </c>
      <c r="O2476" s="2" t="s">
        <v>1628</v>
      </c>
      <c r="P2476" s="2" t="s">
        <v>1628</v>
      </c>
    </row>
    <row r="2477" spans="1:16" ht="14.25" customHeight="1">
      <c r="A2477" s="14" t="s">
        <v>1601</v>
      </c>
      <c r="B2477" s="27">
        <v>10</v>
      </c>
      <c r="C2477" s="27">
        <v>7.3</v>
      </c>
      <c r="D2477" s="27">
        <v>1.4</v>
      </c>
      <c r="E2477" s="27">
        <v>0.06</v>
      </c>
      <c r="F2477" s="27">
        <v>0.59899999999999998</v>
      </c>
      <c r="G2477" s="27">
        <v>0.26</v>
      </c>
      <c r="H2477" s="27">
        <v>0.22</v>
      </c>
      <c r="J2477" s="7">
        <f t="shared" si="574"/>
        <v>0</v>
      </c>
      <c r="K2477" s="1"/>
      <c r="L2477" s="1"/>
      <c r="M2477" s="2" t="s">
        <v>1628</v>
      </c>
      <c r="N2477" s="2" t="s">
        <v>52</v>
      </c>
      <c r="O2477" s="2" t="s">
        <v>1628</v>
      </c>
      <c r="P2477" s="2" t="s">
        <v>1628</v>
      </c>
    </row>
    <row r="2478" spans="1:16" ht="14.25" customHeight="1">
      <c r="A2478" s="14" t="s">
        <v>1604</v>
      </c>
      <c r="B2478" s="27">
        <v>1</v>
      </c>
      <c r="C2478" s="27">
        <v>4.5999999999999996</v>
      </c>
      <c r="D2478" s="27">
        <v>1.8</v>
      </c>
      <c r="E2478" s="27">
        <v>0.08</v>
      </c>
      <c r="F2478" s="27">
        <v>0.43099999999999999</v>
      </c>
      <c r="G2478" s="27">
        <v>0.23</v>
      </c>
      <c r="H2478" s="27">
        <v>0.04</v>
      </c>
      <c r="J2478" s="7">
        <f t="shared" si="574"/>
        <v>0</v>
      </c>
      <c r="K2478" s="1"/>
      <c r="L2478" s="1"/>
      <c r="M2478" s="2" t="s">
        <v>1628</v>
      </c>
      <c r="N2478" s="2" t="s">
        <v>52</v>
      </c>
      <c r="O2478" s="2" t="s">
        <v>1628</v>
      </c>
      <c r="P2478" s="2" t="s">
        <v>1628</v>
      </c>
    </row>
    <row r="2479" spans="1:16" ht="14.25" customHeight="1">
      <c r="A2479" s="14" t="s">
        <v>1604</v>
      </c>
      <c r="B2479" s="27">
        <v>2</v>
      </c>
      <c r="C2479" s="27">
        <v>5.4</v>
      </c>
      <c r="D2479" s="27">
        <v>1.4</v>
      </c>
      <c r="E2479" s="27">
        <v>0.18</v>
      </c>
      <c r="F2479" s="27">
        <v>0.624</v>
      </c>
      <c r="G2479" s="27">
        <v>0.3</v>
      </c>
      <c r="H2479" s="27">
        <v>0.09</v>
      </c>
      <c r="J2479" s="7">
        <f t="shared" si="574"/>
        <v>0</v>
      </c>
      <c r="K2479" s="1"/>
      <c r="L2479" s="1"/>
      <c r="M2479" s="2" t="s">
        <v>1628</v>
      </c>
      <c r="N2479" s="2" t="s">
        <v>52</v>
      </c>
      <c r="O2479" s="2" t="s">
        <v>1628</v>
      </c>
      <c r="P2479" s="2" t="s">
        <v>1628</v>
      </c>
    </row>
    <row r="2480" spans="1:16" ht="14.25" customHeight="1">
      <c r="A2480" s="14" t="s">
        <v>1604</v>
      </c>
      <c r="B2480" s="27">
        <v>3</v>
      </c>
      <c r="C2480" s="27">
        <v>4.0999999999999996</v>
      </c>
      <c r="D2480" s="27">
        <v>1.3</v>
      </c>
      <c r="E2480" s="27">
        <v>0.18</v>
      </c>
      <c r="F2480" s="27">
        <v>0.55200000000000005</v>
      </c>
      <c r="G2480" s="27">
        <v>0.27</v>
      </c>
      <c r="H2480" s="27">
        <v>0.01</v>
      </c>
      <c r="J2480" s="7">
        <f t="shared" si="574"/>
        <v>0</v>
      </c>
      <c r="K2480" s="1"/>
      <c r="L2480" s="1"/>
      <c r="M2480" s="2" t="s">
        <v>1628</v>
      </c>
      <c r="N2480" s="2" t="s">
        <v>52</v>
      </c>
      <c r="O2480" s="2" t="s">
        <v>1628</v>
      </c>
      <c r="P2480" s="2" t="s">
        <v>1628</v>
      </c>
    </row>
    <row r="2481" spans="1:16" ht="14.25" customHeight="1">
      <c r="A2481" s="14" t="s">
        <v>1604</v>
      </c>
      <c r="B2481" s="27">
        <v>4</v>
      </c>
      <c r="C2481" s="27">
        <v>3.1</v>
      </c>
      <c r="D2481" s="27">
        <v>1.2</v>
      </c>
      <c r="E2481" s="27">
        <v>0.09</v>
      </c>
      <c r="F2481" s="27">
        <v>0.38</v>
      </c>
      <c r="G2481" s="27">
        <v>0.17</v>
      </c>
      <c r="H2481" s="27">
        <v>0.01</v>
      </c>
      <c r="J2481" s="7">
        <f t="shared" si="574"/>
        <v>0</v>
      </c>
      <c r="K2481" s="1"/>
      <c r="L2481" s="1"/>
      <c r="M2481" s="2" t="s">
        <v>1628</v>
      </c>
      <c r="N2481" s="2" t="s">
        <v>52</v>
      </c>
      <c r="O2481" s="2" t="s">
        <v>1628</v>
      </c>
      <c r="P2481" s="2" t="s">
        <v>1628</v>
      </c>
    </row>
    <row r="2482" spans="1:16" ht="14.25" customHeight="1">
      <c r="A2482" s="14" t="s">
        <v>1604</v>
      </c>
      <c r="B2482" s="27">
        <v>5</v>
      </c>
      <c r="C2482" s="27">
        <v>6.5</v>
      </c>
      <c r="D2482" s="27">
        <v>2.5</v>
      </c>
      <c r="E2482" s="27">
        <v>0.26</v>
      </c>
      <c r="F2482" s="27">
        <v>0.59</v>
      </c>
      <c r="G2482" s="27">
        <v>0.28999999999999998</v>
      </c>
      <c r="H2482" s="27">
        <v>0.18</v>
      </c>
      <c r="J2482" s="7">
        <f t="shared" si="574"/>
        <v>0</v>
      </c>
      <c r="K2482" s="1"/>
      <c r="L2482" s="1"/>
      <c r="M2482" s="2" t="s">
        <v>1628</v>
      </c>
      <c r="N2482" s="2" t="s">
        <v>52</v>
      </c>
      <c r="O2482" s="2" t="s">
        <v>1628</v>
      </c>
      <c r="P2482" s="2" t="s">
        <v>1628</v>
      </c>
    </row>
    <row r="2483" spans="1:16" ht="14.25" customHeight="1">
      <c r="A2483" s="14" t="s">
        <v>1604</v>
      </c>
      <c r="B2483" s="27">
        <v>6</v>
      </c>
      <c r="C2483" s="27">
        <v>8.1999999999999993</v>
      </c>
      <c r="D2483" s="27">
        <v>2.9</v>
      </c>
      <c r="E2483" s="27">
        <v>0.16</v>
      </c>
      <c r="F2483" s="27">
        <v>0.441</v>
      </c>
      <c r="G2483" s="27">
        <v>0.38</v>
      </c>
      <c r="H2483" s="27">
        <v>0.42</v>
      </c>
      <c r="J2483" s="7">
        <f t="shared" si="574"/>
        <v>0</v>
      </c>
      <c r="K2483" s="1"/>
      <c r="L2483" s="1"/>
      <c r="M2483" s="2" t="s">
        <v>1628</v>
      </c>
      <c r="N2483" s="2" t="s">
        <v>52</v>
      </c>
      <c r="O2483" s="2" t="s">
        <v>1628</v>
      </c>
      <c r="P2483" s="2" t="s">
        <v>1628</v>
      </c>
    </row>
    <row r="2484" spans="1:16" ht="14.25" customHeight="1">
      <c r="A2484" s="14" t="s">
        <v>1604</v>
      </c>
      <c r="B2484" s="27">
        <v>7</v>
      </c>
      <c r="C2484" s="27">
        <v>6.4</v>
      </c>
      <c r="D2484" s="27">
        <v>2.2000000000000002</v>
      </c>
      <c r="E2484" s="27">
        <v>0.31</v>
      </c>
      <c r="F2484" s="27">
        <v>0.91900000000000004</v>
      </c>
      <c r="G2484" s="27">
        <v>0.55000000000000004</v>
      </c>
      <c r="H2484" s="27">
        <v>0.27</v>
      </c>
      <c r="J2484" s="7">
        <f t="shared" si="574"/>
        <v>0</v>
      </c>
      <c r="K2484" s="1"/>
      <c r="L2484" s="1"/>
      <c r="M2484" s="2" t="s">
        <v>1628</v>
      </c>
      <c r="N2484" s="2" t="s">
        <v>52</v>
      </c>
      <c r="O2484" s="2" t="s">
        <v>1628</v>
      </c>
      <c r="P2484" s="2" t="s">
        <v>1628</v>
      </c>
    </row>
    <row r="2485" spans="1:16" ht="14.25" customHeight="1">
      <c r="A2485" s="14" t="s">
        <v>1604</v>
      </c>
      <c r="B2485" s="27">
        <v>8</v>
      </c>
      <c r="C2485" s="27">
        <v>6.2</v>
      </c>
      <c r="D2485" s="27">
        <v>2.6</v>
      </c>
      <c r="E2485" s="27">
        <v>0.31</v>
      </c>
      <c r="F2485" s="27">
        <v>0.66300000000000003</v>
      </c>
      <c r="G2485" s="27">
        <v>0.46</v>
      </c>
      <c r="H2485" s="27">
        <v>0.31</v>
      </c>
      <c r="J2485" s="7">
        <f t="shared" si="574"/>
        <v>0</v>
      </c>
      <c r="K2485" s="1"/>
      <c r="L2485" s="1"/>
      <c r="M2485" s="2" t="s">
        <v>1628</v>
      </c>
      <c r="N2485" s="2" t="s">
        <v>52</v>
      </c>
      <c r="O2485" s="2" t="s">
        <v>1628</v>
      </c>
      <c r="P2485" s="2" t="s">
        <v>1628</v>
      </c>
    </row>
    <row r="2486" spans="1:16" ht="14.25" customHeight="1">
      <c r="A2486" s="14" t="s">
        <v>1604</v>
      </c>
      <c r="B2486" s="27">
        <v>9</v>
      </c>
      <c r="C2486" s="27">
        <v>13.1</v>
      </c>
      <c r="D2486" s="27">
        <v>4.4000000000000004</v>
      </c>
      <c r="E2486" s="27">
        <v>0.12</v>
      </c>
      <c r="F2486" s="27">
        <v>0.36099999999999999</v>
      </c>
      <c r="G2486" s="27">
        <v>0.61</v>
      </c>
      <c r="H2486" s="27">
        <v>1.29</v>
      </c>
      <c r="J2486" s="7">
        <f t="shared" si="574"/>
        <v>0</v>
      </c>
      <c r="K2486" s="1"/>
      <c r="L2486" s="1"/>
      <c r="M2486" s="2" t="s">
        <v>52</v>
      </c>
      <c r="N2486" s="2" t="s">
        <v>52</v>
      </c>
      <c r="O2486" s="2" t="s">
        <v>1628</v>
      </c>
      <c r="P2486" s="2" t="s">
        <v>1628</v>
      </c>
    </row>
    <row r="2487" spans="1:16" ht="14.25" customHeight="1">
      <c r="A2487" s="14" t="s">
        <v>1604</v>
      </c>
      <c r="B2487" s="27">
        <v>10</v>
      </c>
      <c r="C2487" s="27">
        <v>11.7</v>
      </c>
      <c r="D2487" s="27">
        <v>4</v>
      </c>
      <c r="E2487" s="27">
        <v>0.28000000000000003</v>
      </c>
      <c r="F2487" s="27">
        <v>0.73499999999999999</v>
      </c>
      <c r="G2487" s="27">
        <v>0.78</v>
      </c>
      <c r="H2487" s="27">
        <v>1.29</v>
      </c>
      <c r="J2487" s="7">
        <f t="shared" si="574"/>
        <v>0</v>
      </c>
      <c r="K2487" s="1"/>
      <c r="L2487" s="1"/>
      <c r="M2487" s="2" t="s">
        <v>52</v>
      </c>
      <c r="N2487" s="2" t="s">
        <v>52</v>
      </c>
      <c r="O2487" s="2" t="s">
        <v>1628</v>
      </c>
      <c r="P2487" s="2" t="s">
        <v>1628</v>
      </c>
    </row>
    <row r="2488" spans="1:16" ht="14.25" customHeight="1">
      <c r="A2488" s="14" t="s">
        <v>1607</v>
      </c>
      <c r="B2488" s="27">
        <v>1</v>
      </c>
      <c r="J2488" s="7" t="e">
        <f t="shared" si="574"/>
        <v>#DIV/0!</v>
      </c>
      <c r="K2488" s="1"/>
      <c r="L2488" s="1"/>
      <c r="M2488" s="2"/>
      <c r="N2488" s="1"/>
      <c r="O2488" s="1"/>
      <c r="P2488" s="1"/>
    </row>
    <row r="2489" spans="1:16" ht="14.25" customHeight="1">
      <c r="A2489" s="14" t="s">
        <v>1607</v>
      </c>
      <c r="B2489" s="27">
        <v>2</v>
      </c>
      <c r="J2489" s="7" t="e">
        <f t="shared" si="574"/>
        <v>#DIV/0!</v>
      </c>
      <c r="K2489" s="1"/>
      <c r="L2489" s="1"/>
      <c r="M2489" s="1"/>
      <c r="N2489" s="1"/>
      <c r="O2489" s="1"/>
      <c r="P2489" s="1"/>
    </row>
    <row r="2490" spans="1:16" ht="14.25" customHeight="1">
      <c r="A2490" s="14" t="s">
        <v>1607</v>
      </c>
      <c r="B2490" s="27">
        <v>3</v>
      </c>
      <c r="J2490" s="7" t="e">
        <f t="shared" si="574"/>
        <v>#DIV/0!</v>
      </c>
      <c r="K2490" s="1"/>
      <c r="L2490" s="1"/>
      <c r="M2490" s="1"/>
      <c r="N2490" s="1"/>
      <c r="O2490" s="1"/>
      <c r="P2490" s="1"/>
    </row>
    <row r="2491" spans="1:16" ht="14.25" customHeight="1">
      <c r="A2491" s="14" t="s">
        <v>1607</v>
      </c>
      <c r="B2491" s="27">
        <v>4</v>
      </c>
      <c r="J2491" s="7" t="e">
        <f t="shared" si="574"/>
        <v>#DIV/0!</v>
      </c>
      <c r="K2491" s="1"/>
      <c r="L2491" s="1"/>
      <c r="M2491" s="1"/>
      <c r="N2491" s="1"/>
      <c r="O2491" s="1"/>
      <c r="P2491" s="1"/>
    </row>
    <row r="2492" spans="1:16" ht="14.25" customHeight="1">
      <c r="A2492" s="14" t="s">
        <v>1607</v>
      </c>
      <c r="B2492" s="27">
        <v>5</v>
      </c>
      <c r="J2492" s="7" t="e">
        <f t="shared" si="574"/>
        <v>#DIV/0!</v>
      </c>
      <c r="K2492" s="1"/>
      <c r="L2492" s="1"/>
      <c r="M2492" s="1"/>
      <c r="N2492" s="1"/>
      <c r="O2492" s="1"/>
      <c r="P2492" s="1"/>
    </row>
    <row r="2493" spans="1:16" ht="14.25" customHeight="1">
      <c r="B2493" s="27">
        <v>1</v>
      </c>
      <c r="J2493" s="7" t="e">
        <f t="shared" si="574"/>
        <v>#DIV/0!</v>
      </c>
      <c r="K2493" s="1"/>
      <c r="L2493" s="1"/>
      <c r="M2493" s="1"/>
      <c r="N2493" s="1"/>
      <c r="O2493" s="1"/>
      <c r="P2493" s="1"/>
    </row>
    <row r="2494" spans="1:16" ht="14.25" customHeight="1">
      <c r="B2494" s="27">
        <v>2</v>
      </c>
      <c r="J2494" s="7" t="e">
        <f t="shared" si="574"/>
        <v>#DIV/0!</v>
      </c>
      <c r="K2494" s="1"/>
      <c r="L2494" s="1"/>
      <c r="M2494" s="1"/>
      <c r="N2494" s="1"/>
      <c r="O2494" s="1"/>
      <c r="P2494" s="1"/>
    </row>
    <row r="2495" spans="1:16" ht="14.25" customHeight="1">
      <c r="B2495" s="27">
        <v>3</v>
      </c>
      <c r="J2495" s="7" t="e">
        <f t="shared" si="574"/>
        <v>#DIV/0!</v>
      </c>
      <c r="K2495" s="1"/>
      <c r="L2495" s="1"/>
      <c r="M2495" s="1"/>
      <c r="N2495" s="1"/>
      <c r="O2495" s="1"/>
      <c r="P2495" s="1"/>
    </row>
    <row r="2496" spans="1:16" ht="14.25" customHeight="1">
      <c r="B2496" s="27">
        <v>4</v>
      </c>
      <c r="J2496" s="7" t="e">
        <f t="shared" si="574"/>
        <v>#DIV/0!</v>
      </c>
      <c r="K2496" s="1"/>
      <c r="L2496" s="1"/>
      <c r="M2496" s="1"/>
      <c r="N2496" s="1"/>
      <c r="O2496" s="1"/>
      <c r="P2496" s="1"/>
    </row>
    <row r="2497" spans="1:16" ht="14.25" customHeight="1">
      <c r="B2497" s="27">
        <v>5</v>
      </c>
      <c r="J2497" s="7" t="e">
        <f t="shared" si="574"/>
        <v>#DIV/0!</v>
      </c>
      <c r="K2497" s="1"/>
      <c r="L2497" s="1"/>
      <c r="M2497" s="1"/>
      <c r="N2497" s="1"/>
      <c r="O2497" s="1"/>
      <c r="P2497" s="1"/>
    </row>
    <row r="2498" spans="1:16" ht="14.25" customHeight="1">
      <c r="A2498" s="14" t="s">
        <v>1611</v>
      </c>
      <c r="B2498" s="27">
        <v>1</v>
      </c>
      <c r="C2498" s="27">
        <v>13.4</v>
      </c>
      <c r="D2498" s="27">
        <v>3.9</v>
      </c>
      <c r="E2498" s="27">
        <v>0.17</v>
      </c>
      <c r="F2498" s="27">
        <v>0.35</v>
      </c>
      <c r="G2498" s="27">
        <v>0.69</v>
      </c>
      <c r="H2498" s="27">
        <v>1.66</v>
      </c>
      <c r="J2498" s="7">
        <f t="shared" si="574"/>
        <v>0</v>
      </c>
      <c r="K2498" s="1"/>
      <c r="L2498" s="1"/>
      <c r="M2498" s="2" t="s">
        <v>1628</v>
      </c>
      <c r="N2498" s="2" t="s">
        <v>52</v>
      </c>
      <c r="O2498" s="2" t="s">
        <v>1628</v>
      </c>
      <c r="P2498" s="2" t="s">
        <v>1628</v>
      </c>
    </row>
    <row r="2499" spans="1:16" ht="14.25" customHeight="1">
      <c r="A2499" s="14" t="s">
        <v>1611</v>
      </c>
      <c r="B2499" s="27">
        <v>2</v>
      </c>
      <c r="C2499" s="27">
        <v>13.8</v>
      </c>
      <c r="D2499" s="27">
        <v>2.8</v>
      </c>
      <c r="E2499" s="27">
        <v>0.19</v>
      </c>
      <c r="F2499" s="27">
        <v>0.75</v>
      </c>
      <c r="G2499" s="27">
        <v>0.6</v>
      </c>
      <c r="H2499" s="27">
        <v>0.76</v>
      </c>
      <c r="J2499" s="7">
        <f t="shared" si="574"/>
        <v>0</v>
      </c>
      <c r="K2499" s="1"/>
      <c r="L2499" s="1"/>
      <c r="M2499" s="2" t="s">
        <v>1628</v>
      </c>
      <c r="N2499" s="2" t="s">
        <v>52</v>
      </c>
      <c r="O2499" s="2" t="s">
        <v>1628</v>
      </c>
      <c r="P2499" s="2" t="s">
        <v>1628</v>
      </c>
    </row>
    <row r="2500" spans="1:16" ht="14.25" customHeight="1">
      <c r="A2500" s="14" t="s">
        <v>1611</v>
      </c>
      <c r="B2500" s="27">
        <v>3</v>
      </c>
      <c r="C2500" s="27">
        <v>13.9</v>
      </c>
      <c r="D2500" s="27">
        <v>3.6</v>
      </c>
      <c r="E2500" s="27">
        <v>0.18</v>
      </c>
      <c r="F2500" s="27">
        <v>0.64</v>
      </c>
      <c r="G2500" s="27">
        <v>0.69</v>
      </c>
      <c r="H2500" s="27">
        <v>1.25</v>
      </c>
      <c r="J2500" s="7">
        <f t="shared" si="574"/>
        <v>0</v>
      </c>
      <c r="K2500" s="1"/>
      <c r="L2500" s="1"/>
      <c r="M2500" s="2" t="s">
        <v>1628</v>
      </c>
      <c r="N2500" s="2" t="s">
        <v>52</v>
      </c>
      <c r="O2500" s="2" t="s">
        <v>1628</v>
      </c>
      <c r="P2500" s="2" t="s">
        <v>1628</v>
      </c>
    </row>
    <row r="2501" spans="1:16" ht="14.25" customHeight="1">
      <c r="A2501" s="14" t="s">
        <v>1611</v>
      </c>
      <c r="B2501" s="27">
        <v>4</v>
      </c>
      <c r="C2501" s="27">
        <v>12.1</v>
      </c>
      <c r="D2501" s="27">
        <v>3.1</v>
      </c>
      <c r="E2501" s="27">
        <v>0.15</v>
      </c>
      <c r="F2501" s="27">
        <v>0.73</v>
      </c>
      <c r="G2501" s="27">
        <v>0.71</v>
      </c>
      <c r="H2501" s="27">
        <v>0.82</v>
      </c>
      <c r="J2501" s="7">
        <f t="shared" si="574"/>
        <v>0</v>
      </c>
      <c r="K2501" s="1"/>
      <c r="L2501" s="1"/>
      <c r="M2501" s="2" t="s">
        <v>1628</v>
      </c>
      <c r="N2501" s="2" t="s">
        <v>52</v>
      </c>
      <c r="O2501" s="2" t="s">
        <v>1628</v>
      </c>
      <c r="P2501" s="2" t="s">
        <v>1628</v>
      </c>
    </row>
    <row r="2502" spans="1:16" ht="14.25" customHeight="1">
      <c r="A2502" s="14" t="s">
        <v>1611</v>
      </c>
      <c r="B2502" s="27">
        <v>5</v>
      </c>
      <c r="C2502" s="27">
        <v>18.8</v>
      </c>
      <c r="D2502" s="27">
        <v>5.0999999999999996</v>
      </c>
      <c r="E2502" s="27">
        <v>0.26</v>
      </c>
      <c r="F2502" s="27">
        <v>0.3</v>
      </c>
      <c r="G2502" s="27">
        <v>0.75</v>
      </c>
      <c r="H2502" s="27">
        <v>2.37</v>
      </c>
      <c r="J2502" s="7">
        <f t="shared" si="574"/>
        <v>0</v>
      </c>
      <c r="K2502" s="1"/>
      <c r="L2502" s="1"/>
      <c r="M2502" s="2" t="s">
        <v>1628</v>
      </c>
      <c r="N2502" s="2" t="s">
        <v>52</v>
      </c>
      <c r="O2502" s="2" t="s">
        <v>1628</v>
      </c>
      <c r="P2502" s="2" t="s">
        <v>1628</v>
      </c>
    </row>
    <row r="2503" spans="1:16" ht="14.25" customHeight="1">
      <c r="A2503" s="14" t="s">
        <v>1611</v>
      </c>
      <c r="B2503" s="27">
        <v>6</v>
      </c>
      <c r="C2503" s="27">
        <v>12.3</v>
      </c>
      <c r="D2503" s="27">
        <v>3.6</v>
      </c>
      <c r="E2503" s="27">
        <v>0.17</v>
      </c>
      <c r="F2503" s="27">
        <v>0.2</v>
      </c>
      <c r="G2503" s="27">
        <v>0.34</v>
      </c>
      <c r="H2503" s="27">
        <v>0.83</v>
      </c>
      <c r="J2503" s="7">
        <f t="shared" si="574"/>
        <v>0</v>
      </c>
      <c r="K2503" s="1"/>
      <c r="L2503" s="1"/>
      <c r="M2503" s="2" t="s">
        <v>1628</v>
      </c>
      <c r="N2503" s="2" t="s">
        <v>52</v>
      </c>
      <c r="O2503" s="2" t="s">
        <v>1628</v>
      </c>
      <c r="P2503" s="2" t="s">
        <v>1628</v>
      </c>
    </row>
    <row r="2504" spans="1:16" ht="14.25" customHeight="1">
      <c r="A2504" s="14" t="s">
        <v>1611</v>
      </c>
      <c r="B2504" s="27">
        <v>7</v>
      </c>
      <c r="C2504" s="27">
        <v>15.2</v>
      </c>
      <c r="D2504" s="27">
        <v>3.6</v>
      </c>
      <c r="E2504" s="27">
        <v>0.28999999999999998</v>
      </c>
      <c r="F2504" s="27">
        <v>0.66</v>
      </c>
      <c r="G2504" s="27">
        <v>1</v>
      </c>
      <c r="H2504" s="27">
        <v>1.63</v>
      </c>
      <c r="J2504" s="7">
        <f t="shared" si="574"/>
        <v>0</v>
      </c>
      <c r="K2504" s="1"/>
      <c r="L2504" s="1"/>
      <c r="M2504" s="2" t="s">
        <v>1628</v>
      </c>
      <c r="N2504" s="2" t="s">
        <v>52</v>
      </c>
      <c r="O2504" s="2" t="s">
        <v>1628</v>
      </c>
      <c r="P2504" s="2" t="s">
        <v>1628</v>
      </c>
    </row>
    <row r="2505" spans="1:16" ht="14.25" customHeight="1">
      <c r="A2505" s="14" t="s">
        <v>1611</v>
      </c>
      <c r="B2505" s="27">
        <v>8</v>
      </c>
      <c r="C2505" s="27">
        <v>11.8</v>
      </c>
      <c r="D2505" s="27">
        <v>3.4</v>
      </c>
      <c r="E2505" s="27">
        <v>0.22</v>
      </c>
      <c r="F2505" s="27">
        <v>0.4</v>
      </c>
      <c r="G2505" s="27">
        <v>0.6</v>
      </c>
      <c r="H2505" s="27">
        <v>0.82</v>
      </c>
      <c r="J2505" s="7">
        <f t="shared" si="574"/>
        <v>0</v>
      </c>
      <c r="K2505" s="1"/>
      <c r="L2505" s="1"/>
      <c r="M2505" s="2" t="s">
        <v>1628</v>
      </c>
      <c r="N2505" s="2" t="s">
        <v>52</v>
      </c>
      <c r="O2505" s="2" t="s">
        <v>1628</v>
      </c>
      <c r="P2505" s="2" t="s">
        <v>1628</v>
      </c>
    </row>
    <row r="2506" spans="1:16" ht="14.25" customHeight="1">
      <c r="A2506" s="14" t="s">
        <v>1611</v>
      </c>
      <c r="B2506" s="27">
        <v>9</v>
      </c>
      <c r="C2506" s="27">
        <v>16.8</v>
      </c>
      <c r="D2506" s="27">
        <v>4</v>
      </c>
      <c r="E2506" s="27">
        <v>0.34</v>
      </c>
      <c r="F2506" s="27">
        <v>0.35</v>
      </c>
      <c r="G2506" s="27">
        <v>0.63</v>
      </c>
      <c r="H2506" s="27">
        <v>1.52</v>
      </c>
      <c r="J2506" s="7">
        <f t="shared" si="574"/>
        <v>0</v>
      </c>
      <c r="K2506" s="1"/>
      <c r="L2506" s="1"/>
      <c r="M2506" s="2" t="s">
        <v>1628</v>
      </c>
      <c r="N2506" s="2" t="s">
        <v>52</v>
      </c>
      <c r="O2506" s="2" t="s">
        <v>1628</v>
      </c>
      <c r="P2506" s="2" t="s">
        <v>1628</v>
      </c>
    </row>
    <row r="2507" spans="1:16" ht="14.25" customHeight="1">
      <c r="A2507" s="14" t="s">
        <v>1611</v>
      </c>
      <c r="B2507" s="27">
        <v>10</v>
      </c>
      <c r="C2507" s="27">
        <v>14.4</v>
      </c>
      <c r="D2507" s="27">
        <v>3.5</v>
      </c>
      <c r="E2507" s="27">
        <v>0.22</v>
      </c>
      <c r="F2507" s="27">
        <v>0.34</v>
      </c>
      <c r="G2507" s="27">
        <v>0.7</v>
      </c>
      <c r="H2507" s="27">
        <v>1.48</v>
      </c>
      <c r="J2507" s="7">
        <f t="shared" si="574"/>
        <v>0</v>
      </c>
      <c r="K2507" s="1"/>
      <c r="L2507" s="1"/>
      <c r="M2507" s="2" t="s">
        <v>1628</v>
      </c>
      <c r="N2507" s="2" t="s">
        <v>52</v>
      </c>
      <c r="O2507" s="2" t="s">
        <v>1628</v>
      </c>
      <c r="P2507" s="2" t="s">
        <v>1628</v>
      </c>
    </row>
    <row r="2508" spans="1:16" ht="14.25" customHeight="1">
      <c r="A2508" s="14" t="s">
        <v>1614</v>
      </c>
      <c r="B2508" s="27">
        <v>1</v>
      </c>
      <c r="J2508" s="7" t="e">
        <f t="shared" si="574"/>
        <v>#DIV/0!</v>
      </c>
      <c r="K2508" s="1"/>
      <c r="L2508" s="1"/>
      <c r="M2508" s="1"/>
      <c r="N2508" s="1"/>
      <c r="O2508" s="1"/>
      <c r="P2508" s="1"/>
    </row>
    <row r="2509" spans="1:16" ht="14.25" customHeight="1">
      <c r="A2509" s="14" t="s">
        <v>1614</v>
      </c>
      <c r="B2509" s="27">
        <v>2</v>
      </c>
      <c r="J2509" s="7" t="e">
        <f t="shared" si="574"/>
        <v>#DIV/0!</v>
      </c>
      <c r="K2509" s="1"/>
      <c r="L2509" s="1"/>
      <c r="M2509" s="1"/>
      <c r="N2509" s="1"/>
      <c r="O2509" s="1"/>
      <c r="P2509" s="1"/>
    </row>
    <row r="2510" spans="1:16" ht="14.25" customHeight="1">
      <c r="A2510" s="14" t="s">
        <v>1614</v>
      </c>
      <c r="B2510" s="27">
        <v>3</v>
      </c>
      <c r="J2510" s="7" t="e">
        <f t="shared" si="574"/>
        <v>#DIV/0!</v>
      </c>
      <c r="K2510" s="1"/>
      <c r="L2510" s="1"/>
      <c r="M2510" s="1"/>
      <c r="N2510" s="1"/>
      <c r="O2510" s="1"/>
      <c r="P2510" s="1"/>
    </row>
    <row r="2511" spans="1:16" ht="14.25" customHeight="1">
      <c r="A2511" s="14" t="s">
        <v>1614</v>
      </c>
      <c r="B2511" s="27">
        <v>4</v>
      </c>
      <c r="J2511" s="7" t="e">
        <f t="shared" si="574"/>
        <v>#DIV/0!</v>
      </c>
      <c r="K2511" s="1"/>
      <c r="L2511" s="1"/>
      <c r="M2511" s="1"/>
      <c r="N2511" s="1"/>
      <c r="O2511" s="1"/>
      <c r="P2511" s="1"/>
    </row>
    <row r="2512" spans="1:16" ht="14.25" customHeight="1">
      <c r="A2512" s="14" t="s">
        <v>1614</v>
      </c>
      <c r="B2512" s="27">
        <v>5</v>
      </c>
      <c r="J2512" s="7" t="e">
        <f t="shared" si="574"/>
        <v>#DIV/0!</v>
      </c>
      <c r="K2512" s="1"/>
      <c r="L2512" s="1"/>
      <c r="M2512" s="1"/>
      <c r="N2512" s="1"/>
      <c r="O2512" s="1"/>
      <c r="P2512" s="1"/>
    </row>
    <row r="2513" spans="1:16" ht="14.25" customHeight="1">
      <c r="A2513" s="14" t="s">
        <v>1618</v>
      </c>
      <c r="B2513" s="27">
        <v>1</v>
      </c>
      <c r="C2513" s="27">
        <v>12.7</v>
      </c>
      <c r="D2513" s="27">
        <v>4.0999999999999996</v>
      </c>
      <c r="E2513" s="27">
        <v>0.14000000000000001</v>
      </c>
      <c r="F2513" s="27">
        <v>0.93</v>
      </c>
      <c r="G2513" s="27">
        <v>0.69</v>
      </c>
      <c r="H2513" s="27">
        <v>0.88</v>
      </c>
      <c r="J2513" s="7">
        <f t="shared" si="574"/>
        <v>0</v>
      </c>
      <c r="K2513" s="1"/>
      <c r="L2513" s="1"/>
      <c r="M2513" s="2" t="s">
        <v>52</v>
      </c>
      <c r="N2513" s="2" t="s">
        <v>52</v>
      </c>
      <c r="O2513" s="2" t="s">
        <v>1628</v>
      </c>
      <c r="P2513" s="2" t="s">
        <v>1628</v>
      </c>
    </row>
    <row r="2514" spans="1:16" ht="14.25" customHeight="1">
      <c r="A2514" s="14" t="s">
        <v>1618</v>
      </c>
      <c r="B2514" s="27">
        <v>2</v>
      </c>
      <c r="C2514" s="27">
        <v>14.4</v>
      </c>
      <c r="D2514" s="27">
        <v>3.1</v>
      </c>
      <c r="E2514" s="27">
        <v>0.17</v>
      </c>
      <c r="F2514" s="27">
        <v>0.89</v>
      </c>
      <c r="G2514" s="27">
        <v>0.61</v>
      </c>
      <c r="H2514" s="27">
        <v>0.65</v>
      </c>
      <c r="J2514" s="7">
        <f t="shared" si="574"/>
        <v>0</v>
      </c>
      <c r="K2514" s="1"/>
      <c r="L2514" s="1"/>
      <c r="M2514" s="2" t="s">
        <v>52</v>
      </c>
      <c r="N2514" s="2" t="s">
        <v>52</v>
      </c>
      <c r="O2514" s="2" t="s">
        <v>1628</v>
      </c>
      <c r="P2514" s="2" t="s">
        <v>1628</v>
      </c>
    </row>
    <row r="2515" spans="1:16" ht="14.25" customHeight="1">
      <c r="A2515" s="14" t="s">
        <v>1618</v>
      </c>
      <c r="B2515" s="27">
        <v>3</v>
      </c>
      <c r="C2515" s="27">
        <v>16.399999999999999</v>
      </c>
      <c r="D2515" s="27">
        <v>5.4</v>
      </c>
      <c r="E2515" s="27">
        <v>0.28000000000000003</v>
      </c>
      <c r="F2515" s="27">
        <v>1.07</v>
      </c>
      <c r="G2515" s="27">
        <v>0.75</v>
      </c>
      <c r="H2515" s="27">
        <v>1.75</v>
      </c>
      <c r="J2515" s="7">
        <f t="shared" si="574"/>
        <v>0</v>
      </c>
      <c r="K2515" s="1"/>
      <c r="L2515" s="1"/>
      <c r="M2515" s="2" t="s">
        <v>52</v>
      </c>
      <c r="N2515" s="2" t="s">
        <v>52</v>
      </c>
      <c r="O2515" s="2" t="s">
        <v>1628</v>
      </c>
      <c r="P2515" s="2" t="s">
        <v>1628</v>
      </c>
    </row>
    <row r="2516" spans="1:16" ht="14.25" customHeight="1">
      <c r="A2516" s="14" t="s">
        <v>1618</v>
      </c>
      <c r="B2516" s="27">
        <v>4</v>
      </c>
      <c r="C2516" s="27">
        <v>13.9</v>
      </c>
      <c r="D2516" s="27">
        <v>4.0999999999999996</v>
      </c>
      <c r="E2516" s="27">
        <v>0.12</v>
      </c>
      <c r="F2516" s="27">
        <v>1.1499999999999999</v>
      </c>
      <c r="G2516" s="27">
        <v>0.72</v>
      </c>
      <c r="H2516" s="27">
        <v>1.1399999999999999</v>
      </c>
      <c r="J2516" s="7">
        <f t="shared" si="574"/>
        <v>0</v>
      </c>
      <c r="K2516" s="1"/>
      <c r="L2516" s="1"/>
      <c r="M2516" s="2" t="s">
        <v>1628</v>
      </c>
      <c r="N2516" s="2" t="s">
        <v>52</v>
      </c>
      <c r="O2516" s="2" t="s">
        <v>1628</v>
      </c>
      <c r="P2516" s="2" t="s">
        <v>1628</v>
      </c>
    </row>
    <row r="2517" spans="1:16" ht="14.25" customHeight="1">
      <c r="A2517" s="14" t="s">
        <v>1618</v>
      </c>
      <c r="B2517" s="27">
        <v>5</v>
      </c>
      <c r="C2517" s="27">
        <v>16.399999999999999</v>
      </c>
      <c r="D2517" s="27">
        <v>4.4000000000000004</v>
      </c>
      <c r="E2517" s="27">
        <v>0.13</v>
      </c>
      <c r="F2517" s="27">
        <v>0.92</v>
      </c>
      <c r="G2517" s="27">
        <v>0.75</v>
      </c>
      <c r="H2517" s="27">
        <v>1.54</v>
      </c>
      <c r="J2517" s="7">
        <f t="shared" si="574"/>
        <v>0</v>
      </c>
      <c r="K2517" s="1"/>
      <c r="L2517" s="1"/>
      <c r="M2517" s="2" t="s">
        <v>52</v>
      </c>
      <c r="N2517" s="2" t="s">
        <v>52</v>
      </c>
      <c r="O2517" s="2" t="s">
        <v>1628</v>
      </c>
      <c r="P2517" s="2" t="s">
        <v>1628</v>
      </c>
    </row>
    <row r="2518" spans="1:16" ht="14.25" customHeight="1">
      <c r="A2518" s="14" t="s">
        <v>1618</v>
      </c>
      <c r="B2518" s="27">
        <v>6</v>
      </c>
      <c r="C2518" s="27">
        <v>14.5</v>
      </c>
      <c r="D2518" s="27">
        <v>4.4000000000000004</v>
      </c>
      <c r="E2518" s="27">
        <v>0.1</v>
      </c>
      <c r="F2518" s="27">
        <v>0.93</v>
      </c>
      <c r="G2518" s="27">
        <v>0.71</v>
      </c>
      <c r="H2518" s="27">
        <v>1.07</v>
      </c>
      <c r="J2518" s="7">
        <f t="shared" si="574"/>
        <v>0</v>
      </c>
      <c r="K2518" s="1"/>
      <c r="L2518" s="1"/>
      <c r="M2518" s="2" t="s">
        <v>52</v>
      </c>
      <c r="N2518" s="2" t="s">
        <v>52</v>
      </c>
      <c r="O2518" s="2" t="s">
        <v>1628</v>
      </c>
      <c r="P2518" s="2" t="s">
        <v>1628</v>
      </c>
    </row>
    <row r="2519" spans="1:16" ht="14.25" customHeight="1">
      <c r="A2519" s="14" t="s">
        <v>1618</v>
      </c>
      <c r="B2519" s="27">
        <v>7</v>
      </c>
      <c r="C2519" s="27">
        <v>16.899999999999999</v>
      </c>
      <c r="D2519" s="27">
        <v>4.3</v>
      </c>
      <c r="E2519" s="27">
        <v>0.12</v>
      </c>
      <c r="F2519" s="27">
        <v>1.3</v>
      </c>
      <c r="G2519" s="27">
        <v>0.87</v>
      </c>
      <c r="H2519" s="27">
        <v>1.44</v>
      </c>
      <c r="J2519" s="7">
        <f t="shared" si="574"/>
        <v>0</v>
      </c>
      <c r="K2519" s="1"/>
      <c r="L2519" s="1"/>
      <c r="M2519" s="2" t="s">
        <v>52</v>
      </c>
      <c r="N2519" s="2" t="s">
        <v>52</v>
      </c>
      <c r="O2519" s="2" t="s">
        <v>1628</v>
      </c>
      <c r="P2519" s="2" t="s">
        <v>1628</v>
      </c>
    </row>
    <row r="2520" spans="1:16" ht="14.25" customHeight="1">
      <c r="A2520" s="14" t="s">
        <v>1618</v>
      </c>
      <c r="B2520" s="27">
        <v>8</v>
      </c>
      <c r="C2520" s="27">
        <v>17.7</v>
      </c>
      <c r="D2520" s="27">
        <v>5.6</v>
      </c>
      <c r="E2520" s="27">
        <v>0.1</v>
      </c>
      <c r="F2520" s="27">
        <v>0.98</v>
      </c>
      <c r="G2520" s="27">
        <v>0.82</v>
      </c>
      <c r="H2520" s="27">
        <v>1.88</v>
      </c>
      <c r="J2520" s="7">
        <f t="shared" si="574"/>
        <v>0</v>
      </c>
      <c r="K2520" s="1"/>
      <c r="L2520" s="1"/>
      <c r="M2520" s="2" t="s">
        <v>52</v>
      </c>
      <c r="N2520" s="2" t="s">
        <v>52</v>
      </c>
      <c r="O2520" s="2" t="s">
        <v>1628</v>
      </c>
      <c r="P2520" s="2" t="s">
        <v>1628</v>
      </c>
    </row>
    <row r="2521" spans="1:16" ht="14.25" customHeight="1">
      <c r="A2521" s="14" t="s">
        <v>1618</v>
      </c>
      <c r="B2521" s="27">
        <v>9</v>
      </c>
      <c r="C2521" s="27">
        <v>11.9</v>
      </c>
      <c r="D2521" s="27">
        <v>3.6</v>
      </c>
      <c r="E2521" s="27">
        <v>0.06</v>
      </c>
      <c r="F2521" s="27">
        <v>0.97</v>
      </c>
      <c r="G2521" s="27">
        <v>0.54</v>
      </c>
      <c r="H2521" s="27">
        <v>0.56999999999999995</v>
      </c>
      <c r="J2521" s="7">
        <f t="shared" si="574"/>
        <v>0</v>
      </c>
      <c r="K2521" s="1"/>
      <c r="L2521" s="1"/>
      <c r="M2521" s="2" t="s">
        <v>52</v>
      </c>
      <c r="N2521" s="2" t="s">
        <v>52</v>
      </c>
      <c r="O2521" s="2" t="s">
        <v>1628</v>
      </c>
      <c r="P2521" s="2" t="s">
        <v>1628</v>
      </c>
    </row>
    <row r="2522" spans="1:16" ht="14.25" customHeight="1">
      <c r="A2522" s="14" t="s">
        <v>1618</v>
      </c>
      <c r="B2522" s="27">
        <v>10</v>
      </c>
      <c r="C2522" s="27">
        <v>18</v>
      </c>
      <c r="D2522" s="27">
        <v>4.5</v>
      </c>
      <c r="E2522" s="27">
        <v>0.18</v>
      </c>
      <c r="F2522" s="27">
        <v>1.3</v>
      </c>
      <c r="G2522" s="27">
        <v>0.78</v>
      </c>
      <c r="H2522" s="27">
        <v>1.71</v>
      </c>
      <c r="J2522" s="7">
        <f t="shared" si="574"/>
        <v>0</v>
      </c>
      <c r="K2522" s="1"/>
      <c r="L2522" s="1"/>
      <c r="M2522" s="2" t="s">
        <v>1628</v>
      </c>
      <c r="N2522" s="2" t="s">
        <v>52</v>
      </c>
      <c r="O2522" s="2" t="s">
        <v>1628</v>
      </c>
      <c r="P2522" s="2" t="s">
        <v>1628</v>
      </c>
    </row>
    <row r="2523" spans="1:16" ht="14.25" customHeight="1">
      <c r="K2523" s="1"/>
      <c r="L2523" s="1"/>
      <c r="M2523" s="1"/>
      <c r="N2523" s="1"/>
      <c r="O2523" s="1"/>
      <c r="P2523" s="1"/>
    </row>
    <row r="2524" spans="1:16" ht="14.25" customHeight="1">
      <c r="K2524" s="1"/>
      <c r="L2524" s="1"/>
      <c r="M2524" s="1"/>
      <c r="N2524" s="1"/>
      <c r="O2524" s="1"/>
      <c r="P2524" s="1"/>
    </row>
    <row r="2525" spans="1:16" ht="14.25" customHeight="1">
      <c r="K2525" s="1"/>
      <c r="L2525" s="1"/>
      <c r="M2525" s="1"/>
      <c r="N2525" s="1"/>
      <c r="O2525" s="1"/>
      <c r="P2525" s="1"/>
    </row>
    <row r="2526" spans="1:16" ht="14.25" customHeight="1">
      <c r="K2526" s="1"/>
      <c r="L2526" s="1"/>
      <c r="M2526" s="1"/>
      <c r="N2526" s="1"/>
      <c r="O2526" s="1"/>
      <c r="P2526" s="1"/>
    </row>
    <row r="2527" spans="1:16" ht="14.25" customHeight="1">
      <c r="K2527" s="1"/>
      <c r="L2527" s="1"/>
      <c r="M2527" s="1"/>
      <c r="N2527" s="1"/>
      <c r="O2527" s="1"/>
      <c r="P2527" s="1"/>
    </row>
    <row r="2528" spans="1:16" ht="14.25" customHeight="1">
      <c r="K2528" s="1"/>
      <c r="L2528" s="1"/>
      <c r="M2528" s="1"/>
      <c r="N2528" s="1"/>
      <c r="O2528" s="1"/>
      <c r="P2528" s="1"/>
    </row>
    <row r="2529" spans="11:16" ht="14.25" customHeight="1">
      <c r="K2529" s="1"/>
      <c r="L2529" s="1"/>
      <c r="M2529" s="1"/>
      <c r="N2529" s="1"/>
      <c r="O2529" s="1"/>
      <c r="P2529" s="1"/>
    </row>
    <row r="2530" spans="11:16" ht="14.25" customHeight="1">
      <c r="K2530" s="1"/>
      <c r="L2530" s="1"/>
      <c r="M2530" s="1"/>
      <c r="N2530" s="1"/>
      <c r="O2530" s="1"/>
      <c r="P2530" s="1"/>
    </row>
    <row r="2531" spans="11:16" ht="14.25" customHeight="1">
      <c r="K2531" s="1"/>
      <c r="L2531" s="1"/>
      <c r="M2531" s="1"/>
      <c r="N2531" s="1"/>
      <c r="O2531" s="1"/>
      <c r="P2531" s="1"/>
    </row>
    <row r="2532" spans="11:16" ht="14.25" customHeight="1">
      <c r="K2532" s="1"/>
      <c r="L2532" s="1"/>
      <c r="M2532" s="1"/>
      <c r="N2532" s="1"/>
      <c r="O2532" s="1"/>
      <c r="P2532" s="1"/>
    </row>
    <row r="2533" spans="11:16" ht="14.25" customHeight="1">
      <c r="K2533" s="1"/>
      <c r="L2533" s="1"/>
      <c r="M2533" s="1"/>
      <c r="N2533" s="1"/>
      <c r="O2533" s="1"/>
      <c r="P2533" s="1"/>
    </row>
    <row r="2534" spans="11:16" ht="14.25" customHeight="1">
      <c r="K2534" s="1"/>
      <c r="L2534" s="1"/>
      <c r="M2534" s="1"/>
      <c r="N2534" s="1"/>
      <c r="O2534" s="1"/>
      <c r="P2534" s="1"/>
    </row>
    <row r="2535" spans="11:16" ht="14.25" customHeight="1">
      <c r="K2535" s="1"/>
      <c r="L2535" s="1"/>
      <c r="M2535" s="1"/>
      <c r="N2535" s="1"/>
      <c r="O2535" s="1"/>
      <c r="P2535" s="1"/>
    </row>
    <row r="2536" spans="11:16" ht="14.25" customHeight="1">
      <c r="K2536" s="1"/>
      <c r="L2536" s="1"/>
      <c r="M2536" s="1"/>
      <c r="N2536" s="1"/>
      <c r="O2536" s="1"/>
      <c r="P2536" s="1"/>
    </row>
    <row r="2537" spans="11:16" ht="14.25" customHeight="1">
      <c r="K2537" s="1"/>
      <c r="L2537" s="1"/>
      <c r="M2537" s="1"/>
      <c r="N2537" s="1"/>
      <c r="O2537" s="1"/>
      <c r="P2537" s="1"/>
    </row>
    <row r="2538" spans="11:16" ht="14.25" customHeight="1">
      <c r="K2538" s="1"/>
      <c r="L2538" s="1"/>
      <c r="M2538" s="1"/>
      <c r="N2538" s="1"/>
      <c r="O2538" s="1"/>
      <c r="P2538" s="1"/>
    </row>
    <row r="2539" spans="11:16" ht="14.25" customHeight="1">
      <c r="K2539" s="1"/>
      <c r="L2539" s="1"/>
      <c r="M2539" s="1"/>
      <c r="N2539" s="1"/>
      <c r="O2539" s="1"/>
      <c r="P2539" s="1"/>
    </row>
    <row r="2540" spans="11:16" ht="14.25" customHeight="1">
      <c r="K2540" s="1"/>
      <c r="L2540" s="1"/>
      <c r="M2540" s="1"/>
      <c r="N2540" s="1"/>
      <c r="O2540" s="1"/>
      <c r="P2540" s="1"/>
    </row>
    <row r="2541" spans="11:16" ht="14.25" customHeight="1">
      <c r="K2541" s="1"/>
      <c r="L2541" s="1"/>
      <c r="M2541" s="1"/>
      <c r="N2541" s="1"/>
      <c r="O2541" s="1"/>
      <c r="P2541" s="1"/>
    </row>
    <row r="2542" spans="11:16" ht="14.25" customHeight="1">
      <c r="K2542" s="1"/>
      <c r="L2542" s="1"/>
      <c r="M2542" s="1"/>
      <c r="N2542" s="1"/>
      <c r="O2542" s="1"/>
      <c r="P2542" s="1"/>
    </row>
    <row r="2543" spans="11:16" ht="14.25" customHeight="1">
      <c r="K2543" s="1"/>
      <c r="L2543" s="1"/>
      <c r="M2543" s="1"/>
      <c r="N2543" s="1"/>
      <c r="O2543" s="1"/>
      <c r="P2543" s="1"/>
    </row>
    <row r="2544" spans="11:16" ht="14.25" customHeight="1">
      <c r="K2544" s="1"/>
      <c r="L2544" s="1"/>
      <c r="M2544" s="1"/>
      <c r="N2544" s="1"/>
      <c r="O2544" s="1"/>
      <c r="P2544" s="1"/>
    </row>
    <row r="2545" spans="11:16" ht="14.25" customHeight="1">
      <c r="K2545" s="1"/>
      <c r="L2545" s="1"/>
      <c r="M2545" s="1"/>
      <c r="N2545" s="1"/>
      <c r="O2545" s="1"/>
      <c r="P2545" s="1"/>
    </row>
    <row r="2546" spans="11:16" ht="14.25" customHeight="1">
      <c r="K2546" s="1"/>
      <c r="L2546" s="1"/>
      <c r="M2546" s="1"/>
      <c r="N2546" s="1"/>
      <c r="O2546" s="1"/>
      <c r="P2546" s="1"/>
    </row>
    <row r="2547" spans="11:16" ht="14.25" customHeight="1">
      <c r="K2547" s="1"/>
      <c r="L2547" s="1"/>
      <c r="M2547" s="1"/>
      <c r="N2547" s="1"/>
      <c r="O2547" s="1"/>
      <c r="P2547" s="1"/>
    </row>
    <row r="2548" spans="11:16" ht="14.25" customHeight="1">
      <c r="K2548" s="1"/>
      <c r="L2548" s="1"/>
      <c r="M2548" s="1"/>
      <c r="N2548" s="1"/>
      <c r="O2548" s="1"/>
      <c r="P2548" s="1"/>
    </row>
    <row r="2549" spans="11:16" ht="14.25" customHeight="1">
      <c r="K2549" s="1"/>
      <c r="L2549" s="1"/>
      <c r="M2549" s="1"/>
      <c r="N2549" s="1"/>
      <c r="O2549" s="1"/>
      <c r="P2549" s="1"/>
    </row>
    <row r="2550" spans="11:16" ht="14.25" customHeight="1">
      <c r="K2550" s="1"/>
      <c r="L2550" s="1"/>
      <c r="M2550" s="1"/>
      <c r="N2550" s="1"/>
      <c r="O2550" s="1"/>
      <c r="P2550" s="1"/>
    </row>
    <row r="2551" spans="11:16" ht="14.25" customHeight="1">
      <c r="K2551" s="1"/>
      <c r="L2551" s="1"/>
      <c r="M2551" s="1"/>
      <c r="N2551" s="1"/>
      <c r="O2551" s="1"/>
      <c r="P2551" s="1"/>
    </row>
    <row r="2552" spans="11:16" ht="14.25" customHeight="1">
      <c r="K2552" s="1"/>
      <c r="L2552" s="1"/>
      <c r="M2552" s="1"/>
      <c r="N2552" s="1"/>
      <c r="O2552" s="1"/>
      <c r="P2552" s="1"/>
    </row>
    <row r="2553" spans="11:16" ht="14.25" customHeight="1">
      <c r="K2553" s="1"/>
      <c r="L2553" s="1"/>
      <c r="M2553" s="1"/>
      <c r="N2553" s="1"/>
      <c r="O2553" s="1"/>
      <c r="P2553" s="1"/>
    </row>
    <row r="2554" spans="11:16" ht="14.25" customHeight="1">
      <c r="K2554" s="1"/>
      <c r="L2554" s="1"/>
      <c r="M2554" s="1"/>
      <c r="N2554" s="1"/>
      <c r="O2554" s="1"/>
      <c r="P2554" s="1"/>
    </row>
    <row r="2555" spans="11:16" ht="14.25" customHeight="1">
      <c r="K2555" s="1"/>
      <c r="L2555" s="1"/>
      <c r="M2555" s="1"/>
      <c r="N2555" s="1"/>
      <c r="O2555" s="1"/>
      <c r="P2555" s="1"/>
    </row>
    <row r="2556" spans="11:16" ht="14.25" customHeight="1">
      <c r="K2556" s="1"/>
      <c r="L2556" s="1"/>
      <c r="M2556" s="1"/>
      <c r="N2556" s="1"/>
      <c r="O2556" s="1"/>
      <c r="P2556" s="1"/>
    </row>
    <row r="2557" spans="11:16" ht="14.25" customHeight="1">
      <c r="K2557" s="1"/>
      <c r="L2557" s="1"/>
      <c r="M2557" s="1"/>
      <c r="N2557" s="1"/>
      <c r="O2557" s="1"/>
      <c r="P2557" s="1"/>
    </row>
    <row r="2558" spans="11:16" ht="14.25" customHeight="1">
      <c r="K2558" s="1"/>
      <c r="L2558" s="1"/>
      <c r="M2558" s="1"/>
      <c r="N2558" s="1"/>
      <c r="O2558" s="1"/>
      <c r="P2558" s="1"/>
    </row>
    <row r="2559" spans="11:16" ht="14.25" customHeight="1">
      <c r="K2559" s="1"/>
      <c r="L2559" s="1"/>
      <c r="M2559" s="1"/>
      <c r="N2559" s="1"/>
      <c r="O2559" s="1"/>
      <c r="P2559" s="1"/>
    </row>
    <row r="2560" spans="11:16" ht="14.25" customHeight="1">
      <c r="K2560" s="1"/>
      <c r="L2560" s="1"/>
      <c r="M2560" s="1"/>
      <c r="N2560" s="1"/>
      <c r="O2560" s="1"/>
      <c r="P2560" s="1"/>
    </row>
    <row r="2561" spans="11:16" ht="14.25" customHeight="1">
      <c r="K2561" s="1"/>
      <c r="L2561" s="1"/>
      <c r="M2561" s="1"/>
      <c r="N2561" s="1"/>
      <c r="O2561" s="1"/>
      <c r="P2561" s="1"/>
    </row>
    <row r="2562" spans="11:16" ht="14.25" customHeight="1">
      <c r="K2562" s="1"/>
      <c r="L2562" s="1"/>
      <c r="M2562" s="1"/>
      <c r="N2562" s="1"/>
      <c r="O2562" s="1"/>
      <c r="P2562" s="1"/>
    </row>
    <row r="2563" spans="11:16" ht="14.25" customHeight="1">
      <c r="K2563" s="1"/>
      <c r="L2563" s="1"/>
      <c r="M2563" s="1"/>
      <c r="N2563" s="1"/>
      <c r="O2563" s="1"/>
      <c r="P2563" s="1"/>
    </row>
    <row r="2564" spans="11:16" ht="14.25" customHeight="1">
      <c r="K2564" s="1"/>
      <c r="L2564" s="1"/>
      <c r="M2564" s="1"/>
      <c r="N2564" s="1"/>
      <c r="O2564" s="1"/>
      <c r="P2564" s="1"/>
    </row>
    <row r="2565" spans="11:16" ht="14.25" customHeight="1">
      <c r="K2565" s="1"/>
      <c r="L2565" s="1"/>
      <c r="M2565" s="1"/>
      <c r="N2565" s="1"/>
      <c r="O2565" s="1"/>
      <c r="P2565" s="1"/>
    </row>
    <row r="2566" spans="11:16" ht="14.25" customHeight="1">
      <c r="K2566" s="1"/>
      <c r="L2566" s="1"/>
      <c r="M2566" s="1"/>
      <c r="N2566" s="1"/>
      <c r="O2566" s="1"/>
      <c r="P2566" s="1"/>
    </row>
    <row r="2567" spans="11:16" ht="14.25" customHeight="1">
      <c r="K2567" s="1"/>
      <c r="L2567" s="1"/>
      <c r="M2567" s="1"/>
      <c r="N2567" s="1"/>
      <c r="O2567" s="1"/>
      <c r="P2567" s="1"/>
    </row>
    <row r="2568" spans="11:16" ht="14.25" customHeight="1">
      <c r="K2568" s="1"/>
      <c r="L2568" s="1"/>
      <c r="M2568" s="1"/>
      <c r="N2568" s="1"/>
      <c r="O2568" s="1"/>
      <c r="P2568" s="1"/>
    </row>
    <row r="2569" spans="11:16" ht="14.25" customHeight="1">
      <c r="K2569" s="1"/>
      <c r="L2569" s="1"/>
      <c r="M2569" s="1"/>
      <c r="N2569" s="1"/>
      <c r="O2569" s="1"/>
      <c r="P2569" s="1"/>
    </row>
    <row r="2570" spans="11:16" ht="14.25" customHeight="1">
      <c r="K2570" s="1"/>
      <c r="L2570" s="1"/>
      <c r="M2570" s="1"/>
      <c r="N2570" s="1"/>
      <c r="O2570" s="1"/>
      <c r="P2570" s="1"/>
    </row>
    <row r="2571" spans="11:16" ht="14.25" customHeight="1">
      <c r="K2571" s="1"/>
      <c r="L2571" s="1"/>
      <c r="M2571" s="1"/>
      <c r="N2571" s="1"/>
      <c r="O2571" s="1"/>
      <c r="P2571" s="1"/>
    </row>
    <row r="2572" spans="11:16" ht="14.25" customHeight="1">
      <c r="K2572" s="1"/>
      <c r="L2572" s="1"/>
      <c r="M2572" s="1"/>
      <c r="N2572" s="1"/>
      <c r="O2572" s="1"/>
      <c r="P2572" s="1"/>
    </row>
    <row r="2573" spans="11:16" ht="14.25" customHeight="1">
      <c r="K2573" s="1"/>
      <c r="L2573" s="1"/>
      <c r="M2573" s="1"/>
      <c r="N2573" s="1"/>
      <c r="O2573" s="1"/>
      <c r="P2573" s="1"/>
    </row>
    <row r="2574" spans="11:16" ht="14.25" customHeight="1">
      <c r="K2574" s="1"/>
      <c r="L2574" s="1"/>
      <c r="M2574" s="1"/>
      <c r="N2574" s="1"/>
      <c r="O2574" s="1"/>
      <c r="P2574" s="1"/>
    </row>
    <row r="2575" spans="11:16" ht="14.25" customHeight="1">
      <c r="K2575" s="1"/>
      <c r="L2575" s="1"/>
      <c r="M2575" s="1"/>
      <c r="N2575" s="1"/>
      <c r="O2575" s="1"/>
      <c r="P2575" s="1"/>
    </row>
    <row r="2576" spans="11:16" ht="14.25" customHeight="1">
      <c r="K2576" s="1"/>
      <c r="L2576" s="1"/>
      <c r="M2576" s="1"/>
      <c r="N2576" s="1"/>
      <c r="O2576" s="1"/>
      <c r="P2576" s="1"/>
    </row>
    <row r="2577" spans="11:16" ht="14.25" customHeight="1">
      <c r="K2577" s="1"/>
      <c r="L2577" s="1"/>
      <c r="M2577" s="1"/>
      <c r="N2577" s="1"/>
      <c r="O2577" s="1"/>
      <c r="P2577" s="1"/>
    </row>
    <row r="2578" spans="11:16" ht="14.25" customHeight="1">
      <c r="K2578" s="1"/>
      <c r="L2578" s="1"/>
      <c r="M2578" s="1"/>
      <c r="N2578" s="1"/>
      <c r="O2578" s="1"/>
      <c r="P2578" s="1"/>
    </row>
    <row r="2579" spans="11:16" ht="14.25" customHeight="1">
      <c r="K2579" s="1"/>
      <c r="L2579" s="1"/>
      <c r="M2579" s="1"/>
      <c r="N2579" s="1"/>
      <c r="O2579" s="1"/>
      <c r="P2579" s="1"/>
    </row>
    <row r="2580" spans="11:16" ht="14.25" customHeight="1">
      <c r="K2580" s="1"/>
      <c r="L2580" s="1"/>
      <c r="M2580" s="1"/>
      <c r="N2580" s="1"/>
      <c r="O2580" s="1"/>
      <c r="P2580" s="1"/>
    </row>
    <row r="2581" spans="11:16" ht="14.25" customHeight="1">
      <c r="K2581" s="1"/>
      <c r="L2581" s="1"/>
      <c r="M2581" s="1"/>
      <c r="N2581" s="1"/>
      <c r="O2581" s="1"/>
      <c r="P2581" s="1"/>
    </row>
    <row r="2582" spans="11:16" ht="14.25" customHeight="1">
      <c r="K2582" s="1"/>
      <c r="L2582" s="1"/>
      <c r="M2582" s="1"/>
      <c r="N2582" s="1"/>
      <c r="O2582" s="1"/>
      <c r="P2582" s="1"/>
    </row>
    <row r="2583" spans="11:16" ht="14.25" customHeight="1">
      <c r="K2583" s="1"/>
      <c r="L2583" s="1"/>
      <c r="M2583" s="1"/>
      <c r="N2583" s="1"/>
      <c r="O2583" s="1"/>
      <c r="P2583" s="1"/>
    </row>
    <row r="2584" spans="11:16" ht="14.25" customHeight="1">
      <c r="K2584" s="1"/>
      <c r="L2584" s="1"/>
      <c r="M2584" s="1"/>
      <c r="N2584" s="1"/>
      <c r="O2584" s="1"/>
      <c r="P2584" s="1"/>
    </row>
    <row r="2585" spans="11:16" ht="14.25" customHeight="1">
      <c r="K2585" s="1"/>
      <c r="L2585" s="1"/>
      <c r="M2585" s="1"/>
      <c r="N2585" s="1"/>
      <c r="O2585" s="1"/>
      <c r="P2585" s="1"/>
    </row>
    <row r="2586" spans="11:16" ht="14.25" customHeight="1">
      <c r="K2586" s="1"/>
      <c r="L2586" s="1"/>
      <c r="M2586" s="1"/>
      <c r="N2586" s="1"/>
      <c r="O2586" s="1"/>
      <c r="P2586" s="1"/>
    </row>
    <row r="2587" spans="11:16" ht="14.25" customHeight="1">
      <c r="K2587" s="1"/>
      <c r="L2587" s="1"/>
      <c r="M2587" s="1"/>
      <c r="N2587" s="1"/>
      <c r="O2587" s="1"/>
      <c r="P2587" s="1"/>
    </row>
    <row r="2588" spans="11:16" ht="14.25" customHeight="1">
      <c r="K2588" s="1"/>
      <c r="L2588" s="1"/>
      <c r="M2588" s="1"/>
      <c r="N2588" s="1"/>
      <c r="O2588" s="1"/>
      <c r="P2588" s="1"/>
    </row>
    <row r="2589" spans="11:16" ht="14.25" customHeight="1">
      <c r="K2589" s="1"/>
      <c r="L2589" s="1"/>
      <c r="M2589" s="1"/>
      <c r="N2589" s="1"/>
      <c r="O2589" s="1"/>
      <c r="P2589" s="1"/>
    </row>
    <row r="2590" spans="11:16" ht="14.25" customHeight="1">
      <c r="K2590" s="1"/>
      <c r="L2590" s="1"/>
      <c r="M2590" s="1"/>
      <c r="N2590" s="1"/>
      <c r="O2590" s="1"/>
      <c r="P2590" s="1"/>
    </row>
    <row r="2591" spans="11:16" ht="14.25" customHeight="1">
      <c r="K2591" s="1"/>
      <c r="L2591" s="1"/>
      <c r="M2591" s="1"/>
      <c r="N2591" s="1"/>
      <c r="O2591" s="1"/>
      <c r="P2591" s="1"/>
    </row>
    <row r="2592" spans="11:16" ht="14.25" customHeight="1">
      <c r="K2592" s="1"/>
      <c r="L2592" s="1"/>
      <c r="M2592" s="1"/>
      <c r="N2592" s="1"/>
      <c r="O2592" s="1"/>
      <c r="P2592" s="1"/>
    </row>
    <row r="2593" spans="11:16" ht="14.25" customHeight="1">
      <c r="K2593" s="1"/>
      <c r="L2593" s="1"/>
      <c r="M2593" s="1"/>
      <c r="N2593" s="1"/>
      <c r="O2593" s="1"/>
      <c r="P2593" s="1"/>
    </row>
    <row r="2594" spans="11:16" ht="14.25" customHeight="1">
      <c r="K2594" s="1"/>
      <c r="L2594" s="1"/>
      <c r="M2594" s="1"/>
      <c r="N2594" s="1"/>
      <c r="O2594" s="1"/>
      <c r="P2594" s="1"/>
    </row>
    <row r="2595" spans="11:16" ht="14.25" customHeight="1">
      <c r="K2595" s="1"/>
      <c r="L2595" s="1"/>
      <c r="M2595" s="1"/>
      <c r="N2595" s="1"/>
      <c r="O2595" s="1"/>
      <c r="P2595" s="1"/>
    </row>
    <row r="2596" spans="11:16" ht="14.25" customHeight="1">
      <c r="K2596" s="1"/>
      <c r="L2596" s="1"/>
      <c r="M2596" s="1"/>
      <c r="N2596" s="1"/>
      <c r="O2596" s="1"/>
      <c r="P2596" s="1"/>
    </row>
    <row r="2597" spans="11:16" ht="14.25" customHeight="1">
      <c r="K2597" s="1"/>
      <c r="L2597" s="1"/>
      <c r="M2597" s="1"/>
      <c r="N2597" s="1"/>
      <c r="O2597" s="1"/>
      <c r="P2597" s="1"/>
    </row>
    <row r="2598" spans="11:16" ht="14.25" customHeight="1">
      <c r="K2598" s="1"/>
      <c r="L2598" s="1"/>
      <c r="M2598" s="1"/>
      <c r="N2598" s="1"/>
      <c r="O2598" s="1"/>
      <c r="P2598" s="1"/>
    </row>
    <row r="2599" spans="11:16" ht="14.25" customHeight="1">
      <c r="K2599" s="1"/>
      <c r="L2599" s="1"/>
      <c r="M2599" s="1"/>
      <c r="N2599" s="1"/>
      <c r="O2599" s="1"/>
      <c r="P2599" s="1"/>
    </row>
    <row r="2600" spans="11:16" ht="14.25" customHeight="1">
      <c r="K2600" s="1"/>
      <c r="L2600" s="1"/>
      <c r="M2600" s="1"/>
      <c r="N2600" s="1"/>
      <c r="O2600" s="1"/>
      <c r="P2600" s="1"/>
    </row>
    <row r="2601" spans="11:16" ht="14.25" customHeight="1">
      <c r="K2601" s="1"/>
      <c r="L2601" s="1"/>
      <c r="M2601" s="1"/>
      <c r="N2601" s="1"/>
      <c r="O2601" s="1"/>
      <c r="P2601" s="1"/>
    </row>
    <row r="2602" spans="11:16" ht="14.25" customHeight="1">
      <c r="K2602" s="1"/>
      <c r="L2602" s="1"/>
      <c r="M2602" s="1"/>
      <c r="N2602" s="1"/>
      <c r="O2602" s="1"/>
      <c r="P2602" s="1"/>
    </row>
    <row r="2603" spans="11:16" ht="14.25" customHeight="1">
      <c r="K2603" s="1"/>
      <c r="L2603" s="1"/>
      <c r="M2603" s="1"/>
      <c r="N2603" s="1"/>
      <c r="O2603" s="1"/>
      <c r="P2603" s="1"/>
    </row>
    <row r="2604" spans="11:16" ht="14.25" customHeight="1">
      <c r="K2604" s="1"/>
      <c r="L2604" s="1"/>
      <c r="M2604" s="1"/>
      <c r="N2604" s="1"/>
      <c r="O2604" s="1"/>
      <c r="P2604" s="1"/>
    </row>
    <row r="2605" spans="11:16" ht="14.25" customHeight="1">
      <c r="K2605" s="1"/>
      <c r="L2605" s="1"/>
      <c r="M2605" s="1"/>
      <c r="N2605" s="1"/>
      <c r="O2605" s="1"/>
      <c r="P2605" s="1"/>
    </row>
    <row r="2606" spans="11:16" ht="14.25" customHeight="1">
      <c r="K2606" s="1"/>
      <c r="L2606" s="1"/>
      <c r="M2606" s="1"/>
      <c r="N2606" s="1"/>
      <c r="O2606" s="1"/>
      <c r="P2606" s="1"/>
    </row>
    <row r="2607" spans="11:16" ht="14.25" customHeight="1">
      <c r="K2607" s="1"/>
      <c r="L2607" s="1"/>
      <c r="M2607" s="1"/>
      <c r="N2607" s="1"/>
      <c r="O2607" s="1"/>
      <c r="P2607" s="1"/>
    </row>
    <row r="2608" spans="11:16" ht="14.25" customHeight="1">
      <c r="K2608" s="1"/>
      <c r="L2608" s="1"/>
      <c r="M2608" s="1"/>
      <c r="N2608" s="1"/>
      <c r="O2608" s="1"/>
      <c r="P2608" s="1"/>
    </row>
    <row r="2609" spans="11:16" ht="14.25" customHeight="1">
      <c r="K2609" s="1"/>
      <c r="L2609" s="1"/>
      <c r="M2609" s="1"/>
      <c r="N2609" s="1"/>
      <c r="O2609" s="1"/>
      <c r="P2609" s="1"/>
    </row>
    <row r="2610" spans="11:16" ht="14.25" customHeight="1">
      <c r="K2610" s="1"/>
      <c r="L2610" s="1"/>
      <c r="M2610" s="1"/>
      <c r="N2610" s="1"/>
      <c r="O2610" s="1"/>
      <c r="P2610" s="1"/>
    </row>
    <row r="2611" spans="11:16" ht="14.25" customHeight="1">
      <c r="K2611" s="1"/>
      <c r="L2611" s="1"/>
      <c r="M2611" s="1"/>
      <c r="N2611" s="1"/>
      <c r="O2611" s="1"/>
      <c r="P2611" s="1"/>
    </row>
    <row r="2612" spans="11:16" ht="14.25" customHeight="1">
      <c r="K2612" s="1"/>
      <c r="L2612" s="1"/>
      <c r="M2612" s="1"/>
      <c r="N2612" s="1"/>
      <c r="O2612" s="1"/>
      <c r="P2612" s="1"/>
    </row>
    <row r="2613" spans="11:16" ht="14.25" customHeight="1">
      <c r="K2613" s="1"/>
      <c r="L2613" s="1"/>
      <c r="M2613" s="1"/>
      <c r="N2613" s="1"/>
      <c r="O2613" s="1"/>
      <c r="P2613" s="1"/>
    </row>
    <row r="2614" spans="11:16" ht="14.25" customHeight="1">
      <c r="K2614" s="1"/>
      <c r="L2614" s="1"/>
      <c r="M2614" s="1"/>
      <c r="N2614" s="1"/>
      <c r="O2614" s="1"/>
      <c r="P2614" s="1"/>
    </row>
    <row r="2615" spans="11:16" ht="14.25" customHeight="1">
      <c r="K2615" s="1"/>
      <c r="L2615" s="1"/>
      <c r="M2615" s="1"/>
      <c r="N2615" s="1"/>
      <c r="O2615" s="1"/>
      <c r="P2615" s="1"/>
    </row>
    <row r="2616" spans="11:16" ht="14.25" customHeight="1">
      <c r="K2616" s="1"/>
      <c r="L2616" s="1"/>
      <c r="M2616" s="1"/>
      <c r="N2616" s="1"/>
      <c r="O2616" s="1"/>
      <c r="P2616" s="1"/>
    </row>
    <row r="2617" spans="11:16" ht="14.25" customHeight="1">
      <c r="K2617" s="1"/>
      <c r="L2617" s="1"/>
      <c r="M2617" s="1"/>
      <c r="N2617" s="1"/>
      <c r="O2617" s="1"/>
      <c r="P2617" s="1"/>
    </row>
    <row r="2618" spans="11:16" ht="14.25" customHeight="1">
      <c r="K2618" s="1"/>
      <c r="L2618" s="1"/>
      <c r="M2618" s="1"/>
      <c r="N2618" s="1"/>
      <c r="O2618" s="1"/>
      <c r="P2618" s="1"/>
    </row>
    <row r="2619" spans="11:16" ht="14.25" customHeight="1">
      <c r="K2619" s="1"/>
      <c r="L2619" s="1"/>
      <c r="M2619" s="1"/>
      <c r="N2619" s="1"/>
      <c r="O2619" s="1"/>
      <c r="P2619" s="1"/>
    </row>
    <row r="2620" spans="11:16" ht="14.25" customHeight="1">
      <c r="K2620" s="1"/>
      <c r="L2620" s="1"/>
      <c r="M2620" s="1"/>
      <c r="N2620" s="1"/>
      <c r="O2620" s="1"/>
      <c r="P2620" s="1"/>
    </row>
    <row r="2621" spans="11:16" ht="14.25" customHeight="1">
      <c r="K2621" s="1"/>
      <c r="L2621" s="1"/>
      <c r="M2621" s="1"/>
      <c r="N2621" s="1"/>
      <c r="O2621" s="1"/>
      <c r="P2621" s="1"/>
    </row>
    <row r="2622" spans="11:16" ht="14.25" customHeight="1">
      <c r="K2622" s="1"/>
      <c r="L2622" s="1"/>
      <c r="M2622" s="1"/>
      <c r="N2622" s="1"/>
      <c r="O2622" s="1"/>
      <c r="P2622" s="1"/>
    </row>
    <row r="2623" spans="11:16" ht="14.25" customHeight="1">
      <c r="K2623" s="1"/>
      <c r="L2623" s="1"/>
      <c r="M2623" s="1"/>
      <c r="N2623" s="1"/>
      <c r="O2623" s="1"/>
      <c r="P2623" s="1"/>
    </row>
    <row r="2624" spans="11:16" ht="14.25" customHeight="1">
      <c r="K2624" s="1"/>
      <c r="L2624" s="1"/>
      <c r="M2624" s="1"/>
      <c r="N2624" s="1"/>
      <c r="O2624" s="1"/>
      <c r="P2624" s="1"/>
    </row>
    <row r="2625" spans="11:16" ht="14.25" customHeight="1">
      <c r="K2625" s="1"/>
      <c r="L2625" s="1"/>
      <c r="M2625" s="1"/>
      <c r="N2625" s="1"/>
      <c r="O2625" s="1"/>
      <c r="P2625" s="1"/>
    </row>
    <row r="2626" spans="11:16" ht="14.25" customHeight="1">
      <c r="K2626" s="1"/>
      <c r="L2626" s="1"/>
      <c r="M2626" s="1"/>
      <c r="N2626" s="1"/>
      <c r="O2626" s="1"/>
      <c r="P2626" s="1"/>
    </row>
    <row r="2627" spans="11:16" ht="14.25" customHeight="1">
      <c r="K2627" s="1"/>
      <c r="L2627" s="1"/>
      <c r="M2627" s="1"/>
      <c r="N2627" s="1"/>
      <c r="O2627" s="1"/>
      <c r="P2627" s="1"/>
    </row>
    <row r="2628" spans="11:16" ht="14.25" customHeight="1">
      <c r="K2628" s="1"/>
      <c r="L2628" s="1"/>
      <c r="M2628" s="1"/>
      <c r="N2628" s="1"/>
      <c r="O2628" s="1"/>
      <c r="P2628" s="1"/>
    </row>
    <row r="2629" spans="11:16" ht="14.25" customHeight="1">
      <c r="K2629" s="1"/>
      <c r="L2629" s="1"/>
      <c r="M2629" s="1"/>
      <c r="N2629" s="1"/>
      <c r="O2629" s="1"/>
      <c r="P2629" s="1"/>
    </row>
    <row r="2630" spans="11:16" ht="14.25" customHeight="1">
      <c r="K2630" s="1"/>
      <c r="L2630" s="1"/>
      <c r="M2630" s="1"/>
      <c r="N2630" s="1"/>
      <c r="O2630" s="1"/>
      <c r="P2630" s="1"/>
    </row>
    <row r="2631" spans="11:16" ht="14.25" customHeight="1">
      <c r="K2631" s="1"/>
      <c r="L2631" s="1"/>
      <c r="M2631" s="1"/>
      <c r="N2631" s="1"/>
      <c r="O2631" s="1"/>
      <c r="P2631" s="1"/>
    </row>
    <row r="2632" spans="11:16" ht="14.25" customHeight="1">
      <c r="K2632" s="1"/>
      <c r="L2632" s="1"/>
      <c r="M2632" s="1"/>
      <c r="N2632" s="1"/>
      <c r="O2632" s="1"/>
      <c r="P2632" s="1"/>
    </row>
    <row r="2633" spans="11:16" ht="14.25" customHeight="1">
      <c r="K2633" s="1"/>
      <c r="L2633" s="1"/>
      <c r="M2633" s="1"/>
      <c r="N2633" s="1"/>
      <c r="O2633" s="1"/>
      <c r="P2633" s="1"/>
    </row>
    <row r="2634" spans="11:16" ht="14.25" customHeight="1">
      <c r="K2634" s="1"/>
      <c r="L2634" s="1"/>
      <c r="M2634" s="1"/>
      <c r="N2634" s="1"/>
      <c r="O2634" s="1"/>
      <c r="P2634" s="1"/>
    </row>
    <row r="2635" spans="11:16" ht="14.25" customHeight="1">
      <c r="K2635" s="1"/>
      <c r="L2635" s="1"/>
      <c r="M2635" s="1"/>
      <c r="N2635" s="1"/>
      <c r="O2635" s="1"/>
      <c r="P2635" s="1"/>
    </row>
    <row r="2636" spans="11:16" ht="14.25" customHeight="1">
      <c r="K2636" s="1"/>
      <c r="L2636" s="1"/>
      <c r="M2636" s="1"/>
      <c r="N2636" s="1"/>
      <c r="O2636" s="1"/>
      <c r="P2636" s="1"/>
    </row>
    <row r="2637" spans="11:16" ht="14.25" customHeight="1">
      <c r="K2637" s="1"/>
      <c r="L2637" s="1"/>
      <c r="M2637" s="1"/>
      <c r="N2637" s="1"/>
      <c r="O2637" s="1"/>
      <c r="P2637" s="1"/>
    </row>
    <row r="2638" spans="11:16" ht="14.25" customHeight="1">
      <c r="K2638" s="1"/>
      <c r="L2638" s="1"/>
      <c r="M2638" s="1"/>
      <c r="N2638" s="1"/>
      <c r="O2638" s="1"/>
      <c r="P2638" s="1"/>
    </row>
    <row r="2639" spans="11:16" ht="14.25" customHeight="1">
      <c r="K2639" s="1"/>
      <c r="L2639" s="1"/>
      <c r="M2639" s="1"/>
      <c r="N2639" s="1"/>
      <c r="O2639" s="1"/>
      <c r="P2639" s="1"/>
    </row>
    <row r="2640" spans="11:16" ht="14.25" customHeight="1">
      <c r="K2640" s="1"/>
      <c r="L2640" s="1"/>
      <c r="M2640" s="1"/>
      <c r="N2640" s="1"/>
      <c r="O2640" s="1"/>
      <c r="P2640" s="1"/>
    </row>
    <row r="2641" spans="11:16" ht="14.25" customHeight="1">
      <c r="K2641" s="1"/>
      <c r="L2641" s="1"/>
      <c r="M2641" s="1"/>
      <c r="N2641" s="1"/>
      <c r="O2641" s="1"/>
      <c r="P2641" s="1"/>
    </row>
    <row r="2642" spans="11:16" ht="14.25" customHeight="1">
      <c r="K2642" s="1"/>
      <c r="L2642" s="1"/>
      <c r="M2642" s="1"/>
      <c r="N2642" s="1"/>
      <c r="O2642" s="1"/>
      <c r="P2642" s="1"/>
    </row>
    <row r="2643" spans="11:16" ht="14.25" customHeight="1">
      <c r="K2643" s="1"/>
      <c r="L2643" s="1"/>
      <c r="M2643" s="1"/>
      <c r="N2643" s="1"/>
      <c r="O2643" s="1"/>
      <c r="P2643" s="1"/>
    </row>
    <row r="2644" spans="11:16" ht="14.25" customHeight="1">
      <c r="K2644" s="1"/>
      <c r="L2644" s="1"/>
      <c r="M2644" s="1"/>
      <c r="N2644" s="1"/>
      <c r="O2644" s="1"/>
      <c r="P2644" s="1"/>
    </row>
    <row r="2645" spans="11:16" ht="14.25" customHeight="1">
      <c r="K2645" s="1"/>
      <c r="L2645" s="1"/>
      <c r="M2645" s="1"/>
      <c r="N2645" s="1"/>
      <c r="O2645" s="1"/>
      <c r="P2645" s="1"/>
    </row>
    <row r="2646" spans="11:16" ht="14.25" customHeight="1">
      <c r="K2646" s="1"/>
      <c r="L2646" s="1"/>
      <c r="M2646" s="1"/>
      <c r="N2646" s="1"/>
      <c r="O2646" s="1"/>
      <c r="P2646" s="1"/>
    </row>
    <row r="2647" spans="11:16" ht="14.25" customHeight="1">
      <c r="K2647" s="1"/>
      <c r="L2647" s="1"/>
      <c r="M2647" s="1"/>
      <c r="N2647" s="1"/>
      <c r="O2647" s="1"/>
      <c r="P2647" s="1"/>
    </row>
    <row r="2648" spans="11:16" ht="14.25" customHeight="1">
      <c r="K2648" s="1"/>
      <c r="L2648" s="1"/>
      <c r="M2648" s="1"/>
      <c r="N2648" s="1"/>
      <c r="O2648" s="1"/>
      <c r="P2648" s="1"/>
    </row>
    <row r="2649" spans="11:16" ht="14.25" customHeight="1">
      <c r="K2649" s="1"/>
      <c r="L2649" s="1"/>
      <c r="M2649" s="1"/>
      <c r="N2649" s="1"/>
      <c r="O2649" s="1"/>
      <c r="P2649" s="1"/>
    </row>
    <row r="2650" spans="11:16" ht="14.25" customHeight="1">
      <c r="K2650" s="1"/>
      <c r="L2650" s="1"/>
      <c r="M2650" s="1"/>
      <c r="N2650" s="1"/>
      <c r="O2650" s="1"/>
      <c r="P2650" s="1"/>
    </row>
    <row r="2651" spans="11:16" ht="14.25" customHeight="1">
      <c r="K2651" s="1"/>
      <c r="L2651" s="1"/>
      <c r="M2651" s="1"/>
      <c r="N2651" s="1"/>
      <c r="O2651" s="1"/>
      <c r="P2651" s="1"/>
    </row>
    <row r="2652" spans="11:16" ht="14.25" customHeight="1">
      <c r="K2652" s="1"/>
      <c r="L2652" s="1"/>
      <c r="M2652" s="1"/>
      <c r="N2652" s="1"/>
      <c r="O2652" s="1"/>
      <c r="P2652" s="1"/>
    </row>
    <row r="2653" spans="11:16" ht="14.25" customHeight="1">
      <c r="K2653" s="1"/>
      <c r="L2653" s="1"/>
      <c r="M2653" s="1"/>
      <c r="N2653" s="1"/>
      <c r="O2653" s="1"/>
      <c r="P2653" s="1"/>
    </row>
    <row r="2654" spans="11:16" ht="14.25" customHeight="1">
      <c r="K2654" s="1"/>
      <c r="L2654" s="1"/>
      <c r="M2654" s="1"/>
      <c r="N2654" s="1"/>
      <c r="O2654" s="1"/>
      <c r="P2654" s="1"/>
    </row>
    <row r="2655" spans="11:16" ht="14.25" customHeight="1">
      <c r="K2655" s="1"/>
      <c r="L2655" s="1"/>
      <c r="M2655" s="1"/>
      <c r="N2655" s="1"/>
      <c r="O2655" s="1"/>
      <c r="P2655" s="1"/>
    </row>
    <row r="2656" spans="11:16" ht="14.25" customHeight="1">
      <c r="K2656" s="1"/>
      <c r="L2656" s="1"/>
      <c r="M2656" s="1"/>
      <c r="N2656" s="1"/>
      <c r="O2656" s="1"/>
      <c r="P2656" s="1"/>
    </row>
    <row r="2657" spans="11:16" ht="14.25" customHeight="1">
      <c r="K2657" s="1"/>
      <c r="L2657" s="1"/>
      <c r="M2657" s="1"/>
      <c r="N2657" s="1"/>
      <c r="O2657" s="1"/>
      <c r="P2657" s="1"/>
    </row>
    <row r="2658" spans="11:16" ht="14.25" customHeight="1">
      <c r="K2658" s="1"/>
      <c r="L2658" s="1"/>
      <c r="M2658" s="1"/>
      <c r="N2658" s="1"/>
      <c r="O2658" s="1"/>
      <c r="P2658" s="1"/>
    </row>
    <row r="2659" spans="11:16" ht="14.25" customHeight="1">
      <c r="K2659" s="1"/>
      <c r="L2659" s="1"/>
      <c r="M2659" s="1"/>
      <c r="N2659" s="1"/>
      <c r="O2659" s="1"/>
      <c r="P2659" s="1"/>
    </row>
    <row r="2660" spans="11:16" ht="14.25" customHeight="1">
      <c r="K2660" s="1"/>
      <c r="L2660" s="1"/>
      <c r="M2660" s="1"/>
      <c r="N2660" s="1"/>
      <c r="O2660" s="1"/>
      <c r="P2660" s="1"/>
    </row>
    <row r="2661" spans="11:16" ht="14.25" customHeight="1">
      <c r="K2661" s="1"/>
      <c r="L2661" s="1"/>
      <c r="M2661" s="1"/>
      <c r="N2661" s="1"/>
      <c r="O2661" s="1"/>
      <c r="P2661" s="1"/>
    </row>
    <row r="2662" spans="11:16" ht="14.25" customHeight="1">
      <c r="K2662" s="1"/>
      <c r="L2662" s="1"/>
      <c r="M2662" s="1"/>
      <c r="N2662" s="1"/>
      <c r="O2662" s="1"/>
      <c r="P2662" s="1"/>
    </row>
    <row r="2663" spans="11:16" ht="14.25" customHeight="1">
      <c r="K2663" s="1"/>
      <c r="L2663" s="1"/>
      <c r="M2663" s="1"/>
      <c r="N2663" s="1"/>
      <c r="O2663" s="1"/>
      <c r="P2663" s="1"/>
    </row>
    <row r="2664" spans="11:16" ht="14.25" customHeight="1">
      <c r="K2664" s="1"/>
      <c r="L2664" s="1"/>
      <c r="M2664" s="1"/>
      <c r="N2664" s="1"/>
      <c r="O2664" s="1"/>
      <c r="P2664" s="1"/>
    </row>
    <row r="2665" spans="11:16" ht="14.25" customHeight="1">
      <c r="K2665" s="1"/>
      <c r="L2665" s="1"/>
      <c r="M2665" s="1"/>
      <c r="N2665" s="1"/>
      <c r="O2665" s="1"/>
      <c r="P2665" s="1"/>
    </row>
    <row r="2666" spans="11:16" ht="14.25" customHeight="1">
      <c r="K2666" s="1"/>
      <c r="L2666" s="1"/>
      <c r="M2666" s="1"/>
      <c r="N2666" s="1"/>
      <c r="O2666" s="1"/>
      <c r="P2666" s="1"/>
    </row>
    <row r="2667" spans="11:16" ht="14.25" customHeight="1">
      <c r="K2667" s="1"/>
      <c r="L2667" s="1"/>
      <c r="M2667" s="1"/>
      <c r="N2667" s="1"/>
      <c r="O2667" s="1"/>
      <c r="P2667" s="1"/>
    </row>
    <row r="2668" spans="11:16" ht="14.25" customHeight="1">
      <c r="K2668" s="1"/>
      <c r="L2668" s="1"/>
      <c r="M2668" s="1"/>
      <c r="N2668" s="1"/>
      <c r="O2668" s="1"/>
      <c r="P2668" s="1"/>
    </row>
    <row r="2669" spans="11:16" ht="14.25" customHeight="1">
      <c r="K2669" s="1"/>
      <c r="L2669" s="1"/>
      <c r="M2669" s="1"/>
      <c r="N2669" s="1"/>
      <c r="O2669" s="1"/>
      <c r="P2669" s="1"/>
    </row>
    <row r="2670" spans="11:16" ht="14.25" customHeight="1">
      <c r="K2670" s="1"/>
      <c r="L2670" s="1"/>
      <c r="M2670" s="1"/>
      <c r="N2670" s="1"/>
      <c r="O2670" s="1"/>
      <c r="P2670" s="1"/>
    </row>
    <row r="2671" spans="11:16" ht="14.25" customHeight="1">
      <c r="K2671" s="1"/>
      <c r="L2671" s="1"/>
      <c r="M2671" s="1"/>
      <c r="N2671" s="1"/>
      <c r="O2671" s="1"/>
      <c r="P2671" s="1"/>
    </row>
    <row r="2672" spans="11:16" ht="14.25" customHeight="1">
      <c r="K2672" s="1"/>
      <c r="L2672" s="1"/>
      <c r="M2672" s="1"/>
      <c r="N2672" s="1"/>
      <c r="O2672" s="1"/>
      <c r="P2672" s="1"/>
    </row>
    <row r="2673" spans="11:16" ht="14.25" customHeight="1">
      <c r="K2673" s="1"/>
      <c r="L2673" s="1"/>
      <c r="M2673" s="1"/>
      <c r="N2673" s="1"/>
      <c r="O2673" s="1"/>
      <c r="P2673" s="1"/>
    </row>
    <row r="2674" spans="11:16" ht="14.25" customHeight="1">
      <c r="K2674" s="1"/>
      <c r="L2674" s="1"/>
      <c r="M2674" s="1"/>
      <c r="N2674" s="1"/>
      <c r="O2674" s="1"/>
      <c r="P2674" s="1"/>
    </row>
    <row r="2675" spans="11:16" ht="14.25" customHeight="1">
      <c r="K2675" s="1"/>
      <c r="L2675" s="1"/>
      <c r="M2675" s="1"/>
      <c r="N2675" s="1"/>
      <c r="O2675" s="1"/>
      <c r="P2675" s="1"/>
    </row>
    <row r="2676" spans="11:16" ht="14.25" customHeight="1">
      <c r="K2676" s="1"/>
      <c r="L2676" s="1"/>
      <c r="M2676" s="1"/>
      <c r="N2676" s="1"/>
      <c r="O2676" s="1"/>
      <c r="P2676" s="1"/>
    </row>
    <row r="2677" spans="11:16" ht="14.25" customHeight="1">
      <c r="K2677" s="1"/>
      <c r="L2677" s="1"/>
      <c r="M2677" s="1"/>
      <c r="N2677" s="1"/>
      <c r="O2677" s="1"/>
      <c r="P2677" s="1"/>
    </row>
    <row r="2678" spans="11:16" ht="14.25" customHeight="1">
      <c r="K2678" s="1"/>
      <c r="L2678" s="1"/>
      <c r="M2678" s="1"/>
      <c r="N2678" s="1"/>
      <c r="O2678" s="1"/>
      <c r="P2678" s="1"/>
    </row>
    <row r="2679" spans="11:16" ht="14.25" customHeight="1">
      <c r="K2679" s="1"/>
      <c r="L2679" s="1"/>
      <c r="M2679" s="1"/>
      <c r="N2679" s="1"/>
      <c r="O2679" s="1"/>
      <c r="P2679" s="1"/>
    </row>
    <row r="2680" spans="11:16" ht="14.25" customHeight="1">
      <c r="K2680" s="1"/>
      <c r="L2680" s="1"/>
      <c r="M2680" s="1"/>
      <c r="N2680" s="1"/>
      <c r="O2680" s="1"/>
      <c r="P2680" s="1"/>
    </row>
    <row r="2681" spans="11:16" ht="14.25" customHeight="1">
      <c r="K2681" s="1"/>
      <c r="L2681" s="1"/>
      <c r="M2681" s="1"/>
      <c r="N2681" s="1"/>
      <c r="O2681" s="1"/>
      <c r="P2681" s="1"/>
    </row>
    <row r="2682" spans="11:16" ht="14.25" customHeight="1">
      <c r="K2682" s="1"/>
      <c r="L2682" s="1"/>
      <c r="M2682" s="1"/>
      <c r="N2682" s="1"/>
      <c r="O2682" s="1"/>
      <c r="P2682" s="1"/>
    </row>
    <row r="2683" spans="11:16" ht="14.25" customHeight="1">
      <c r="K2683" s="1"/>
      <c r="L2683" s="1"/>
      <c r="M2683" s="1"/>
      <c r="N2683" s="1"/>
      <c r="O2683" s="1"/>
      <c r="P2683" s="1"/>
    </row>
    <row r="2684" spans="11:16" ht="14.25" customHeight="1">
      <c r="K2684" s="1"/>
      <c r="L2684" s="1"/>
      <c r="M2684" s="1"/>
      <c r="N2684" s="1"/>
      <c r="O2684" s="1"/>
      <c r="P2684" s="1"/>
    </row>
    <row r="2685" spans="11:16" ht="14.25" customHeight="1">
      <c r="K2685" s="1"/>
      <c r="L2685" s="1"/>
      <c r="M2685" s="1"/>
      <c r="N2685" s="1"/>
      <c r="O2685" s="1"/>
      <c r="P2685" s="1"/>
    </row>
    <row r="2686" spans="11:16" ht="14.25" customHeight="1">
      <c r="K2686" s="1"/>
      <c r="L2686" s="1"/>
      <c r="M2686" s="1"/>
      <c r="N2686" s="1"/>
      <c r="O2686" s="1"/>
      <c r="P2686" s="1"/>
    </row>
    <row r="2687" spans="11:16" ht="14.25" customHeight="1">
      <c r="K2687" s="1"/>
      <c r="L2687" s="1"/>
      <c r="M2687" s="1"/>
      <c r="N2687" s="1"/>
      <c r="O2687" s="1"/>
      <c r="P2687" s="1"/>
    </row>
    <row r="2688" spans="11:16" ht="14.25" customHeight="1">
      <c r="K2688" s="1"/>
      <c r="L2688" s="1"/>
      <c r="M2688" s="1"/>
      <c r="N2688" s="1"/>
      <c r="O2688" s="1"/>
      <c r="P2688" s="1"/>
    </row>
    <row r="2689" spans="11:16" ht="14.25" customHeight="1">
      <c r="K2689" s="1"/>
      <c r="L2689" s="1"/>
      <c r="M2689" s="1"/>
      <c r="N2689" s="1"/>
      <c r="O2689" s="1"/>
      <c r="P2689" s="1"/>
    </row>
    <row r="2690" spans="11:16" ht="14.25" customHeight="1">
      <c r="K2690" s="1"/>
      <c r="L2690" s="1"/>
      <c r="M2690" s="1"/>
      <c r="N2690" s="1"/>
      <c r="O2690" s="1"/>
      <c r="P2690" s="1"/>
    </row>
    <row r="2691" spans="11:16" ht="14.25" customHeight="1">
      <c r="K2691" s="1"/>
      <c r="L2691" s="1"/>
      <c r="M2691" s="1"/>
      <c r="N2691" s="1"/>
      <c r="O2691" s="1"/>
      <c r="P2691" s="1"/>
    </row>
    <row r="2692" spans="11:16" ht="14.25" customHeight="1">
      <c r="K2692" s="1"/>
      <c r="L2692" s="1"/>
      <c r="M2692" s="1"/>
      <c r="N2692" s="1"/>
      <c r="O2692" s="1"/>
      <c r="P2692" s="1"/>
    </row>
    <row r="2693" spans="11:16" ht="14.25" customHeight="1">
      <c r="K2693" s="1"/>
      <c r="L2693" s="1"/>
      <c r="M2693" s="1"/>
      <c r="N2693" s="1"/>
      <c r="O2693" s="1"/>
      <c r="P2693" s="1"/>
    </row>
    <row r="2694" spans="11:16" ht="14.25" customHeight="1">
      <c r="K2694" s="1"/>
      <c r="L2694" s="1"/>
      <c r="M2694" s="1"/>
      <c r="N2694" s="1"/>
      <c r="O2694" s="1"/>
      <c r="P2694" s="1"/>
    </row>
    <row r="2695" spans="11:16" ht="14.25" customHeight="1">
      <c r="K2695" s="1"/>
      <c r="L2695" s="1"/>
      <c r="M2695" s="1"/>
      <c r="N2695" s="1"/>
      <c r="O2695" s="1"/>
      <c r="P2695" s="1"/>
    </row>
    <row r="2696" spans="11:16" ht="14.25" customHeight="1">
      <c r="K2696" s="1"/>
      <c r="L2696" s="1"/>
      <c r="M2696" s="1"/>
      <c r="N2696" s="1"/>
      <c r="O2696" s="1"/>
      <c r="P2696" s="1"/>
    </row>
    <row r="2697" spans="11:16" ht="14.25" customHeight="1">
      <c r="K2697" s="1"/>
      <c r="L2697" s="1"/>
      <c r="M2697" s="1"/>
      <c r="N2697" s="1"/>
      <c r="O2697" s="1"/>
      <c r="P2697" s="1"/>
    </row>
    <row r="2698" spans="11:16" ht="14.25" customHeight="1">
      <c r="K2698" s="1"/>
      <c r="L2698" s="1"/>
      <c r="M2698" s="1"/>
      <c r="N2698" s="1"/>
      <c r="O2698" s="1"/>
      <c r="P2698" s="1"/>
    </row>
    <row r="2699" spans="11:16" ht="14.25" customHeight="1">
      <c r="K2699" s="1"/>
      <c r="L2699" s="1"/>
      <c r="M2699" s="1"/>
      <c r="N2699" s="1"/>
      <c r="O2699" s="1"/>
      <c r="P2699" s="1"/>
    </row>
    <row r="2700" spans="11:16" ht="14.25" customHeight="1">
      <c r="K2700" s="1"/>
      <c r="L2700" s="1"/>
      <c r="M2700" s="1"/>
      <c r="N2700" s="1"/>
      <c r="O2700" s="1"/>
      <c r="P2700" s="1"/>
    </row>
    <row r="2701" spans="11:16" ht="14.25" customHeight="1">
      <c r="K2701" s="1"/>
      <c r="L2701" s="1"/>
      <c r="M2701" s="1"/>
      <c r="N2701" s="1"/>
      <c r="O2701" s="1"/>
      <c r="P2701" s="1"/>
    </row>
    <row r="2702" spans="11:16" ht="14.25" customHeight="1">
      <c r="K2702" s="1"/>
      <c r="L2702" s="1"/>
      <c r="M2702" s="1"/>
      <c r="N2702" s="1"/>
      <c r="O2702" s="1"/>
      <c r="P2702" s="1"/>
    </row>
    <row r="2703" spans="11:16" ht="14.25" customHeight="1">
      <c r="K2703" s="1"/>
      <c r="L2703" s="1"/>
      <c r="M2703" s="1"/>
      <c r="N2703" s="1"/>
      <c r="O2703" s="1"/>
      <c r="P2703" s="1"/>
    </row>
    <row r="2704" spans="11:16" ht="14.25" customHeight="1">
      <c r="K2704" s="1"/>
      <c r="L2704" s="1"/>
      <c r="M2704" s="1"/>
      <c r="N2704" s="1"/>
      <c r="O2704" s="1"/>
      <c r="P2704" s="1"/>
    </row>
    <row r="2705" spans="11:16" ht="14.25" customHeight="1">
      <c r="K2705" s="1"/>
      <c r="L2705" s="1"/>
      <c r="M2705" s="1"/>
      <c r="N2705" s="1"/>
      <c r="O2705" s="1"/>
      <c r="P2705" s="1"/>
    </row>
    <row r="2706" spans="11:16" ht="14.25" customHeight="1">
      <c r="K2706" s="1"/>
      <c r="L2706" s="1"/>
      <c r="M2706" s="1"/>
      <c r="N2706" s="1"/>
      <c r="O2706" s="1"/>
      <c r="P2706" s="1"/>
    </row>
    <row r="2707" spans="11:16" ht="14.25" customHeight="1">
      <c r="K2707" s="1"/>
      <c r="L2707" s="1"/>
      <c r="M2707" s="1"/>
      <c r="N2707" s="1"/>
      <c r="O2707" s="1"/>
      <c r="P2707" s="1"/>
    </row>
    <row r="2708" spans="11:16" ht="14.25" customHeight="1">
      <c r="K2708" s="1"/>
      <c r="L2708" s="1"/>
      <c r="M2708" s="1"/>
      <c r="N2708" s="1"/>
      <c r="O2708" s="1"/>
      <c r="P2708" s="1"/>
    </row>
    <row r="2709" spans="11:16" ht="14.25" customHeight="1">
      <c r="K2709" s="1"/>
      <c r="L2709" s="1"/>
      <c r="M2709" s="1"/>
      <c r="N2709" s="1"/>
      <c r="O2709" s="1"/>
      <c r="P2709" s="1"/>
    </row>
    <row r="2710" spans="11:16" ht="14.25" customHeight="1">
      <c r="K2710" s="1"/>
      <c r="L2710" s="1"/>
      <c r="M2710" s="1"/>
      <c r="N2710" s="1"/>
      <c r="O2710" s="1"/>
      <c r="P2710" s="1"/>
    </row>
    <row r="2711" spans="11:16" ht="14.25" customHeight="1">
      <c r="K2711" s="1"/>
      <c r="L2711" s="1"/>
      <c r="M2711" s="1"/>
      <c r="N2711" s="1"/>
      <c r="O2711" s="1"/>
      <c r="P2711" s="1"/>
    </row>
    <row r="2712" spans="11:16" ht="14.25" customHeight="1">
      <c r="K2712" s="1"/>
      <c r="L2712" s="1"/>
      <c r="M2712" s="1"/>
      <c r="N2712" s="1"/>
      <c r="O2712" s="1"/>
      <c r="P2712" s="1"/>
    </row>
    <row r="2713" spans="11:16" ht="14.25" customHeight="1">
      <c r="K2713" s="1"/>
      <c r="L2713" s="1"/>
      <c r="M2713" s="1"/>
      <c r="N2713" s="1"/>
      <c r="O2713" s="1"/>
      <c r="P2713" s="1"/>
    </row>
    <row r="2714" spans="11:16" ht="14.25" customHeight="1">
      <c r="K2714" s="1"/>
      <c r="L2714" s="1"/>
      <c r="M2714" s="1"/>
      <c r="N2714" s="1"/>
      <c r="O2714" s="1"/>
      <c r="P2714" s="1"/>
    </row>
    <row r="2715" spans="11:16" ht="14.25" customHeight="1">
      <c r="K2715" s="1"/>
      <c r="L2715" s="1"/>
      <c r="M2715" s="1"/>
      <c r="N2715" s="1"/>
      <c r="O2715" s="1"/>
      <c r="P2715" s="1"/>
    </row>
    <row r="2716" spans="11:16" ht="14.25" customHeight="1">
      <c r="K2716" s="1"/>
      <c r="L2716" s="1"/>
      <c r="M2716" s="1"/>
      <c r="N2716" s="1"/>
      <c r="O2716" s="1"/>
      <c r="P2716" s="1"/>
    </row>
    <row r="2717" spans="11:16" ht="14.25" customHeight="1">
      <c r="K2717" s="1"/>
      <c r="L2717" s="1"/>
      <c r="M2717" s="1"/>
      <c r="N2717" s="1"/>
      <c r="O2717" s="1"/>
      <c r="P2717" s="1"/>
    </row>
    <row r="2718" spans="11:16" ht="14.25" customHeight="1">
      <c r="K2718" s="1"/>
      <c r="L2718" s="1"/>
      <c r="M2718" s="1"/>
      <c r="N2718" s="1"/>
      <c r="O2718" s="1"/>
      <c r="P2718" s="1"/>
    </row>
    <row r="2719" spans="11:16" ht="14.25" customHeight="1">
      <c r="K2719" s="1"/>
      <c r="L2719" s="1"/>
      <c r="M2719" s="1"/>
      <c r="N2719" s="1"/>
      <c r="O2719" s="1"/>
      <c r="P2719" s="1"/>
    </row>
    <row r="2720" spans="11:16" ht="14.25" customHeight="1">
      <c r="K2720" s="1"/>
      <c r="L2720" s="1"/>
      <c r="M2720" s="1"/>
      <c r="N2720" s="1"/>
      <c r="O2720" s="1"/>
      <c r="P2720" s="1"/>
    </row>
    <row r="2721" spans="11:16" ht="14.25" customHeight="1">
      <c r="K2721" s="1"/>
      <c r="L2721" s="1"/>
      <c r="M2721" s="1"/>
      <c r="N2721" s="1"/>
      <c r="O2721" s="1"/>
      <c r="P2721" s="1"/>
    </row>
    <row r="2722" spans="11:16" ht="14.25" customHeight="1">
      <c r="K2722" s="1"/>
      <c r="L2722" s="1"/>
      <c r="M2722" s="1"/>
      <c r="N2722" s="1"/>
      <c r="O2722" s="1"/>
      <c r="P2722" s="1"/>
    </row>
    <row r="2723" spans="11:16" ht="14.25" customHeight="1">
      <c r="K2723" s="1"/>
      <c r="L2723" s="1"/>
      <c r="M2723" s="1"/>
      <c r="N2723" s="1"/>
      <c r="O2723" s="1"/>
      <c r="P2723" s="1"/>
    </row>
    <row r="2724" spans="11:16" ht="14.25" customHeight="1">
      <c r="K2724" s="1"/>
      <c r="L2724" s="1"/>
      <c r="M2724" s="1"/>
      <c r="N2724" s="1"/>
      <c r="O2724" s="1"/>
      <c r="P2724" s="1"/>
    </row>
    <row r="2725" spans="11:16" ht="14.25" customHeight="1">
      <c r="K2725" s="1"/>
      <c r="L2725" s="1"/>
      <c r="M2725" s="1"/>
      <c r="N2725" s="1"/>
      <c r="O2725" s="1"/>
      <c r="P2725" s="1"/>
    </row>
    <row r="2726" spans="11:16" ht="14.25" customHeight="1">
      <c r="K2726" s="1"/>
      <c r="L2726" s="1"/>
      <c r="M2726" s="1"/>
      <c r="N2726" s="1"/>
      <c r="O2726" s="1"/>
      <c r="P2726" s="1"/>
    </row>
    <row r="2727" spans="11:16" ht="14.25" customHeight="1">
      <c r="K2727" s="1"/>
      <c r="L2727" s="1"/>
      <c r="M2727" s="1"/>
      <c r="N2727" s="1"/>
      <c r="O2727" s="1"/>
      <c r="P2727" s="1"/>
    </row>
    <row r="2728" spans="11:16" ht="14.25" customHeight="1">
      <c r="K2728" s="1"/>
      <c r="L2728" s="1"/>
      <c r="M2728" s="1"/>
      <c r="N2728" s="1"/>
      <c r="O2728" s="1"/>
      <c r="P2728" s="1"/>
    </row>
    <row r="2729" spans="11:16" ht="14.25" customHeight="1">
      <c r="K2729" s="1"/>
      <c r="L2729" s="1"/>
      <c r="M2729" s="1"/>
      <c r="N2729" s="1"/>
      <c r="O2729" s="1"/>
      <c r="P2729" s="1"/>
    </row>
    <row r="2730" spans="11:16" ht="14.25" customHeight="1">
      <c r="K2730" s="1"/>
      <c r="L2730" s="1"/>
      <c r="M2730" s="1"/>
      <c r="N2730" s="1"/>
      <c r="O2730" s="1"/>
      <c r="P2730" s="1"/>
    </row>
    <row r="2731" spans="11:16" ht="14.25" customHeight="1">
      <c r="K2731" s="1"/>
      <c r="L2731" s="1"/>
      <c r="M2731" s="1"/>
      <c r="N2731" s="1"/>
      <c r="O2731" s="1"/>
      <c r="P2731" s="1"/>
    </row>
    <row r="2732" spans="11:16" ht="14.25" customHeight="1">
      <c r="K2732" s="1"/>
      <c r="L2732" s="1"/>
      <c r="M2732" s="1"/>
      <c r="N2732" s="1"/>
      <c r="O2732" s="1"/>
      <c r="P2732" s="1"/>
    </row>
    <row r="2733" spans="11:16" ht="14.25" customHeight="1">
      <c r="K2733" s="1"/>
      <c r="L2733" s="1"/>
      <c r="M2733" s="1"/>
      <c r="N2733" s="1"/>
      <c r="O2733" s="1"/>
      <c r="P2733" s="1"/>
    </row>
    <row r="2734" spans="11:16" ht="14.25" customHeight="1">
      <c r="K2734" s="1"/>
      <c r="L2734" s="1"/>
      <c r="M2734" s="1"/>
      <c r="N2734" s="1"/>
      <c r="O2734" s="1"/>
      <c r="P2734" s="1"/>
    </row>
    <row r="2735" spans="11:16" ht="14.25" customHeight="1">
      <c r="K2735" s="1"/>
      <c r="L2735" s="1"/>
      <c r="M2735" s="1"/>
      <c r="N2735" s="1"/>
      <c r="O2735" s="1"/>
      <c r="P2735" s="1"/>
    </row>
    <row r="2736" spans="11:16" ht="14.25" customHeight="1">
      <c r="K2736" s="1"/>
      <c r="L2736" s="1"/>
      <c r="M2736" s="1"/>
      <c r="N2736" s="1"/>
      <c r="O2736" s="1"/>
      <c r="P2736" s="1"/>
    </row>
    <row r="2737" spans="11:16" ht="14.25" customHeight="1">
      <c r="K2737" s="1"/>
      <c r="L2737" s="1"/>
      <c r="M2737" s="1"/>
      <c r="N2737" s="1"/>
      <c r="O2737" s="1"/>
      <c r="P2737" s="1"/>
    </row>
    <row r="2738" spans="11:16" ht="14.25" customHeight="1">
      <c r="K2738" s="1"/>
      <c r="L2738" s="1"/>
      <c r="M2738" s="1"/>
      <c r="N2738" s="1"/>
      <c r="O2738" s="1"/>
      <c r="P2738" s="1"/>
    </row>
    <row r="2739" spans="11:16" ht="14.25" customHeight="1">
      <c r="K2739" s="1"/>
      <c r="L2739" s="1"/>
      <c r="M2739" s="1"/>
      <c r="N2739" s="1"/>
      <c r="O2739" s="1"/>
      <c r="P2739" s="1"/>
    </row>
    <row r="2740" spans="11:16" ht="14.25" customHeight="1">
      <c r="K2740" s="1"/>
      <c r="L2740" s="1"/>
      <c r="M2740" s="1"/>
      <c r="N2740" s="1"/>
      <c r="O2740" s="1"/>
      <c r="P2740" s="1"/>
    </row>
    <row r="2741" spans="11:16" ht="14.25" customHeight="1">
      <c r="K2741" s="1"/>
      <c r="L2741" s="1"/>
      <c r="M2741" s="1"/>
      <c r="N2741" s="1"/>
      <c r="O2741" s="1"/>
      <c r="P2741" s="1"/>
    </row>
    <row r="2742" spans="11:16" ht="14.25" customHeight="1">
      <c r="K2742" s="1"/>
      <c r="L2742" s="1"/>
      <c r="M2742" s="1"/>
      <c r="N2742" s="1"/>
      <c r="O2742" s="1"/>
      <c r="P2742" s="1"/>
    </row>
    <row r="2743" spans="11:16" ht="14.25" customHeight="1">
      <c r="K2743" s="1"/>
      <c r="L2743" s="1"/>
      <c r="M2743" s="1"/>
      <c r="N2743" s="1"/>
      <c r="O2743" s="1"/>
      <c r="P2743" s="1"/>
    </row>
    <row r="2744" spans="11:16" ht="14.25" customHeight="1">
      <c r="K2744" s="1"/>
      <c r="L2744" s="1"/>
      <c r="M2744" s="1"/>
      <c r="N2744" s="1"/>
      <c r="O2744" s="1"/>
      <c r="P2744" s="1"/>
    </row>
    <row r="2745" spans="11:16" ht="14.25" customHeight="1">
      <c r="K2745" s="1"/>
      <c r="L2745" s="1"/>
      <c r="M2745" s="1"/>
      <c r="N2745" s="1"/>
      <c r="O2745" s="1"/>
      <c r="P2745" s="1"/>
    </row>
    <row r="2746" spans="11:16" ht="14.25" customHeight="1">
      <c r="K2746" s="1"/>
      <c r="L2746" s="1"/>
      <c r="M2746" s="1"/>
      <c r="N2746" s="1"/>
      <c r="O2746" s="1"/>
      <c r="P2746" s="1"/>
    </row>
    <row r="2747" spans="11:16" ht="14.25" customHeight="1">
      <c r="K2747" s="1"/>
      <c r="L2747" s="1"/>
      <c r="M2747" s="1"/>
      <c r="N2747" s="1"/>
      <c r="O2747" s="1"/>
      <c r="P2747" s="1"/>
    </row>
    <row r="2748" spans="11:16" ht="14.25" customHeight="1">
      <c r="K2748" s="1"/>
      <c r="L2748" s="1"/>
      <c r="M2748" s="1"/>
      <c r="N2748" s="1"/>
      <c r="O2748" s="1"/>
      <c r="P2748" s="1"/>
    </row>
    <row r="2749" spans="11:16" ht="14.25" customHeight="1">
      <c r="K2749" s="1"/>
      <c r="L2749" s="1"/>
      <c r="M2749" s="1"/>
      <c r="N2749" s="1"/>
      <c r="O2749" s="1"/>
      <c r="P2749" s="1"/>
    </row>
    <row r="2750" spans="11:16" ht="14.25" customHeight="1">
      <c r="K2750" s="1"/>
      <c r="L2750" s="1"/>
      <c r="M2750" s="1"/>
      <c r="N2750" s="1"/>
      <c r="O2750" s="1"/>
      <c r="P2750" s="1"/>
    </row>
    <row r="2751" spans="11:16" ht="14.25" customHeight="1">
      <c r="K2751" s="1"/>
      <c r="L2751" s="1"/>
      <c r="M2751" s="1"/>
      <c r="N2751" s="1"/>
      <c r="O2751" s="1"/>
      <c r="P2751" s="1"/>
    </row>
    <row r="2752" spans="11:16" ht="14.25" customHeight="1">
      <c r="K2752" s="1"/>
      <c r="L2752" s="1"/>
      <c r="M2752" s="1"/>
      <c r="N2752" s="1"/>
      <c r="O2752" s="1"/>
      <c r="P2752" s="1"/>
    </row>
    <row r="2753" spans="11:16" ht="14.25" customHeight="1">
      <c r="K2753" s="1"/>
      <c r="L2753" s="1"/>
      <c r="M2753" s="1"/>
      <c r="N2753" s="1"/>
      <c r="O2753" s="1"/>
      <c r="P2753" s="1"/>
    </row>
    <row r="2754" spans="11:16" ht="14.25" customHeight="1">
      <c r="K2754" s="1"/>
      <c r="L2754" s="1"/>
      <c r="M2754" s="1"/>
      <c r="N2754" s="1"/>
      <c r="O2754" s="1"/>
      <c r="P2754" s="1"/>
    </row>
    <row r="2755" spans="11:16" ht="14.25" customHeight="1">
      <c r="K2755" s="1"/>
      <c r="L2755" s="1"/>
      <c r="M2755" s="1"/>
      <c r="N2755" s="1"/>
      <c r="O2755" s="1"/>
      <c r="P2755" s="1"/>
    </row>
    <row r="2756" spans="11:16" ht="14.25" customHeight="1">
      <c r="K2756" s="1"/>
      <c r="L2756" s="1"/>
      <c r="M2756" s="1"/>
      <c r="N2756" s="1"/>
      <c r="O2756" s="1"/>
      <c r="P2756" s="1"/>
    </row>
    <row r="2757" spans="11:16" ht="14.25" customHeight="1">
      <c r="K2757" s="1"/>
      <c r="L2757" s="1"/>
      <c r="M2757" s="1"/>
      <c r="N2757" s="1"/>
      <c r="O2757" s="1"/>
      <c r="P2757" s="1"/>
    </row>
    <row r="2758" spans="11:16" ht="14.25" customHeight="1">
      <c r="K2758" s="1"/>
      <c r="L2758" s="1"/>
      <c r="M2758" s="1"/>
      <c r="N2758" s="1"/>
      <c r="O2758" s="1"/>
      <c r="P2758" s="1"/>
    </row>
    <row r="2759" spans="11:16" ht="14.25" customHeight="1">
      <c r="K2759" s="1"/>
      <c r="L2759" s="1"/>
      <c r="M2759" s="1"/>
      <c r="N2759" s="1"/>
      <c r="O2759" s="1"/>
      <c r="P2759" s="1"/>
    </row>
    <row r="2760" spans="11:16" ht="14.25" customHeight="1">
      <c r="K2760" s="1"/>
      <c r="L2760" s="1"/>
      <c r="M2760" s="1"/>
      <c r="N2760" s="1"/>
      <c r="O2760" s="1"/>
      <c r="P2760" s="1"/>
    </row>
    <row r="2761" spans="11:16" ht="14.25" customHeight="1">
      <c r="K2761" s="1"/>
      <c r="L2761" s="1"/>
      <c r="M2761" s="1"/>
      <c r="N2761" s="1"/>
      <c r="O2761" s="1"/>
      <c r="P2761" s="1"/>
    </row>
    <row r="2762" spans="11:16" ht="14.25" customHeight="1">
      <c r="K2762" s="1"/>
      <c r="L2762" s="1"/>
      <c r="M2762" s="1"/>
      <c r="N2762" s="1"/>
      <c r="O2762" s="1"/>
      <c r="P2762" s="1"/>
    </row>
    <row r="2763" spans="11:16" ht="14.25" customHeight="1">
      <c r="K2763" s="1"/>
      <c r="L2763" s="1"/>
      <c r="M2763" s="1"/>
      <c r="N2763" s="1"/>
      <c r="O2763" s="1"/>
      <c r="P2763" s="1"/>
    </row>
    <row r="2764" spans="11:16" ht="14.25" customHeight="1">
      <c r="K2764" s="1"/>
      <c r="L2764" s="1"/>
      <c r="M2764" s="1"/>
      <c r="N2764" s="1"/>
      <c r="O2764" s="1"/>
      <c r="P2764" s="1"/>
    </row>
    <row r="2765" spans="11:16" ht="14.25" customHeight="1">
      <c r="K2765" s="1"/>
      <c r="L2765" s="1"/>
      <c r="M2765" s="1"/>
      <c r="N2765" s="1"/>
      <c r="O2765" s="1"/>
      <c r="P2765" s="1"/>
    </row>
    <row r="2766" spans="11:16" ht="14.25" customHeight="1">
      <c r="K2766" s="1"/>
      <c r="L2766" s="1"/>
      <c r="M2766" s="1"/>
      <c r="N2766" s="1"/>
      <c r="O2766" s="1"/>
      <c r="P2766" s="1"/>
    </row>
    <row r="2767" spans="11:16" ht="14.25" customHeight="1">
      <c r="K2767" s="1"/>
      <c r="L2767" s="1"/>
      <c r="M2767" s="1"/>
      <c r="N2767" s="1"/>
      <c r="O2767" s="1"/>
      <c r="P2767" s="1"/>
    </row>
    <row r="2768" spans="11:16" ht="14.25" customHeight="1">
      <c r="K2768" s="1"/>
      <c r="L2768" s="1"/>
      <c r="M2768" s="1"/>
      <c r="N2768" s="1"/>
      <c r="O2768" s="1"/>
      <c r="P2768" s="1"/>
    </row>
    <row r="2769" spans="11:16" ht="14.25" customHeight="1">
      <c r="K2769" s="1"/>
      <c r="L2769" s="1"/>
      <c r="M2769" s="1"/>
      <c r="N2769" s="1"/>
      <c r="O2769" s="1"/>
      <c r="P2769" s="1"/>
    </row>
    <row r="2770" spans="11:16" ht="14.25" customHeight="1">
      <c r="K2770" s="1"/>
      <c r="L2770" s="1"/>
      <c r="M2770" s="1"/>
      <c r="N2770" s="1"/>
      <c r="O2770" s="1"/>
      <c r="P2770" s="1"/>
    </row>
    <row r="2771" spans="11:16" ht="14.25" customHeight="1">
      <c r="K2771" s="1"/>
      <c r="L2771" s="1"/>
      <c r="M2771" s="1"/>
      <c r="N2771" s="1"/>
      <c r="O2771" s="1"/>
      <c r="P2771" s="1"/>
    </row>
    <row r="2772" spans="11:16" ht="14.25" customHeight="1">
      <c r="K2772" s="1"/>
      <c r="L2772" s="1"/>
      <c r="M2772" s="1"/>
      <c r="N2772" s="1"/>
      <c r="O2772" s="1"/>
      <c r="P2772" s="1"/>
    </row>
    <row r="2773" spans="11:16" ht="14.25" customHeight="1">
      <c r="K2773" s="1"/>
      <c r="L2773" s="1"/>
      <c r="M2773" s="1"/>
      <c r="N2773" s="1"/>
      <c r="O2773" s="1"/>
      <c r="P2773" s="1"/>
    </row>
    <row r="2774" spans="11:16" ht="14.25" customHeight="1">
      <c r="K2774" s="1"/>
      <c r="L2774" s="1"/>
      <c r="M2774" s="1"/>
      <c r="N2774" s="1"/>
      <c r="O2774" s="1"/>
      <c r="P2774" s="1"/>
    </row>
    <row r="2775" spans="11:16" ht="14.25" customHeight="1">
      <c r="K2775" s="1"/>
      <c r="L2775" s="1"/>
      <c r="M2775" s="1"/>
      <c r="N2775" s="1"/>
      <c r="O2775" s="1"/>
      <c r="P2775" s="1"/>
    </row>
    <row r="2776" spans="11:16" ht="14.25" customHeight="1">
      <c r="K2776" s="1"/>
      <c r="L2776" s="1"/>
      <c r="M2776" s="1"/>
      <c r="N2776" s="1"/>
      <c r="O2776" s="1"/>
      <c r="P2776" s="1"/>
    </row>
    <row r="2777" spans="11:16" ht="14.25" customHeight="1">
      <c r="K2777" s="1"/>
      <c r="L2777" s="1"/>
      <c r="M2777" s="1"/>
      <c r="N2777" s="1"/>
      <c r="O2777" s="1"/>
      <c r="P2777" s="1"/>
    </row>
    <row r="2778" spans="11:16" ht="14.25" customHeight="1">
      <c r="K2778" s="1"/>
      <c r="L2778" s="1"/>
      <c r="M2778" s="1"/>
      <c r="N2778" s="1"/>
      <c r="O2778" s="1"/>
      <c r="P2778" s="1"/>
    </row>
    <row r="2779" spans="11:16" ht="14.25" customHeight="1">
      <c r="K2779" s="1"/>
      <c r="L2779" s="1"/>
      <c r="M2779" s="1"/>
      <c r="N2779" s="1"/>
      <c r="O2779" s="1"/>
      <c r="P2779" s="1"/>
    </row>
    <row r="2780" spans="11:16" ht="14.25" customHeight="1">
      <c r="K2780" s="1"/>
      <c r="L2780" s="1"/>
      <c r="M2780" s="1"/>
      <c r="N2780" s="1"/>
      <c r="O2780" s="1"/>
      <c r="P2780" s="1"/>
    </row>
    <row r="2781" spans="11:16" ht="14.25" customHeight="1">
      <c r="K2781" s="1"/>
      <c r="L2781" s="1"/>
      <c r="M2781" s="1"/>
      <c r="N2781" s="1"/>
      <c r="O2781" s="1"/>
      <c r="P2781" s="1"/>
    </row>
    <row r="2782" spans="11:16" ht="14.25" customHeight="1">
      <c r="K2782" s="1"/>
      <c r="L2782" s="1"/>
      <c r="M2782" s="1"/>
      <c r="N2782" s="1"/>
      <c r="O2782" s="1"/>
      <c r="P2782" s="1"/>
    </row>
    <row r="2783" spans="11:16" ht="14.25" customHeight="1">
      <c r="K2783" s="1"/>
      <c r="L2783" s="1"/>
      <c r="M2783" s="1"/>
      <c r="N2783" s="1"/>
      <c r="O2783" s="1"/>
      <c r="P2783" s="1"/>
    </row>
    <row r="2784" spans="11:16" ht="14.25" customHeight="1">
      <c r="K2784" s="1"/>
      <c r="L2784" s="1"/>
      <c r="M2784" s="1"/>
      <c r="N2784" s="1"/>
      <c r="O2784" s="1"/>
      <c r="P2784" s="1"/>
    </row>
    <row r="2785" spans="11:16" ht="14.25" customHeight="1">
      <c r="K2785" s="1"/>
      <c r="L2785" s="1"/>
      <c r="M2785" s="1"/>
      <c r="N2785" s="1"/>
      <c r="O2785" s="1"/>
      <c r="P2785" s="1"/>
    </row>
    <row r="2786" spans="11:16" ht="14.25" customHeight="1">
      <c r="K2786" s="1"/>
      <c r="L2786" s="1"/>
      <c r="M2786" s="1"/>
      <c r="N2786" s="1"/>
      <c r="O2786" s="1"/>
      <c r="P2786" s="1"/>
    </row>
    <row r="2787" spans="11:16" ht="14.25" customHeight="1">
      <c r="K2787" s="1"/>
      <c r="L2787" s="1"/>
      <c r="M2787" s="1"/>
      <c r="N2787" s="1"/>
      <c r="O2787" s="1"/>
      <c r="P2787" s="1"/>
    </row>
    <row r="2788" spans="11:16" ht="14.25" customHeight="1">
      <c r="K2788" s="1"/>
      <c r="L2788" s="1"/>
      <c r="M2788" s="1"/>
      <c r="N2788" s="1"/>
      <c r="O2788" s="1"/>
      <c r="P2788" s="1"/>
    </row>
    <row r="2789" spans="11:16" ht="14.25" customHeight="1">
      <c r="K2789" s="1"/>
      <c r="L2789" s="1"/>
      <c r="M2789" s="1"/>
      <c r="N2789" s="1"/>
      <c r="O2789" s="1"/>
      <c r="P2789" s="1"/>
    </row>
    <row r="2790" spans="11:16" ht="14.25" customHeight="1">
      <c r="K2790" s="1"/>
      <c r="L2790" s="1"/>
      <c r="M2790" s="1"/>
      <c r="N2790" s="1"/>
      <c r="O2790" s="1"/>
      <c r="P2790" s="1"/>
    </row>
    <row r="2791" spans="11:16" ht="14.25" customHeight="1">
      <c r="K2791" s="1"/>
      <c r="L2791" s="1"/>
      <c r="M2791" s="1"/>
      <c r="N2791" s="1"/>
      <c r="O2791" s="1"/>
      <c r="P2791" s="1"/>
    </row>
    <row r="2792" spans="11:16" ht="14.25" customHeight="1">
      <c r="K2792" s="1"/>
      <c r="L2792" s="1"/>
      <c r="M2792" s="1"/>
      <c r="N2792" s="1"/>
      <c r="O2792" s="1"/>
      <c r="P2792" s="1"/>
    </row>
    <row r="2793" spans="11:16" ht="14.25" customHeight="1">
      <c r="K2793" s="1"/>
      <c r="L2793" s="1"/>
      <c r="M2793" s="1"/>
      <c r="N2793" s="1"/>
      <c r="O2793" s="1"/>
      <c r="P2793" s="1"/>
    </row>
    <row r="2794" spans="11:16" ht="14.25" customHeight="1">
      <c r="K2794" s="1"/>
      <c r="L2794" s="1"/>
      <c r="M2794" s="1"/>
      <c r="N2794" s="1"/>
      <c r="O2794" s="1"/>
      <c r="P2794" s="1"/>
    </row>
    <row r="2795" spans="11:16" ht="14.25" customHeight="1">
      <c r="K2795" s="1"/>
      <c r="L2795" s="1"/>
      <c r="M2795" s="1"/>
      <c r="N2795" s="1"/>
      <c r="O2795" s="1"/>
      <c r="P2795" s="1"/>
    </row>
    <row r="2796" spans="11:16" ht="14.25" customHeight="1">
      <c r="K2796" s="1"/>
      <c r="L2796" s="1"/>
      <c r="M2796" s="1"/>
      <c r="N2796" s="1"/>
      <c r="O2796" s="1"/>
      <c r="P2796" s="1"/>
    </row>
    <row r="2797" spans="11:16" ht="14.25" customHeight="1">
      <c r="K2797" s="1"/>
      <c r="L2797" s="1"/>
      <c r="M2797" s="1"/>
      <c r="N2797" s="1"/>
      <c r="O2797" s="1"/>
      <c r="P2797" s="1"/>
    </row>
    <row r="2798" spans="11:16" ht="14.25" customHeight="1">
      <c r="K2798" s="1"/>
      <c r="L2798" s="1"/>
      <c r="M2798" s="1"/>
      <c r="N2798" s="1"/>
      <c r="O2798" s="1"/>
      <c r="P2798" s="1"/>
    </row>
    <row r="2799" spans="11:16" ht="14.25" customHeight="1">
      <c r="K2799" s="1"/>
      <c r="L2799" s="1"/>
      <c r="M2799" s="1"/>
      <c r="N2799" s="1"/>
      <c r="O2799" s="1"/>
      <c r="P2799" s="1"/>
    </row>
    <row r="2800" spans="11:16" ht="14.25" customHeight="1">
      <c r="K2800" s="1"/>
      <c r="L2800" s="1"/>
      <c r="M2800" s="1"/>
      <c r="N2800" s="1"/>
      <c r="O2800" s="1"/>
      <c r="P2800" s="1"/>
    </row>
    <row r="2801" spans="11:16" ht="14.25" customHeight="1">
      <c r="K2801" s="1"/>
      <c r="L2801" s="1"/>
      <c r="M2801" s="1"/>
      <c r="N2801" s="1"/>
      <c r="O2801" s="1"/>
      <c r="P2801" s="1"/>
    </row>
    <row r="2802" spans="11:16" ht="14.25" customHeight="1">
      <c r="K2802" s="1"/>
      <c r="L2802" s="1"/>
      <c r="M2802" s="1"/>
      <c r="N2802" s="1"/>
      <c r="O2802" s="1"/>
      <c r="P2802" s="1"/>
    </row>
    <row r="2803" spans="11:16" ht="14.25" customHeight="1">
      <c r="K2803" s="1"/>
      <c r="L2803" s="1"/>
      <c r="M2803" s="1"/>
      <c r="N2803" s="1"/>
      <c r="O2803" s="1"/>
      <c r="P2803" s="1"/>
    </row>
    <row r="2804" spans="11:16" ht="14.25" customHeight="1">
      <c r="K2804" s="1"/>
      <c r="L2804" s="1"/>
      <c r="M2804" s="1"/>
      <c r="N2804" s="1"/>
      <c r="O2804" s="1"/>
      <c r="P2804" s="1"/>
    </row>
    <row r="2805" spans="11:16" ht="14.25" customHeight="1">
      <c r="K2805" s="1"/>
      <c r="L2805" s="1"/>
      <c r="M2805" s="1"/>
      <c r="N2805" s="1"/>
      <c r="O2805" s="1"/>
      <c r="P2805" s="1"/>
    </row>
    <row r="2806" spans="11:16" ht="14.25" customHeight="1">
      <c r="K2806" s="1"/>
      <c r="L2806" s="1"/>
      <c r="M2806" s="1"/>
      <c r="N2806" s="1"/>
      <c r="O2806" s="1"/>
      <c r="P2806" s="1"/>
    </row>
    <row r="2807" spans="11:16" ht="14.25" customHeight="1">
      <c r="K2807" s="1"/>
      <c r="L2807" s="1"/>
      <c r="M2807" s="1"/>
      <c r="N2807" s="1"/>
      <c r="O2807" s="1"/>
      <c r="P2807" s="1"/>
    </row>
    <row r="2808" spans="11:16" ht="14.25" customHeight="1">
      <c r="K2808" s="1"/>
      <c r="L2808" s="1"/>
      <c r="M2808" s="1"/>
      <c r="N2808" s="1"/>
      <c r="O2808" s="1"/>
      <c r="P2808" s="1"/>
    </row>
    <row r="2809" spans="11:16" ht="14.25" customHeight="1">
      <c r="K2809" s="1"/>
      <c r="L2809" s="1"/>
      <c r="M2809" s="1"/>
      <c r="N2809" s="1"/>
      <c r="O2809" s="1"/>
      <c r="P2809" s="1"/>
    </row>
    <row r="2810" spans="11:16" ht="14.25" customHeight="1">
      <c r="K2810" s="1"/>
      <c r="L2810" s="1"/>
      <c r="M2810" s="1"/>
      <c r="N2810" s="1"/>
      <c r="O2810" s="1"/>
      <c r="P2810" s="1"/>
    </row>
    <row r="2811" spans="11:16" ht="14.25" customHeight="1">
      <c r="K2811" s="1"/>
      <c r="L2811" s="1"/>
      <c r="M2811" s="1"/>
      <c r="N2811" s="1"/>
      <c r="O2811" s="1"/>
      <c r="P2811" s="1"/>
    </row>
    <row r="2812" spans="11:16" ht="14.25" customHeight="1">
      <c r="K2812" s="1"/>
      <c r="L2812" s="1"/>
      <c r="M2812" s="1"/>
      <c r="N2812" s="1"/>
      <c r="O2812" s="1"/>
      <c r="P2812" s="1"/>
    </row>
    <row r="2813" spans="11:16" ht="14.25" customHeight="1">
      <c r="K2813" s="1"/>
      <c r="L2813" s="1"/>
      <c r="M2813" s="1"/>
      <c r="N2813" s="1"/>
      <c r="O2813" s="1"/>
      <c r="P2813" s="1"/>
    </row>
    <row r="2814" spans="11:16" ht="14.25" customHeight="1">
      <c r="K2814" s="1"/>
      <c r="L2814" s="1"/>
      <c r="M2814" s="1"/>
      <c r="N2814" s="1"/>
      <c r="O2814" s="1"/>
      <c r="P2814" s="1"/>
    </row>
    <row r="2815" spans="11:16" ht="14.25" customHeight="1">
      <c r="K2815" s="1"/>
      <c r="L2815" s="1"/>
      <c r="M2815" s="1"/>
      <c r="N2815" s="1"/>
      <c r="O2815" s="1"/>
      <c r="P2815" s="1"/>
    </row>
    <row r="2816" spans="11:16" ht="14.25" customHeight="1">
      <c r="K2816" s="1"/>
      <c r="L2816" s="1"/>
      <c r="M2816" s="1"/>
      <c r="N2816" s="1"/>
      <c r="O2816" s="1"/>
      <c r="P2816" s="1"/>
    </row>
    <row r="2817" spans="11:16" ht="14.25" customHeight="1">
      <c r="K2817" s="1"/>
      <c r="L2817" s="1"/>
      <c r="M2817" s="1"/>
      <c r="N2817" s="1"/>
      <c r="O2817" s="1"/>
      <c r="P2817" s="1"/>
    </row>
    <row r="2818" spans="11:16" ht="14.25" customHeight="1">
      <c r="K2818" s="1"/>
      <c r="L2818" s="1"/>
      <c r="M2818" s="1"/>
      <c r="N2818" s="1"/>
      <c r="O2818" s="1"/>
      <c r="P2818" s="1"/>
    </row>
    <row r="2819" spans="11:16" ht="14.25" customHeight="1">
      <c r="K2819" s="1"/>
      <c r="L2819" s="1"/>
      <c r="M2819" s="1"/>
      <c r="N2819" s="1"/>
      <c r="O2819" s="1"/>
      <c r="P2819" s="1"/>
    </row>
    <row r="2820" spans="11:16" ht="14.25" customHeight="1">
      <c r="K2820" s="1"/>
      <c r="L2820" s="1"/>
      <c r="M2820" s="1"/>
      <c r="N2820" s="1"/>
      <c r="O2820" s="1"/>
      <c r="P2820" s="1"/>
    </row>
    <row r="2821" spans="11:16" ht="14.25" customHeight="1">
      <c r="K2821" s="1"/>
      <c r="L2821" s="1"/>
      <c r="M2821" s="1"/>
      <c r="N2821" s="1"/>
      <c r="O2821" s="1"/>
      <c r="P2821" s="1"/>
    </row>
    <row r="2822" spans="11:16" ht="14.25" customHeight="1">
      <c r="K2822" s="1"/>
      <c r="L2822" s="1"/>
      <c r="M2822" s="1"/>
      <c r="N2822" s="1"/>
      <c r="O2822" s="1"/>
      <c r="P2822" s="1"/>
    </row>
    <row r="2823" spans="11:16" ht="14.25" customHeight="1">
      <c r="K2823" s="1"/>
      <c r="L2823" s="1"/>
      <c r="M2823" s="1"/>
      <c r="N2823" s="1"/>
      <c r="O2823" s="1"/>
      <c r="P2823" s="1"/>
    </row>
    <row r="2824" spans="11:16" ht="14.25" customHeight="1">
      <c r="K2824" s="1"/>
      <c r="L2824" s="1"/>
      <c r="M2824" s="1"/>
      <c r="N2824" s="1"/>
      <c r="O2824" s="1"/>
      <c r="P2824" s="1"/>
    </row>
    <row r="2825" spans="11:16" ht="14.25" customHeight="1">
      <c r="K2825" s="1"/>
      <c r="L2825" s="1"/>
      <c r="M2825" s="1"/>
      <c r="N2825" s="1"/>
      <c r="O2825" s="1"/>
      <c r="P2825" s="1"/>
    </row>
    <row r="2826" spans="11:16" ht="14.25" customHeight="1">
      <c r="K2826" s="1"/>
      <c r="L2826" s="1"/>
      <c r="M2826" s="1"/>
      <c r="N2826" s="1"/>
      <c r="O2826" s="1"/>
      <c r="P2826" s="1"/>
    </row>
    <row r="2827" spans="11:16" ht="14.25" customHeight="1">
      <c r="K2827" s="1"/>
      <c r="L2827" s="1"/>
      <c r="M2827" s="1"/>
      <c r="N2827" s="1"/>
      <c r="O2827" s="1"/>
      <c r="P2827" s="1"/>
    </row>
    <row r="2828" spans="11:16" ht="14.25" customHeight="1">
      <c r="K2828" s="1"/>
      <c r="L2828" s="1"/>
      <c r="M2828" s="1"/>
      <c r="N2828" s="1"/>
      <c r="O2828" s="1"/>
      <c r="P2828" s="1"/>
    </row>
    <row r="2829" spans="11:16" ht="14.25" customHeight="1">
      <c r="K2829" s="1"/>
      <c r="L2829" s="1"/>
      <c r="M2829" s="1"/>
      <c r="N2829" s="1"/>
      <c r="O2829" s="1"/>
      <c r="P2829" s="1"/>
    </row>
    <row r="2830" spans="11:16" ht="14.25" customHeight="1">
      <c r="K2830" s="1"/>
      <c r="L2830" s="1"/>
      <c r="M2830" s="1"/>
      <c r="N2830" s="1"/>
      <c r="O2830" s="1"/>
      <c r="P2830" s="1"/>
    </row>
    <row r="2831" spans="11:16" ht="14.25" customHeight="1">
      <c r="K2831" s="1"/>
      <c r="L2831" s="1"/>
      <c r="M2831" s="1"/>
      <c r="N2831" s="1"/>
      <c r="O2831" s="1"/>
      <c r="P2831" s="1"/>
    </row>
    <row r="2832" spans="11:16" ht="14.25" customHeight="1">
      <c r="K2832" s="1"/>
      <c r="L2832" s="1"/>
      <c r="M2832" s="1"/>
      <c r="N2832" s="1"/>
      <c r="O2832" s="1"/>
      <c r="P2832" s="1"/>
    </row>
    <row r="2833" spans="11:16" ht="14.25" customHeight="1">
      <c r="K2833" s="1"/>
      <c r="L2833" s="1"/>
      <c r="M2833" s="1"/>
      <c r="N2833" s="1"/>
      <c r="O2833" s="1"/>
      <c r="P2833" s="1"/>
    </row>
    <row r="2834" spans="11:16" ht="14.25" customHeight="1">
      <c r="K2834" s="1"/>
      <c r="L2834" s="1"/>
      <c r="M2834" s="1"/>
      <c r="N2834" s="1"/>
      <c r="O2834" s="1"/>
      <c r="P2834" s="1"/>
    </row>
    <row r="2835" spans="11:16" ht="14.25" customHeight="1">
      <c r="K2835" s="1"/>
      <c r="L2835" s="1"/>
      <c r="M2835" s="1"/>
      <c r="N2835" s="1"/>
      <c r="O2835" s="1"/>
      <c r="P2835" s="1"/>
    </row>
    <row r="2836" spans="11:16" ht="14.25" customHeight="1">
      <c r="K2836" s="1"/>
      <c r="L2836" s="1"/>
      <c r="M2836" s="1"/>
      <c r="N2836" s="1"/>
      <c r="O2836" s="1"/>
      <c r="P2836" s="1"/>
    </row>
    <row r="2837" spans="11:16" ht="14.25" customHeight="1">
      <c r="K2837" s="1"/>
      <c r="L2837" s="1"/>
      <c r="M2837" s="1"/>
      <c r="N2837" s="1"/>
      <c r="O2837" s="1"/>
      <c r="P2837" s="1"/>
    </row>
    <row r="2838" spans="11:16" ht="14.25" customHeight="1">
      <c r="K2838" s="1"/>
      <c r="L2838" s="1"/>
      <c r="M2838" s="1"/>
      <c r="N2838" s="1"/>
      <c r="O2838" s="1"/>
      <c r="P2838" s="1"/>
    </row>
    <row r="2839" spans="11:16" ht="14.25" customHeight="1">
      <c r="K2839" s="1"/>
      <c r="L2839" s="1"/>
      <c r="M2839" s="1"/>
      <c r="N2839" s="1"/>
      <c r="O2839" s="1"/>
      <c r="P2839" s="1"/>
    </row>
    <row r="2840" spans="11:16" ht="14.25" customHeight="1">
      <c r="K2840" s="1"/>
      <c r="L2840" s="1"/>
      <c r="M2840" s="1"/>
      <c r="N2840" s="1"/>
      <c r="O2840" s="1"/>
      <c r="P2840" s="1"/>
    </row>
    <row r="2841" spans="11:16" ht="14.25" customHeight="1">
      <c r="K2841" s="1"/>
      <c r="L2841" s="1"/>
      <c r="M2841" s="1"/>
      <c r="N2841" s="1"/>
      <c r="O2841" s="1"/>
      <c r="P2841" s="1"/>
    </row>
    <row r="2842" spans="11:16" ht="14.25" customHeight="1">
      <c r="K2842" s="1"/>
      <c r="L2842" s="1"/>
      <c r="M2842" s="1"/>
      <c r="N2842" s="1"/>
      <c r="O2842" s="1"/>
      <c r="P2842" s="1"/>
    </row>
    <row r="2843" spans="11:16" ht="14.25" customHeight="1">
      <c r="K2843" s="1"/>
      <c r="L2843" s="1"/>
      <c r="M2843" s="1"/>
      <c r="N2843" s="1"/>
      <c r="O2843" s="1"/>
      <c r="P2843" s="1"/>
    </row>
    <row r="2844" spans="11:16" ht="14.25" customHeight="1">
      <c r="K2844" s="1"/>
      <c r="L2844" s="1"/>
      <c r="M2844" s="1"/>
      <c r="N2844" s="1"/>
      <c r="O2844" s="1"/>
      <c r="P2844" s="1"/>
    </row>
    <row r="2845" spans="11:16" ht="14.25" customHeight="1">
      <c r="K2845" s="1"/>
      <c r="L2845" s="1"/>
      <c r="M2845" s="1"/>
      <c r="N2845" s="1"/>
      <c r="O2845" s="1"/>
      <c r="P2845" s="1"/>
    </row>
    <row r="2846" spans="11:16" ht="14.25" customHeight="1">
      <c r="K2846" s="1"/>
      <c r="L2846" s="1"/>
      <c r="M2846" s="1"/>
      <c r="N2846" s="1"/>
      <c r="O2846" s="1"/>
      <c r="P2846" s="1"/>
    </row>
    <row r="2847" spans="11:16" ht="14.25" customHeight="1">
      <c r="K2847" s="1"/>
      <c r="L2847" s="1"/>
      <c r="M2847" s="1"/>
      <c r="N2847" s="1"/>
      <c r="O2847" s="1"/>
      <c r="P2847" s="1"/>
    </row>
    <row r="2848" spans="11:16" ht="14.25" customHeight="1">
      <c r="K2848" s="1"/>
      <c r="L2848" s="1"/>
      <c r="M2848" s="1"/>
      <c r="N2848" s="1"/>
      <c r="O2848" s="1"/>
      <c r="P2848" s="1"/>
    </row>
    <row r="2849" spans="11:16" ht="14.25" customHeight="1">
      <c r="K2849" s="1"/>
      <c r="L2849" s="1"/>
      <c r="M2849" s="1"/>
      <c r="N2849" s="1"/>
      <c r="O2849" s="1"/>
      <c r="P2849" s="1"/>
    </row>
    <row r="2850" spans="11:16" ht="14.25" customHeight="1">
      <c r="K2850" s="1"/>
      <c r="L2850" s="1"/>
      <c r="M2850" s="1"/>
      <c r="N2850" s="1"/>
      <c r="O2850" s="1"/>
      <c r="P2850" s="1"/>
    </row>
    <row r="2851" spans="11:16" ht="14.25" customHeight="1">
      <c r="K2851" s="1"/>
      <c r="L2851" s="1"/>
      <c r="M2851" s="1"/>
      <c r="N2851" s="1"/>
      <c r="O2851" s="1"/>
      <c r="P2851" s="1"/>
    </row>
    <row r="2852" spans="11:16" ht="14.25" customHeight="1">
      <c r="K2852" s="1"/>
      <c r="L2852" s="1"/>
      <c r="M2852" s="1"/>
      <c r="N2852" s="1"/>
      <c r="O2852" s="1"/>
      <c r="P2852" s="1"/>
    </row>
    <row r="2853" spans="11:16" ht="14.25" customHeight="1">
      <c r="K2853" s="1"/>
      <c r="L2853" s="1"/>
      <c r="M2853" s="1"/>
      <c r="N2853" s="1"/>
      <c r="O2853" s="1"/>
      <c r="P2853" s="1"/>
    </row>
    <row r="2854" spans="11:16" ht="14.25" customHeight="1">
      <c r="K2854" s="1"/>
      <c r="L2854" s="1"/>
      <c r="M2854" s="1"/>
      <c r="N2854" s="1"/>
      <c r="O2854" s="1"/>
      <c r="P2854" s="1"/>
    </row>
    <row r="2855" spans="11:16" ht="14.25" customHeight="1">
      <c r="K2855" s="1"/>
      <c r="L2855" s="1"/>
      <c r="M2855" s="1"/>
      <c r="N2855" s="1"/>
      <c r="O2855" s="1"/>
      <c r="P2855" s="1"/>
    </row>
    <row r="2856" spans="11:16" ht="14.25" customHeight="1">
      <c r="K2856" s="1"/>
      <c r="L2856" s="1"/>
      <c r="M2856" s="1"/>
      <c r="N2856" s="1"/>
      <c r="O2856" s="1"/>
      <c r="P2856" s="1"/>
    </row>
    <row r="2857" spans="11:16" ht="14.25" customHeight="1">
      <c r="K2857" s="1"/>
      <c r="L2857" s="1"/>
      <c r="M2857" s="1"/>
      <c r="N2857" s="1"/>
      <c r="O2857" s="1"/>
      <c r="P2857" s="1"/>
    </row>
    <row r="2858" spans="11:16" ht="14.25" customHeight="1">
      <c r="K2858" s="1"/>
      <c r="L2858" s="1"/>
      <c r="M2858" s="1"/>
      <c r="N2858" s="1"/>
      <c r="O2858" s="1"/>
      <c r="P2858" s="1"/>
    </row>
    <row r="2859" spans="11:16" ht="14.25" customHeight="1">
      <c r="K2859" s="1"/>
      <c r="L2859" s="1"/>
      <c r="M2859" s="1"/>
      <c r="N2859" s="1"/>
      <c r="O2859" s="1"/>
      <c r="P2859" s="1"/>
    </row>
    <row r="2860" spans="11:16" ht="14.25" customHeight="1">
      <c r="K2860" s="1"/>
      <c r="L2860" s="1"/>
      <c r="M2860" s="1"/>
      <c r="N2860" s="1"/>
      <c r="O2860" s="1"/>
      <c r="P2860" s="1"/>
    </row>
    <row r="2861" spans="11:16" ht="14.25" customHeight="1">
      <c r="K2861" s="1"/>
      <c r="L2861" s="1"/>
      <c r="M2861" s="1"/>
      <c r="N2861" s="1"/>
      <c r="O2861" s="1"/>
      <c r="P2861" s="1"/>
    </row>
    <row r="2862" spans="11:16" ht="14.25" customHeight="1">
      <c r="K2862" s="1"/>
      <c r="L2862" s="1"/>
      <c r="M2862" s="1"/>
      <c r="N2862" s="1"/>
      <c r="O2862" s="1"/>
      <c r="P2862" s="1"/>
    </row>
    <row r="2863" spans="11:16" ht="14.25" customHeight="1">
      <c r="K2863" s="1"/>
      <c r="L2863" s="1"/>
      <c r="M2863" s="1"/>
      <c r="N2863" s="1"/>
      <c r="O2863" s="1"/>
      <c r="P2863" s="1"/>
    </row>
    <row r="2864" spans="11:16" ht="14.25" customHeight="1">
      <c r="K2864" s="1"/>
      <c r="L2864" s="1"/>
      <c r="M2864" s="1"/>
      <c r="N2864" s="1"/>
      <c r="O2864" s="1"/>
      <c r="P2864" s="1"/>
    </row>
    <row r="2865" spans="11:16" ht="14.25" customHeight="1">
      <c r="K2865" s="1"/>
      <c r="L2865" s="1"/>
      <c r="M2865" s="1"/>
      <c r="N2865" s="1"/>
      <c r="O2865" s="1"/>
      <c r="P2865" s="1"/>
    </row>
    <row r="2866" spans="11:16" ht="14.25" customHeight="1">
      <c r="K2866" s="1"/>
      <c r="L2866" s="1"/>
      <c r="M2866" s="1"/>
      <c r="N2866" s="1"/>
      <c r="O2866" s="1"/>
      <c r="P2866" s="1"/>
    </row>
    <row r="2867" spans="11:16" ht="14.25" customHeight="1">
      <c r="K2867" s="1"/>
      <c r="L2867" s="1"/>
      <c r="M2867" s="1"/>
      <c r="N2867" s="1"/>
      <c r="O2867" s="1"/>
      <c r="P2867" s="1"/>
    </row>
    <row r="2868" spans="11:16" ht="14.25" customHeight="1">
      <c r="K2868" s="1"/>
      <c r="L2868" s="1"/>
      <c r="M2868" s="1"/>
      <c r="N2868" s="1"/>
      <c r="O2868" s="1"/>
      <c r="P2868" s="1"/>
    </row>
    <row r="2869" spans="11:16" ht="14.25" customHeight="1">
      <c r="K2869" s="1"/>
      <c r="L2869" s="1"/>
      <c r="M2869" s="1"/>
      <c r="N2869" s="1"/>
      <c r="O2869" s="1"/>
      <c r="P2869" s="1"/>
    </row>
    <row r="2870" spans="11:16" ht="14.25" customHeight="1">
      <c r="K2870" s="1"/>
      <c r="L2870" s="1"/>
      <c r="M2870" s="1"/>
      <c r="N2870" s="1"/>
      <c r="O2870" s="1"/>
      <c r="P2870" s="1"/>
    </row>
    <row r="2871" spans="11:16" ht="14.25" customHeight="1">
      <c r="K2871" s="1"/>
      <c r="L2871" s="1"/>
      <c r="M2871" s="1"/>
      <c r="N2871" s="1"/>
      <c r="O2871" s="1"/>
      <c r="P2871" s="1"/>
    </row>
    <row r="2872" spans="11:16" ht="14.25" customHeight="1">
      <c r="K2872" s="1"/>
      <c r="L2872" s="1"/>
      <c r="M2872" s="1"/>
      <c r="N2872" s="1"/>
      <c r="O2872" s="1"/>
      <c r="P2872" s="1"/>
    </row>
    <row r="2873" spans="11:16" ht="14.25" customHeight="1">
      <c r="K2873" s="1"/>
      <c r="L2873" s="1"/>
      <c r="M2873" s="1"/>
      <c r="N2873" s="1"/>
      <c r="O2873" s="1"/>
      <c r="P2873" s="1"/>
    </row>
    <row r="2874" spans="11:16" ht="14.25" customHeight="1">
      <c r="K2874" s="1"/>
      <c r="L2874" s="1"/>
      <c r="M2874" s="1"/>
      <c r="N2874" s="1"/>
      <c r="O2874" s="1"/>
      <c r="P2874" s="1"/>
    </row>
    <row r="2875" spans="11:16" ht="14.25" customHeight="1">
      <c r="K2875" s="1"/>
      <c r="L2875" s="1"/>
      <c r="M2875" s="1"/>
      <c r="N2875" s="1"/>
      <c r="O2875" s="1"/>
      <c r="P2875" s="1"/>
    </row>
    <row r="2876" spans="11:16" ht="14.25" customHeight="1">
      <c r="K2876" s="1"/>
      <c r="L2876" s="1"/>
      <c r="M2876" s="1"/>
      <c r="N2876" s="1"/>
      <c r="O2876" s="1"/>
      <c r="P2876" s="1"/>
    </row>
    <row r="2877" spans="11:16" ht="14.25" customHeight="1">
      <c r="K2877" s="1"/>
      <c r="L2877" s="1"/>
      <c r="M2877" s="1"/>
      <c r="N2877" s="1"/>
      <c r="O2877" s="1"/>
      <c r="P2877" s="1"/>
    </row>
    <row r="2878" spans="11:16" ht="14.25" customHeight="1">
      <c r="K2878" s="1"/>
      <c r="L2878" s="1"/>
      <c r="M2878" s="1"/>
      <c r="N2878" s="1"/>
      <c r="O2878" s="1"/>
      <c r="P2878" s="1"/>
    </row>
    <row r="2879" spans="11:16" ht="14.25" customHeight="1">
      <c r="K2879" s="1"/>
      <c r="L2879" s="1"/>
      <c r="M2879" s="1"/>
      <c r="N2879" s="1"/>
      <c r="O2879" s="1"/>
      <c r="P2879" s="1"/>
    </row>
    <row r="2880" spans="11:16" ht="14.25" customHeight="1">
      <c r="K2880" s="1"/>
      <c r="L2880" s="1"/>
      <c r="M2880" s="1"/>
      <c r="N2880" s="1"/>
      <c r="O2880" s="1"/>
      <c r="P2880" s="1"/>
    </row>
    <row r="2881" spans="11:16" ht="14.25" customHeight="1">
      <c r="K2881" s="1"/>
      <c r="L2881" s="1"/>
      <c r="M2881" s="1"/>
      <c r="N2881" s="1"/>
      <c r="O2881" s="1"/>
      <c r="P2881" s="1"/>
    </row>
    <row r="2882" spans="11:16" ht="14.25" customHeight="1">
      <c r="K2882" s="1"/>
      <c r="L2882" s="1"/>
      <c r="M2882" s="1"/>
      <c r="N2882" s="1"/>
      <c r="O2882" s="1"/>
      <c r="P2882" s="1"/>
    </row>
    <row r="2883" spans="11:16" ht="14.25" customHeight="1">
      <c r="K2883" s="1"/>
      <c r="L2883" s="1"/>
      <c r="M2883" s="1"/>
      <c r="N2883" s="1"/>
      <c r="O2883" s="1"/>
      <c r="P2883" s="1"/>
    </row>
    <row r="2884" spans="11:16" ht="14.25" customHeight="1">
      <c r="K2884" s="1"/>
      <c r="L2884" s="1"/>
      <c r="M2884" s="1"/>
      <c r="N2884" s="1"/>
      <c r="O2884" s="1"/>
      <c r="P2884" s="1"/>
    </row>
    <row r="2885" spans="11:16" ht="14.25" customHeight="1">
      <c r="K2885" s="1"/>
      <c r="L2885" s="1"/>
      <c r="M2885" s="1"/>
      <c r="N2885" s="1"/>
      <c r="O2885" s="1"/>
      <c r="P2885" s="1"/>
    </row>
    <row r="2886" spans="11:16" ht="14.25" customHeight="1">
      <c r="K2886" s="1"/>
      <c r="L2886" s="1"/>
      <c r="M2886" s="1"/>
      <c r="N2886" s="1"/>
      <c r="O2886" s="1"/>
      <c r="P2886" s="1"/>
    </row>
    <row r="2887" spans="11:16" ht="14.25" customHeight="1">
      <c r="K2887" s="1"/>
      <c r="L2887" s="1"/>
      <c r="M2887" s="1"/>
      <c r="N2887" s="1"/>
      <c r="O2887" s="1"/>
      <c r="P2887" s="1"/>
    </row>
    <row r="2888" spans="11:16" ht="14.25" customHeight="1">
      <c r="K2888" s="1"/>
      <c r="L2888" s="1"/>
      <c r="M2888" s="1"/>
      <c r="N2888" s="1"/>
      <c r="O2888" s="1"/>
      <c r="P2888" s="1"/>
    </row>
    <row r="2889" spans="11:16" ht="14.25" customHeight="1">
      <c r="K2889" s="1"/>
      <c r="L2889" s="1"/>
      <c r="M2889" s="1"/>
      <c r="N2889" s="1"/>
      <c r="O2889" s="1"/>
      <c r="P2889" s="1"/>
    </row>
    <row r="2890" spans="11:16" ht="14.25" customHeight="1">
      <c r="K2890" s="1"/>
      <c r="L2890" s="1"/>
      <c r="M2890" s="1"/>
      <c r="N2890" s="1"/>
      <c r="O2890" s="1"/>
      <c r="P2890" s="1"/>
    </row>
    <row r="2891" spans="11:16" ht="14.25" customHeight="1">
      <c r="K2891" s="1"/>
      <c r="L2891" s="1"/>
      <c r="M2891" s="1"/>
      <c r="N2891" s="1"/>
      <c r="O2891" s="1"/>
      <c r="P2891" s="1"/>
    </row>
    <row r="2892" spans="11:16" ht="14.25" customHeight="1">
      <c r="K2892" s="1"/>
      <c r="L2892" s="1"/>
      <c r="M2892" s="1"/>
      <c r="N2892" s="1"/>
      <c r="O2892" s="1"/>
      <c r="P2892" s="1"/>
    </row>
    <row r="2893" spans="11:16" ht="14.25" customHeight="1">
      <c r="K2893" s="1"/>
      <c r="L2893" s="1"/>
      <c r="M2893" s="1"/>
      <c r="N2893" s="1"/>
      <c r="O2893" s="1"/>
      <c r="P2893" s="1"/>
    </row>
    <row r="2894" spans="11:16" ht="14.25" customHeight="1">
      <c r="K2894" s="1"/>
      <c r="L2894" s="1"/>
      <c r="M2894" s="1"/>
      <c r="N2894" s="1"/>
      <c r="O2894" s="1"/>
      <c r="P2894" s="1"/>
    </row>
    <row r="2895" spans="11:16" ht="14.25" customHeight="1">
      <c r="K2895" s="1"/>
      <c r="L2895" s="1"/>
      <c r="M2895" s="1"/>
      <c r="N2895" s="1"/>
      <c r="O2895" s="1"/>
      <c r="P2895" s="1"/>
    </row>
    <row r="2896" spans="11:16" ht="14.25" customHeight="1">
      <c r="K2896" s="1"/>
      <c r="L2896" s="1"/>
      <c r="M2896" s="1"/>
      <c r="N2896" s="1"/>
      <c r="O2896" s="1"/>
      <c r="P2896" s="1"/>
    </row>
    <row r="2897" spans="11:16" ht="14.25" customHeight="1">
      <c r="K2897" s="1"/>
      <c r="L2897" s="1"/>
      <c r="M2897" s="1"/>
      <c r="N2897" s="1"/>
      <c r="O2897" s="1"/>
      <c r="P2897" s="1"/>
    </row>
    <row r="2898" spans="11:16" ht="14.25" customHeight="1">
      <c r="K2898" s="1"/>
      <c r="L2898" s="1"/>
      <c r="M2898" s="1"/>
      <c r="N2898" s="1"/>
      <c r="O2898" s="1"/>
      <c r="P2898" s="1"/>
    </row>
    <row r="2899" spans="11:16" ht="14.25" customHeight="1">
      <c r="K2899" s="1"/>
      <c r="L2899" s="1"/>
      <c r="M2899" s="1"/>
      <c r="N2899" s="1"/>
      <c r="O2899" s="1"/>
      <c r="P2899" s="1"/>
    </row>
    <row r="2900" spans="11:16" ht="14.25" customHeight="1">
      <c r="K2900" s="1"/>
      <c r="L2900" s="1"/>
      <c r="M2900" s="1"/>
      <c r="N2900" s="1"/>
      <c r="O2900" s="1"/>
      <c r="P2900" s="1"/>
    </row>
    <row r="2901" spans="11:16" ht="14.25" customHeight="1">
      <c r="K2901" s="1"/>
      <c r="L2901" s="1"/>
      <c r="M2901" s="1"/>
      <c r="N2901" s="1"/>
      <c r="O2901" s="1"/>
      <c r="P2901" s="1"/>
    </row>
    <row r="2902" spans="11:16" ht="14.25" customHeight="1">
      <c r="K2902" s="1"/>
      <c r="L2902" s="1"/>
      <c r="M2902" s="1"/>
      <c r="N2902" s="1"/>
      <c r="O2902" s="1"/>
      <c r="P2902" s="1"/>
    </row>
    <row r="2903" spans="11:16" ht="14.25" customHeight="1">
      <c r="K2903" s="1"/>
      <c r="L2903" s="1"/>
      <c r="M2903" s="1"/>
      <c r="N2903" s="1"/>
      <c r="O2903" s="1"/>
      <c r="P2903" s="1"/>
    </row>
    <row r="2904" spans="11:16" ht="14.25" customHeight="1">
      <c r="K2904" s="1"/>
      <c r="L2904" s="1"/>
      <c r="M2904" s="1"/>
      <c r="N2904" s="1"/>
      <c r="O2904" s="1"/>
      <c r="P2904" s="1"/>
    </row>
    <row r="2905" spans="11:16" ht="14.25" customHeight="1">
      <c r="K2905" s="1"/>
      <c r="L2905" s="1"/>
      <c r="M2905" s="1"/>
      <c r="N2905" s="1"/>
      <c r="O2905" s="1"/>
      <c r="P2905" s="1"/>
    </row>
    <row r="2906" spans="11:16" ht="14.25" customHeight="1">
      <c r="K2906" s="1"/>
      <c r="L2906" s="1"/>
      <c r="M2906" s="1"/>
      <c r="N2906" s="1"/>
      <c r="O2906" s="1"/>
      <c r="P2906" s="1"/>
    </row>
    <row r="2907" spans="11:16" ht="14.25" customHeight="1">
      <c r="K2907" s="1"/>
      <c r="L2907" s="1"/>
      <c r="M2907" s="1"/>
      <c r="N2907" s="1"/>
      <c r="O2907" s="1"/>
      <c r="P2907" s="1"/>
    </row>
    <row r="2908" spans="11:16" ht="14.25" customHeight="1">
      <c r="K2908" s="1"/>
      <c r="L2908" s="1"/>
      <c r="M2908" s="1"/>
      <c r="N2908" s="1"/>
      <c r="O2908" s="1"/>
      <c r="P2908" s="1"/>
    </row>
    <row r="2909" spans="11:16" ht="14.25" customHeight="1">
      <c r="K2909" s="1"/>
      <c r="L2909" s="1"/>
      <c r="M2909" s="1"/>
      <c r="N2909" s="1"/>
      <c r="O2909" s="1"/>
      <c r="P2909" s="1"/>
    </row>
    <row r="2910" spans="11:16" ht="14.25" customHeight="1">
      <c r="K2910" s="1"/>
      <c r="L2910" s="1"/>
      <c r="M2910" s="1"/>
      <c r="N2910" s="1"/>
      <c r="O2910" s="1"/>
      <c r="P2910" s="1"/>
    </row>
    <row r="2911" spans="11:16" ht="14.25" customHeight="1">
      <c r="K2911" s="1"/>
      <c r="L2911" s="1"/>
      <c r="M2911" s="1"/>
      <c r="N2911" s="1"/>
      <c r="O2911" s="1"/>
      <c r="P2911" s="1"/>
    </row>
    <row r="2912" spans="11:16" ht="14.25" customHeight="1">
      <c r="K2912" s="1"/>
      <c r="L2912" s="1"/>
      <c r="M2912" s="1"/>
      <c r="N2912" s="1"/>
      <c r="O2912" s="1"/>
      <c r="P2912" s="1"/>
    </row>
    <row r="2913" spans="11:16" ht="14.25" customHeight="1">
      <c r="K2913" s="1"/>
      <c r="L2913" s="1"/>
      <c r="M2913" s="1"/>
      <c r="N2913" s="1"/>
      <c r="O2913" s="1"/>
      <c r="P2913" s="1"/>
    </row>
    <row r="2914" spans="11:16" ht="14.25" customHeight="1">
      <c r="K2914" s="1"/>
      <c r="L2914" s="1"/>
      <c r="M2914" s="1"/>
      <c r="N2914" s="1"/>
      <c r="O2914" s="1"/>
      <c r="P2914" s="1"/>
    </row>
    <row r="2915" spans="11:16" ht="14.25" customHeight="1">
      <c r="K2915" s="1"/>
      <c r="L2915" s="1"/>
      <c r="M2915" s="1"/>
      <c r="N2915" s="1"/>
      <c r="O2915" s="1"/>
      <c r="P2915" s="1"/>
    </row>
    <row r="2916" spans="11:16" ht="14.25" customHeight="1">
      <c r="K2916" s="1"/>
      <c r="L2916" s="1"/>
      <c r="M2916" s="1"/>
      <c r="N2916" s="1"/>
      <c r="O2916" s="1"/>
      <c r="P2916" s="1"/>
    </row>
    <row r="2917" spans="11:16" ht="14.25" customHeight="1">
      <c r="K2917" s="1"/>
      <c r="L2917" s="1"/>
      <c r="M2917" s="1"/>
      <c r="N2917" s="1"/>
      <c r="O2917" s="1"/>
      <c r="P2917" s="1"/>
    </row>
    <row r="2918" spans="11:16" ht="14.25" customHeight="1">
      <c r="K2918" s="1"/>
      <c r="L2918" s="1"/>
      <c r="M2918" s="1"/>
      <c r="N2918" s="1"/>
      <c r="O2918" s="1"/>
      <c r="P2918" s="1"/>
    </row>
    <row r="2919" spans="11:16" ht="14.25" customHeight="1">
      <c r="K2919" s="1"/>
      <c r="L2919" s="1"/>
      <c r="M2919" s="1"/>
      <c r="N2919" s="1"/>
      <c r="O2919" s="1"/>
      <c r="P2919" s="1"/>
    </row>
    <row r="2920" spans="11:16" ht="14.25" customHeight="1">
      <c r="K2920" s="1"/>
      <c r="L2920" s="1"/>
      <c r="M2920" s="1"/>
      <c r="N2920" s="1"/>
      <c r="O2920" s="1"/>
      <c r="P2920" s="1"/>
    </row>
    <row r="2921" spans="11:16" ht="14.25" customHeight="1">
      <c r="K2921" s="1"/>
      <c r="L2921" s="1"/>
      <c r="M2921" s="1"/>
      <c r="N2921" s="1"/>
      <c r="O2921" s="1"/>
      <c r="P2921" s="1"/>
    </row>
    <row r="2922" spans="11:16" ht="14.25" customHeight="1">
      <c r="K2922" s="1"/>
      <c r="L2922" s="1"/>
      <c r="M2922" s="1"/>
      <c r="N2922" s="1"/>
      <c r="O2922" s="1"/>
      <c r="P2922" s="1"/>
    </row>
    <row r="2923" spans="11:16" ht="14.25" customHeight="1">
      <c r="K2923" s="1"/>
      <c r="L2923" s="1"/>
      <c r="M2923" s="1"/>
      <c r="N2923" s="1"/>
      <c r="O2923" s="1"/>
      <c r="P2923" s="1"/>
    </row>
    <row r="2924" spans="11:16" ht="14.25" customHeight="1">
      <c r="K2924" s="1"/>
      <c r="L2924" s="1"/>
      <c r="M2924" s="1"/>
      <c r="N2924" s="1"/>
      <c r="O2924" s="1"/>
      <c r="P2924" s="1"/>
    </row>
    <row r="2925" spans="11:16" ht="14.25" customHeight="1">
      <c r="K2925" s="1"/>
      <c r="L2925" s="1"/>
      <c r="M2925" s="1"/>
      <c r="N2925" s="1"/>
      <c r="O2925" s="1"/>
      <c r="P2925" s="1"/>
    </row>
    <row r="2926" spans="11:16" ht="14.25" customHeight="1">
      <c r="K2926" s="1"/>
      <c r="L2926" s="1"/>
      <c r="M2926" s="1"/>
      <c r="N2926" s="1"/>
      <c r="O2926" s="1"/>
      <c r="P2926" s="1"/>
    </row>
    <row r="2927" spans="11:16" ht="14.25" customHeight="1">
      <c r="K2927" s="1"/>
      <c r="L2927" s="1"/>
      <c r="M2927" s="1"/>
      <c r="N2927" s="1"/>
      <c r="O2927" s="1"/>
      <c r="P2927" s="1"/>
    </row>
    <row r="2928" spans="11:16" ht="14.25" customHeight="1">
      <c r="K2928" s="1"/>
      <c r="L2928" s="1"/>
      <c r="M2928" s="1"/>
      <c r="N2928" s="1"/>
      <c r="O2928" s="1"/>
      <c r="P2928" s="1"/>
    </row>
    <row r="2929" spans="11:16" ht="14.25" customHeight="1">
      <c r="K2929" s="1"/>
      <c r="L2929" s="1"/>
      <c r="M2929" s="1"/>
      <c r="N2929" s="1"/>
      <c r="O2929" s="1"/>
      <c r="P2929" s="1"/>
    </row>
    <row r="2930" spans="11:16" ht="14.25" customHeight="1">
      <c r="K2930" s="1"/>
      <c r="L2930" s="1"/>
      <c r="M2930" s="1"/>
      <c r="N2930" s="1"/>
      <c r="O2930" s="1"/>
      <c r="P2930" s="1"/>
    </row>
    <row r="2931" spans="11:16" ht="14.25" customHeight="1">
      <c r="K2931" s="1"/>
      <c r="L2931" s="1"/>
      <c r="M2931" s="1"/>
      <c r="N2931" s="1"/>
      <c r="O2931" s="1"/>
      <c r="P2931" s="1"/>
    </row>
    <row r="2932" spans="11:16" ht="14.25" customHeight="1">
      <c r="K2932" s="1"/>
      <c r="L2932" s="1"/>
      <c r="M2932" s="1"/>
      <c r="N2932" s="1"/>
      <c r="O2932" s="1"/>
      <c r="P2932" s="1"/>
    </row>
    <row r="2933" spans="11:16" ht="14.25" customHeight="1">
      <c r="K2933" s="1"/>
      <c r="L2933" s="1"/>
      <c r="M2933" s="1"/>
      <c r="N2933" s="1"/>
      <c r="O2933" s="1"/>
      <c r="P2933" s="1"/>
    </row>
    <row r="2934" spans="11:16" ht="14.25" customHeight="1">
      <c r="K2934" s="1"/>
      <c r="L2934" s="1"/>
      <c r="M2934" s="1"/>
      <c r="N2934" s="1"/>
      <c r="O2934" s="1"/>
      <c r="P2934" s="1"/>
    </row>
    <row r="2935" spans="11:16" ht="14.25" customHeight="1">
      <c r="K2935" s="1"/>
      <c r="L2935" s="1"/>
      <c r="M2935" s="1"/>
      <c r="N2935" s="1"/>
      <c r="O2935" s="1"/>
      <c r="P2935" s="1"/>
    </row>
    <row r="2936" spans="11:16" ht="14.25" customHeight="1">
      <c r="K2936" s="1"/>
      <c r="L2936" s="1"/>
      <c r="M2936" s="1"/>
      <c r="N2936" s="1"/>
      <c r="O2936" s="1"/>
      <c r="P2936" s="1"/>
    </row>
    <row r="2937" spans="11:16" ht="14.25" customHeight="1">
      <c r="K2937" s="1"/>
      <c r="L2937" s="1"/>
      <c r="M2937" s="1"/>
      <c r="N2937" s="1"/>
      <c r="O2937" s="1"/>
      <c r="P2937" s="1"/>
    </row>
    <row r="2938" spans="11:16" ht="14.25" customHeight="1">
      <c r="K2938" s="1"/>
      <c r="L2938" s="1"/>
      <c r="M2938" s="1"/>
      <c r="N2938" s="1"/>
      <c r="O2938" s="1"/>
      <c r="P2938" s="1"/>
    </row>
    <row r="2939" spans="11:16" ht="14.25" customHeight="1">
      <c r="K2939" s="1"/>
      <c r="L2939" s="1"/>
      <c r="M2939" s="1"/>
      <c r="N2939" s="1"/>
      <c r="O2939" s="1"/>
      <c r="P2939" s="1"/>
    </row>
    <row r="2940" spans="11:16" ht="14.25" customHeight="1">
      <c r="K2940" s="1"/>
      <c r="L2940" s="1"/>
      <c r="M2940" s="1"/>
      <c r="N2940" s="1"/>
      <c r="O2940" s="1"/>
      <c r="P2940" s="1"/>
    </row>
    <row r="2941" spans="11:16" ht="14.25" customHeight="1">
      <c r="K2941" s="1"/>
      <c r="L2941" s="1"/>
      <c r="M2941" s="1"/>
      <c r="N2941" s="1"/>
      <c r="O2941" s="1"/>
      <c r="P2941" s="1"/>
    </row>
    <row r="2942" spans="11:16" ht="14.25" customHeight="1">
      <c r="K2942" s="1"/>
      <c r="L2942" s="1"/>
      <c r="M2942" s="1"/>
      <c r="N2942" s="1"/>
      <c r="O2942" s="1"/>
      <c r="P2942" s="1"/>
    </row>
    <row r="2943" spans="11:16" ht="14.25" customHeight="1">
      <c r="K2943" s="1"/>
      <c r="L2943" s="1"/>
      <c r="M2943" s="1"/>
      <c r="N2943" s="1"/>
      <c r="O2943" s="1"/>
      <c r="P2943" s="1"/>
    </row>
    <row r="2944" spans="11:16" ht="14.25" customHeight="1">
      <c r="K2944" s="1"/>
      <c r="L2944" s="1"/>
      <c r="M2944" s="1"/>
      <c r="N2944" s="1"/>
      <c r="O2944" s="1"/>
      <c r="P2944" s="1"/>
    </row>
    <row r="2945" spans="11:16" ht="14.25" customHeight="1">
      <c r="K2945" s="1"/>
      <c r="L2945" s="1"/>
      <c r="M2945" s="1"/>
      <c r="N2945" s="1"/>
      <c r="O2945" s="1"/>
      <c r="P2945" s="1"/>
    </row>
    <row r="2946" spans="11:16" ht="14.25" customHeight="1">
      <c r="K2946" s="1"/>
      <c r="L2946" s="1"/>
      <c r="M2946" s="1"/>
      <c r="N2946" s="1"/>
      <c r="O2946" s="1"/>
      <c r="P2946" s="1"/>
    </row>
    <row r="2947" spans="11:16" ht="14.25" customHeight="1">
      <c r="K2947" s="1"/>
      <c r="L2947" s="1"/>
      <c r="M2947" s="1"/>
      <c r="N2947" s="1"/>
      <c r="O2947" s="1"/>
      <c r="P2947" s="1"/>
    </row>
    <row r="2948" spans="11:16" ht="14.25" customHeight="1">
      <c r="K2948" s="1"/>
      <c r="L2948" s="1"/>
      <c r="M2948" s="1"/>
      <c r="N2948" s="1"/>
      <c r="O2948" s="1"/>
      <c r="P2948" s="1"/>
    </row>
    <row r="2949" spans="11:16" ht="14.25" customHeight="1">
      <c r="K2949" s="1"/>
      <c r="L2949" s="1"/>
      <c r="M2949" s="1"/>
      <c r="N2949" s="1"/>
      <c r="O2949" s="1"/>
      <c r="P2949" s="1"/>
    </row>
    <row r="2950" spans="11:16" ht="14.25" customHeight="1">
      <c r="K2950" s="1"/>
      <c r="L2950" s="1"/>
      <c r="M2950" s="1"/>
      <c r="N2950" s="1"/>
      <c r="O2950" s="1"/>
      <c r="P2950" s="1"/>
    </row>
    <row r="2951" spans="11:16" ht="14.25" customHeight="1">
      <c r="K2951" s="1"/>
      <c r="L2951" s="1"/>
      <c r="M2951" s="1"/>
      <c r="N2951" s="1"/>
      <c r="O2951" s="1"/>
      <c r="P2951" s="1"/>
    </row>
    <row r="2952" spans="11:16" ht="14.25" customHeight="1">
      <c r="K2952" s="1"/>
      <c r="L2952" s="1"/>
      <c r="M2952" s="1"/>
      <c r="N2952" s="1"/>
      <c r="O2952" s="1"/>
      <c r="P2952" s="1"/>
    </row>
    <row r="2953" spans="11:16" ht="14.25" customHeight="1">
      <c r="K2953" s="1"/>
      <c r="L2953" s="1"/>
      <c r="M2953" s="1"/>
      <c r="N2953" s="1"/>
      <c r="O2953" s="1"/>
      <c r="P2953" s="1"/>
    </row>
    <row r="2954" spans="11:16" ht="14.25" customHeight="1">
      <c r="K2954" s="1"/>
      <c r="L2954" s="1"/>
      <c r="M2954" s="1"/>
      <c r="N2954" s="1"/>
      <c r="O2954" s="1"/>
      <c r="P2954" s="1"/>
    </row>
    <row r="2955" spans="11:16" ht="14.25" customHeight="1">
      <c r="K2955" s="1"/>
      <c r="L2955" s="1"/>
      <c r="M2955" s="1"/>
      <c r="N2955" s="1"/>
      <c r="O2955" s="1"/>
      <c r="P2955" s="1"/>
    </row>
    <row r="2956" spans="11:16" ht="14.25" customHeight="1">
      <c r="K2956" s="1"/>
      <c r="L2956" s="1"/>
      <c r="M2956" s="1"/>
      <c r="N2956" s="1"/>
      <c r="O2956" s="1"/>
      <c r="P2956" s="1"/>
    </row>
    <row r="2957" spans="11:16" ht="14.25" customHeight="1">
      <c r="K2957" s="1"/>
      <c r="L2957" s="1"/>
      <c r="M2957" s="1"/>
      <c r="N2957" s="1"/>
      <c r="O2957" s="1"/>
      <c r="P2957" s="1"/>
    </row>
    <row r="2958" spans="11:16" ht="14.25" customHeight="1">
      <c r="K2958" s="1"/>
      <c r="L2958" s="1"/>
      <c r="M2958" s="1"/>
      <c r="N2958" s="1"/>
      <c r="O2958" s="1"/>
      <c r="P2958" s="1"/>
    </row>
    <row r="2959" spans="11:16" ht="14.25" customHeight="1">
      <c r="K2959" s="1"/>
      <c r="L2959" s="1"/>
      <c r="M2959" s="1"/>
      <c r="N2959" s="1"/>
      <c r="O2959" s="1"/>
      <c r="P2959" s="1"/>
    </row>
    <row r="2960" spans="11:16" ht="14.25" customHeight="1">
      <c r="K2960" s="1"/>
      <c r="L2960" s="1"/>
      <c r="M2960" s="1"/>
      <c r="N2960" s="1"/>
      <c r="O2960" s="1"/>
      <c r="P2960" s="1"/>
    </row>
    <row r="2961" spans="11:16" ht="14.25" customHeight="1">
      <c r="K2961" s="1"/>
      <c r="L2961" s="1"/>
      <c r="M2961" s="1"/>
      <c r="N2961" s="1"/>
      <c r="O2961" s="1"/>
      <c r="P2961" s="1"/>
    </row>
    <row r="2962" spans="11:16" ht="14.25" customHeight="1">
      <c r="K2962" s="1"/>
      <c r="L2962" s="1"/>
      <c r="M2962" s="1"/>
      <c r="N2962" s="1"/>
      <c r="O2962" s="1"/>
      <c r="P2962" s="1"/>
    </row>
    <row r="2963" spans="11:16" ht="14.25" customHeight="1">
      <c r="K2963" s="1"/>
      <c r="L2963" s="1"/>
      <c r="M2963" s="1"/>
      <c r="N2963" s="1"/>
      <c r="O2963" s="1"/>
      <c r="P2963" s="1"/>
    </row>
    <row r="2964" spans="11:16" ht="14.25" customHeight="1">
      <c r="K2964" s="1"/>
      <c r="L2964" s="1"/>
      <c r="M2964" s="1"/>
      <c r="N2964" s="1"/>
      <c r="O2964" s="1"/>
      <c r="P2964" s="1"/>
    </row>
    <row r="2965" spans="11:16" ht="14.25" customHeight="1">
      <c r="K2965" s="1"/>
      <c r="L2965" s="1"/>
      <c r="M2965" s="1"/>
      <c r="N2965" s="1"/>
      <c r="O2965" s="1"/>
      <c r="P2965" s="1"/>
    </row>
    <row r="2966" spans="11:16" ht="14.25" customHeight="1">
      <c r="K2966" s="1"/>
      <c r="L2966" s="1"/>
      <c r="M2966" s="1"/>
      <c r="N2966" s="1"/>
      <c r="O2966" s="1"/>
      <c r="P2966" s="1"/>
    </row>
    <row r="2967" spans="11:16" ht="14.25" customHeight="1">
      <c r="K2967" s="1"/>
      <c r="L2967" s="1"/>
      <c r="M2967" s="1"/>
      <c r="N2967" s="1"/>
      <c r="O2967" s="1"/>
      <c r="P2967" s="1"/>
    </row>
    <row r="2968" spans="11:16" ht="14.25" customHeight="1">
      <c r="K2968" s="1"/>
      <c r="L2968" s="1"/>
      <c r="M2968" s="1"/>
      <c r="N2968" s="1"/>
      <c r="O2968" s="1"/>
      <c r="P2968" s="1"/>
    </row>
    <row r="2969" spans="11:16" ht="14.25" customHeight="1">
      <c r="K2969" s="1"/>
      <c r="L2969" s="1"/>
      <c r="M2969" s="1"/>
      <c r="N2969" s="1"/>
      <c r="O2969" s="1"/>
      <c r="P2969" s="1"/>
    </row>
    <row r="2970" spans="11:16" ht="14.25" customHeight="1">
      <c r="K2970" s="1"/>
      <c r="L2970" s="1"/>
      <c r="M2970" s="1"/>
      <c r="N2970" s="1"/>
      <c r="O2970" s="1"/>
      <c r="P2970" s="1"/>
    </row>
    <row r="2971" spans="11:16" ht="14.25" customHeight="1">
      <c r="K2971" s="1"/>
      <c r="L2971" s="1"/>
      <c r="M2971" s="1"/>
      <c r="N2971" s="1"/>
      <c r="O2971" s="1"/>
      <c r="P2971" s="1"/>
    </row>
    <row r="2972" spans="11:16" ht="14.25" customHeight="1">
      <c r="K2972" s="1"/>
      <c r="L2972" s="1"/>
      <c r="M2972" s="1"/>
      <c r="N2972" s="1"/>
      <c r="O2972" s="1"/>
      <c r="P2972" s="1"/>
    </row>
    <row r="2973" spans="11:16" ht="14.25" customHeight="1">
      <c r="K2973" s="1"/>
      <c r="L2973" s="1"/>
      <c r="M2973" s="1"/>
      <c r="N2973" s="1"/>
      <c r="O2973" s="1"/>
      <c r="P2973" s="1"/>
    </row>
    <row r="2974" spans="11:16" ht="14.25" customHeight="1">
      <c r="K2974" s="1"/>
      <c r="L2974" s="1"/>
      <c r="M2974" s="1"/>
      <c r="N2974" s="1"/>
      <c r="O2974" s="1"/>
      <c r="P2974" s="1"/>
    </row>
    <row r="2975" spans="11:16" ht="14.25" customHeight="1">
      <c r="K2975" s="1"/>
      <c r="L2975" s="1"/>
      <c r="M2975" s="1"/>
      <c r="N2975" s="1"/>
      <c r="O2975" s="1"/>
      <c r="P2975" s="1"/>
    </row>
    <row r="2976" spans="11:16" ht="14.25" customHeight="1">
      <c r="K2976" s="1"/>
      <c r="L2976" s="1"/>
      <c r="M2976" s="1"/>
      <c r="N2976" s="1"/>
      <c r="O2976" s="1"/>
      <c r="P2976" s="1"/>
    </row>
    <row r="2977" spans="11:16" ht="14.25" customHeight="1">
      <c r="K2977" s="1"/>
      <c r="L2977" s="1"/>
      <c r="M2977" s="1"/>
      <c r="N2977" s="1"/>
      <c r="O2977" s="1"/>
      <c r="P2977" s="1"/>
    </row>
    <row r="2978" spans="11:16" ht="14.25" customHeight="1">
      <c r="K2978" s="1"/>
      <c r="L2978" s="1"/>
      <c r="M2978" s="1"/>
      <c r="N2978" s="1"/>
      <c r="O2978" s="1"/>
      <c r="P2978" s="1"/>
    </row>
    <row r="2979" spans="11:16" ht="14.25" customHeight="1">
      <c r="K2979" s="1"/>
      <c r="L2979" s="1"/>
      <c r="M2979" s="1"/>
      <c r="N2979" s="1"/>
      <c r="O2979" s="1"/>
      <c r="P2979" s="1"/>
    </row>
    <row r="2980" spans="11:16" ht="14.25" customHeight="1">
      <c r="K2980" s="1"/>
      <c r="L2980" s="1"/>
      <c r="M2980" s="1"/>
      <c r="N2980" s="1"/>
      <c r="O2980" s="1"/>
      <c r="P2980" s="1"/>
    </row>
    <row r="2981" spans="11:16" ht="14.25" customHeight="1">
      <c r="K2981" s="1"/>
      <c r="L2981" s="1"/>
      <c r="M2981" s="1"/>
      <c r="N2981" s="1"/>
      <c r="O2981" s="1"/>
      <c r="P2981" s="1"/>
    </row>
    <row r="2982" spans="11:16" ht="14.25" customHeight="1">
      <c r="K2982" s="1"/>
      <c r="L2982" s="1"/>
      <c r="M2982" s="1"/>
      <c r="N2982" s="1"/>
      <c r="O2982" s="1"/>
      <c r="P2982" s="1"/>
    </row>
    <row r="2983" spans="11:16" ht="14.25" customHeight="1">
      <c r="K2983" s="1"/>
      <c r="L2983" s="1"/>
      <c r="M2983" s="1"/>
      <c r="N2983" s="1"/>
      <c r="O2983" s="1"/>
      <c r="P2983" s="1"/>
    </row>
    <row r="2984" spans="11:16" ht="14.25" customHeight="1">
      <c r="K2984" s="1"/>
      <c r="L2984" s="1"/>
      <c r="M2984" s="1"/>
      <c r="N2984" s="1"/>
      <c r="O2984" s="1"/>
      <c r="P2984" s="1"/>
    </row>
    <row r="2985" spans="11:16" ht="14.25" customHeight="1">
      <c r="K2985" s="1"/>
      <c r="L2985" s="1"/>
      <c r="M2985" s="1"/>
      <c r="N2985" s="1"/>
      <c r="O2985" s="1"/>
      <c r="P2985" s="1"/>
    </row>
    <row r="2986" spans="11:16" ht="14.25" customHeight="1">
      <c r="K2986" s="1"/>
      <c r="L2986" s="1"/>
      <c r="M2986" s="1"/>
      <c r="N2986" s="1"/>
      <c r="O2986" s="1"/>
      <c r="P2986" s="1"/>
    </row>
    <row r="2987" spans="11:16" ht="14.25" customHeight="1">
      <c r="K2987" s="1"/>
      <c r="L2987" s="1"/>
      <c r="M2987" s="1"/>
      <c r="N2987" s="1"/>
      <c r="O2987" s="1"/>
      <c r="P2987" s="1"/>
    </row>
    <row r="2988" spans="11:16" ht="14.25" customHeight="1">
      <c r="K2988" s="1"/>
      <c r="L2988" s="1"/>
      <c r="M2988" s="1"/>
      <c r="N2988" s="1"/>
      <c r="O2988" s="1"/>
      <c r="P2988" s="1"/>
    </row>
    <row r="2989" spans="11:16" ht="14.25" customHeight="1">
      <c r="K2989" s="1"/>
      <c r="L2989" s="1"/>
      <c r="M2989" s="1"/>
      <c r="N2989" s="1"/>
      <c r="O2989" s="1"/>
      <c r="P2989" s="1"/>
    </row>
    <row r="2990" spans="11:16" ht="14.25" customHeight="1">
      <c r="K2990" s="1"/>
      <c r="L2990" s="1"/>
      <c r="M2990" s="1"/>
      <c r="N2990" s="1"/>
      <c r="O2990" s="1"/>
      <c r="P2990" s="1"/>
    </row>
    <row r="2991" spans="11:16" ht="14.25" customHeight="1">
      <c r="K2991" s="1"/>
      <c r="L2991" s="1"/>
      <c r="M2991" s="1"/>
      <c r="N2991" s="1"/>
      <c r="O2991" s="1"/>
      <c r="P2991" s="1"/>
    </row>
    <row r="2992" spans="11:16" ht="14.25" customHeight="1">
      <c r="K2992" s="1"/>
      <c r="L2992" s="1"/>
      <c r="M2992" s="1"/>
      <c r="N2992" s="1"/>
      <c r="O2992" s="1"/>
      <c r="P2992" s="1"/>
    </row>
    <row r="2993" spans="11:16" ht="14.25" customHeight="1">
      <c r="K2993" s="1"/>
      <c r="L2993" s="1"/>
      <c r="M2993" s="1"/>
      <c r="N2993" s="1"/>
      <c r="O2993" s="1"/>
      <c r="P2993" s="1"/>
    </row>
    <row r="2994" spans="11:16" ht="14.25" customHeight="1">
      <c r="K2994" s="1"/>
      <c r="L2994" s="1"/>
      <c r="M2994" s="1"/>
      <c r="N2994" s="1"/>
      <c r="O2994" s="1"/>
      <c r="P2994" s="1"/>
    </row>
    <row r="2995" spans="11:16" ht="14.25" customHeight="1">
      <c r="K2995" s="1"/>
      <c r="L2995" s="1"/>
      <c r="M2995" s="1"/>
      <c r="N2995" s="1"/>
      <c r="O2995" s="1"/>
      <c r="P2995" s="1"/>
    </row>
    <row r="2996" spans="11:16" ht="14.25" customHeight="1">
      <c r="K2996" s="1"/>
      <c r="L2996" s="1"/>
      <c r="M2996" s="1"/>
      <c r="N2996" s="1"/>
      <c r="O2996" s="1"/>
      <c r="P2996" s="1"/>
    </row>
    <row r="2997" spans="11:16" ht="14.25" customHeight="1">
      <c r="K2997" s="1"/>
      <c r="L2997" s="1"/>
      <c r="M2997" s="1"/>
      <c r="N2997" s="1"/>
      <c r="O2997" s="1"/>
      <c r="P2997" s="1"/>
    </row>
    <row r="2998" spans="11:16" ht="14.25" customHeight="1">
      <c r="K2998" s="1"/>
      <c r="L2998" s="1"/>
      <c r="M2998" s="1"/>
      <c r="N2998" s="1"/>
      <c r="O2998" s="1"/>
      <c r="P2998" s="1"/>
    </row>
    <row r="2999" spans="11:16" ht="14.25" customHeight="1">
      <c r="K2999" s="1"/>
      <c r="L2999" s="1"/>
      <c r="M2999" s="1"/>
      <c r="N2999" s="1"/>
      <c r="O2999" s="1"/>
      <c r="P2999" s="1"/>
    </row>
    <row r="3000" spans="11:16" ht="14.25" customHeight="1">
      <c r="K3000" s="1"/>
      <c r="L3000" s="1"/>
      <c r="M3000" s="1"/>
      <c r="N3000" s="1"/>
      <c r="O3000" s="1"/>
      <c r="P3000" s="1"/>
    </row>
    <row r="3001" spans="11:16" ht="14.25" customHeight="1">
      <c r="K3001" s="1"/>
      <c r="L3001" s="1"/>
      <c r="M3001" s="1"/>
      <c r="N3001" s="1"/>
      <c r="O3001" s="1"/>
      <c r="P3001" s="1"/>
    </row>
    <row r="3002" spans="11:16" ht="14.25" customHeight="1">
      <c r="K3002" s="1"/>
      <c r="L3002" s="1"/>
      <c r="M3002" s="1"/>
      <c r="N3002" s="1"/>
      <c r="O3002" s="1"/>
      <c r="P3002" s="1"/>
    </row>
    <row r="3003" spans="11:16" ht="14.25" customHeight="1">
      <c r="K3003" s="1"/>
      <c r="L3003" s="1"/>
      <c r="M3003" s="1"/>
      <c r="N3003" s="1"/>
      <c r="O3003" s="1"/>
      <c r="P3003" s="1"/>
    </row>
    <row r="3004" spans="11:16" ht="14.25" customHeight="1">
      <c r="K3004" s="1"/>
      <c r="L3004" s="1"/>
      <c r="M3004" s="1"/>
      <c r="N3004" s="1"/>
      <c r="O3004" s="1"/>
      <c r="P3004" s="1"/>
    </row>
    <row r="3005" spans="11:16" ht="14.25" customHeight="1">
      <c r="K3005" s="1"/>
      <c r="L3005" s="1"/>
      <c r="M3005" s="1"/>
      <c r="N3005" s="1"/>
      <c r="O3005" s="1"/>
      <c r="P3005" s="1"/>
    </row>
    <row r="3006" spans="11:16" ht="14.25" customHeight="1">
      <c r="K3006" s="1"/>
      <c r="L3006" s="1"/>
      <c r="M3006" s="1"/>
      <c r="N3006" s="1"/>
      <c r="O3006" s="1"/>
      <c r="P3006" s="1"/>
    </row>
    <row r="3007" spans="11:16" ht="14.25" customHeight="1">
      <c r="K3007" s="1"/>
      <c r="L3007" s="1"/>
      <c r="M3007" s="1"/>
      <c r="N3007" s="1"/>
      <c r="O3007" s="1"/>
      <c r="P3007" s="1"/>
    </row>
  </sheetData>
  <conditionalFormatting sqref="H2510">
    <cfRule type="cellIs" dxfId="1879" priority="1" operator="notBetween">
      <formula>0.1</formula>
      <formula>400</formula>
    </cfRule>
  </conditionalFormatting>
  <conditionalFormatting sqref="H2509">
    <cfRule type="cellIs" dxfId="1878" priority="2" operator="notBetween">
      <formula>0.1</formula>
      <formula>400</formula>
    </cfRule>
  </conditionalFormatting>
  <conditionalFormatting sqref="H2508">
    <cfRule type="cellIs" dxfId="1877" priority="3" operator="notBetween">
      <formula>0.1</formula>
      <formula>400</formula>
    </cfRule>
  </conditionalFormatting>
  <conditionalFormatting sqref="H2501">
    <cfRule type="cellIs" dxfId="1876" priority="4" operator="notBetween">
      <formula>0.1</formula>
      <formula>400</formula>
    </cfRule>
  </conditionalFormatting>
  <conditionalFormatting sqref="H2500">
    <cfRule type="cellIs" dxfId="1875" priority="5" operator="notBetween">
      <formula>0.1</formula>
      <formula>400</formula>
    </cfRule>
  </conditionalFormatting>
  <conditionalFormatting sqref="H2499">
    <cfRule type="cellIs" dxfId="1874" priority="6" operator="notBetween">
      <formula>0.1</formula>
      <formula>400</formula>
    </cfRule>
  </conditionalFormatting>
  <conditionalFormatting sqref="H2498">
    <cfRule type="cellIs" dxfId="1873" priority="7" operator="notBetween">
      <formula>0.1</formula>
      <formula>400</formula>
    </cfRule>
  </conditionalFormatting>
  <conditionalFormatting sqref="H2496">
    <cfRule type="cellIs" dxfId="1872" priority="8" operator="notBetween">
      <formula>0.1</formula>
      <formula>400</formula>
    </cfRule>
  </conditionalFormatting>
  <conditionalFormatting sqref="H2495">
    <cfRule type="cellIs" dxfId="1871" priority="9" operator="notBetween">
      <formula>0.1</formula>
      <formula>400</formula>
    </cfRule>
  </conditionalFormatting>
  <conditionalFormatting sqref="H2494">
    <cfRule type="cellIs" dxfId="1870" priority="10" operator="notBetween">
      <formula>0.1</formula>
      <formula>400</formula>
    </cfRule>
  </conditionalFormatting>
  <conditionalFormatting sqref="H2493">
    <cfRule type="cellIs" dxfId="1869" priority="11" operator="notBetween">
      <formula>0.1</formula>
      <formula>400</formula>
    </cfRule>
  </conditionalFormatting>
  <conditionalFormatting sqref="H2491">
    <cfRule type="cellIs" dxfId="1868" priority="12" operator="notBetween">
      <formula>0.1</formula>
      <formula>400</formula>
    </cfRule>
  </conditionalFormatting>
  <conditionalFormatting sqref="H2490">
    <cfRule type="cellIs" dxfId="1867" priority="13" operator="notBetween">
      <formula>0.1</formula>
      <formula>400</formula>
    </cfRule>
  </conditionalFormatting>
  <conditionalFormatting sqref="H2489">
    <cfRule type="cellIs" dxfId="1866" priority="14" operator="notBetween">
      <formula>0.1</formula>
      <formula>400</formula>
    </cfRule>
  </conditionalFormatting>
  <conditionalFormatting sqref="H2488">
    <cfRule type="cellIs" dxfId="1865" priority="15" operator="notBetween">
      <formula>0.1</formula>
      <formula>400</formula>
    </cfRule>
  </conditionalFormatting>
  <conditionalFormatting sqref="H2471">
    <cfRule type="cellIs" dxfId="1864" priority="16" operator="notBetween">
      <formula>0.1</formula>
      <formula>400</formula>
    </cfRule>
  </conditionalFormatting>
  <conditionalFormatting sqref="H2470">
    <cfRule type="cellIs" dxfId="1863" priority="17" operator="notBetween">
      <formula>0.1</formula>
      <formula>400</formula>
    </cfRule>
  </conditionalFormatting>
  <conditionalFormatting sqref="H2469">
    <cfRule type="cellIs" dxfId="1862" priority="18" operator="notBetween">
      <formula>0.1</formula>
      <formula>400</formula>
    </cfRule>
  </conditionalFormatting>
  <conditionalFormatting sqref="H2468">
    <cfRule type="cellIs" dxfId="1861" priority="19" operator="notBetween">
      <formula>0.1</formula>
      <formula>400</formula>
    </cfRule>
  </conditionalFormatting>
  <conditionalFormatting sqref="H2461">
    <cfRule type="cellIs" dxfId="1860" priority="20" operator="notBetween">
      <formula>0.1</formula>
      <formula>400</formula>
    </cfRule>
  </conditionalFormatting>
  <conditionalFormatting sqref="H2460">
    <cfRule type="cellIs" dxfId="1859" priority="21" operator="notBetween">
      <formula>0.1</formula>
      <formula>400</formula>
    </cfRule>
  </conditionalFormatting>
  <conditionalFormatting sqref="H2459">
    <cfRule type="cellIs" dxfId="1858" priority="22" operator="notBetween">
      <formula>0.1</formula>
      <formula>400</formula>
    </cfRule>
  </conditionalFormatting>
  <conditionalFormatting sqref="H2458">
    <cfRule type="cellIs" dxfId="1857" priority="23" operator="notBetween">
      <formula>0.1</formula>
      <formula>400</formula>
    </cfRule>
  </conditionalFormatting>
  <conditionalFormatting sqref="H2451">
    <cfRule type="cellIs" dxfId="1856" priority="24" operator="notBetween">
      <formula>0.1</formula>
      <formula>400</formula>
    </cfRule>
  </conditionalFormatting>
  <conditionalFormatting sqref="H2450">
    <cfRule type="cellIs" dxfId="1855" priority="25" operator="notBetween">
      <formula>0.1</formula>
      <formula>400</formula>
    </cfRule>
  </conditionalFormatting>
  <conditionalFormatting sqref="H2449">
    <cfRule type="cellIs" dxfId="1854" priority="26" operator="notBetween">
      <formula>0.1</formula>
      <formula>400</formula>
    </cfRule>
  </conditionalFormatting>
  <conditionalFormatting sqref="H2448">
    <cfRule type="cellIs" dxfId="1853" priority="27" operator="notBetween">
      <formula>0.1</formula>
      <formula>400</formula>
    </cfRule>
  </conditionalFormatting>
  <conditionalFormatting sqref="H2446">
    <cfRule type="cellIs" dxfId="1852" priority="28" operator="notBetween">
      <formula>0.1</formula>
      <formula>400</formula>
    </cfRule>
  </conditionalFormatting>
  <conditionalFormatting sqref="H2445">
    <cfRule type="cellIs" dxfId="1851" priority="29" operator="notBetween">
      <formula>0.1</formula>
      <formula>400</formula>
    </cfRule>
  </conditionalFormatting>
  <conditionalFormatting sqref="H2444">
    <cfRule type="cellIs" dxfId="1850" priority="30" operator="notBetween">
      <formula>0.1</formula>
      <formula>400</formula>
    </cfRule>
  </conditionalFormatting>
  <conditionalFormatting sqref="H2443">
    <cfRule type="cellIs" dxfId="1849" priority="31" operator="notBetween">
      <formula>0.1</formula>
      <formula>400</formula>
    </cfRule>
  </conditionalFormatting>
  <conditionalFormatting sqref="H2436">
    <cfRule type="cellIs" dxfId="1848" priority="32" operator="notBetween">
      <formula>0.1</formula>
      <formula>400</formula>
    </cfRule>
  </conditionalFormatting>
  <conditionalFormatting sqref="H2435">
    <cfRule type="cellIs" dxfId="1847" priority="33" operator="notBetween">
      <formula>0.1</formula>
      <formula>400</formula>
    </cfRule>
  </conditionalFormatting>
  <conditionalFormatting sqref="H2434">
    <cfRule type="cellIs" dxfId="1846" priority="34" operator="notBetween">
      <formula>0.1</formula>
      <formula>400</formula>
    </cfRule>
  </conditionalFormatting>
  <conditionalFormatting sqref="H2433">
    <cfRule type="cellIs" dxfId="1845" priority="35" operator="notBetween">
      <formula>0.1</formula>
      <formula>400</formula>
    </cfRule>
  </conditionalFormatting>
  <conditionalFormatting sqref="H2431">
    <cfRule type="cellIs" dxfId="1844" priority="36" operator="notBetween">
      <formula>0.1</formula>
      <formula>400</formula>
    </cfRule>
  </conditionalFormatting>
  <conditionalFormatting sqref="H2430">
    <cfRule type="cellIs" dxfId="1843" priority="37" operator="notBetween">
      <formula>0.1</formula>
      <formula>400</formula>
    </cfRule>
  </conditionalFormatting>
  <conditionalFormatting sqref="H2429">
    <cfRule type="cellIs" dxfId="1842" priority="38" operator="notBetween">
      <formula>0.1</formula>
      <formula>400</formula>
    </cfRule>
  </conditionalFormatting>
  <conditionalFormatting sqref="H2428">
    <cfRule type="cellIs" dxfId="1841" priority="39" operator="notBetween">
      <formula>0.1</formula>
      <formula>400</formula>
    </cfRule>
  </conditionalFormatting>
  <conditionalFormatting sqref="H2426">
    <cfRule type="cellIs" dxfId="1840" priority="40" operator="notBetween">
      <formula>0.1</formula>
      <formula>400</formula>
    </cfRule>
  </conditionalFormatting>
  <conditionalFormatting sqref="H2425">
    <cfRule type="cellIs" dxfId="1839" priority="41" operator="notBetween">
      <formula>0.1</formula>
      <formula>400</formula>
    </cfRule>
  </conditionalFormatting>
  <conditionalFormatting sqref="H2424">
    <cfRule type="cellIs" dxfId="1838" priority="42" operator="notBetween">
      <formula>0.1</formula>
      <formula>400</formula>
    </cfRule>
  </conditionalFormatting>
  <conditionalFormatting sqref="H2423">
    <cfRule type="cellIs" dxfId="1837" priority="43" operator="notBetween">
      <formula>0.1</formula>
      <formula>400</formula>
    </cfRule>
  </conditionalFormatting>
  <conditionalFormatting sqref="H2421">
    <cfRule type="cellIs" dxfId="1836" priority="44" operator="notBetween">
      <formula>0.1</formula>
      <formula>400</formula>
    </cfRule>
  </conditionalFormatting>
  <conditionalFormatting sqref="H2420">
    <cfRule type="cellIs" dxfId="1835" priority="45" operator="notBetween">
      <formula>0.1</formula>
      <formula>400</formula>
    </cfRule>
  </conditionalFormatting>
  <conditionalFormatting sqref="H2419">
    <cfRule type="cellIs" dxfId="1834" priority="46" operator="notBetween">
      <formula>0.1</formula>
      <formula>400</formula>
    </cfRule>
  </conditionalFormatting>
  <conditionalFormatting sqref="H2418">
    <cfRule type="cellIs" dxfId="1833" priority="47" operator="notBetween">
      <formula>0.1</formula>
      <formula>400</formula>
    </cfRule>
  </conditionalFormatting>
  <conditionalFormatting sqref="H2416">
    <cfRule type="cellIs" dxfId="1832" priority="48" operator="notBetween">
      <formula>0.1</formula>
      <formula>400</formula>
    </cfRule>
  </conditionalFormatting>
  <conditionalFormatting sqref="H2415">
    <cfRule type="cellIs" dxfId="1831" priority="49" operator="notBetween">
      <formula>0.1</formula>
      <formula>400</formula>
    </cfRule>
  </conditionalFormatting>
  <conditionalFormatting sqref="H2414">
    <cfRule type="cellIs" dxfId="1830" priority="50" operator="notBetween">
      <formula>0.1</formula>
      <formula>400</formula>
    </cfRule>
  </conditionalFormatting>
  <conditionalFormatting sqref="H2413">
    <cfRule type="cellIs" dxfId="1829" priority="51" operator="notBetween">
      <formula>0.1</formula>
      <formula>400</formula>
    </cfRule>
  </conditionalFormatting>
  <conditionalFormatting sqref="H2411">
    <cfRule type="cellIs" dxfId="1828" priority="52" operator="notBetween">
      <formula>0.1</formula>
      <formula>400</formula>
    </cfRule>
  </conditionalFormatting>
  <conditionalFormatting sqref="H2410">
    <cfRule type="cellIs" dxfId="1827" priority="53" operator="notBetween">
      <formula>0.1</formula>
      <formula>400</formula>
    </cfRule>
  </conditionalFormatting>
  <conditionalFormatting sqref="H2409">
    <cfRule type="cellIs" dxfId="1826" priority="54" operator="notBetween">
      <formula>0.1</formula>
      <formula>400</formula>
    </cfRule>
  </conditionalFormatting>
  <conditionalFormatting sqref="H2408">
    <cfRule type="cellIs" dxfId="1825" priority="55" operator="notBetween">
      <formula>0.1</formula>
      <formula>400</formula>
    </cfRule>
  </conditionalFormatting>
  <conditionalFormatting sqref="H2406">
    <cfRule type="cellIs" dxfId="1824" priority="56" operator="notBetween">
      <formula>0.1</formula>
      <formula>400</formula>
    </cfRule>
  </conditionalFormatting>
  <conditionalFormatting sqref="H2405">
    <cfRule type="cellIs" dxfId="1823" priority="57" operator="notBetween">
      <formula>0.1</formula>
      <formula>400</formula>
    </cfRule>
  </conditionalFormatting>
  <conditionalFormatting sqref="H2404">
    <cfRule type="cellIs" dxfId="1822" priority="58" operator="notBetween">
      <formula>0.1</formula>
      <formula>400</formula>
    </cfRule>
  </conditionalFormatting>
  <conditionalFormatting sqref="H2403">
    <cfRule type="cellIs" dxfId="1821" priority="59" operator="notBetween">
      <formula>0.1</formula>
      <formula>400</formula>
    </cfRule>
  </conditionalFormatting>
  <conditionalFormatting sqref="H2396">
    <cfRule type="cellIs" dxfId="1820" priority="60" operator="notBetween">
      <formula>0.1</formula>
      <formula>400</formula>
    </cfRule>
  </conditionalFormatting>
  <conditionalFormatting sqref="H2395">
    <cfRule type="cellIs" dxfId="1819" priority="61" operator="notBetween">
      <formula>0.1</formula>
      <formula>400</formula>
    </cfRule>
  </conditionalFormatting>
  <conditionalFormatting sqref="H2394">
    <cfRule type="cellIs" dxfId="1818" priority="62" operator="notBetween">
      <formula>0.1</formula>
      <formula>400</formula>
    </cfRule>
  </conditionalFormatting>
  <conditionalFormatting sqref="H2393">
    <cfRule type="cellIs" dxfId="1817" priority="63" operator="notBetween">
      <formula>0.1</formula>
      <formula>400</formula>
    </cfRule>
  </conditionalFormatting>
  <conditionalFormatting sqref="H2391">
    <cfRule type="cellIs" dxfId="1816" priority="64" operator="notBetween">
      <formula>0.1</formula>
      <formula>400</formula>
    </cfRule>
  </conditionalFormatting>
  <conditionalFormatting sqref="H2390">
    <cfRule type="cellIs" dxfId="1815" priority="65" operator="notBetween">
      <formula>0.1</formula>
      <formula>400</formula>
    </cfRule>
  </conditionalFormatting>
  <conditionalFormatting sqref="H2389">
    <cfRule type="cellIs" dxfId="1814" priority="66" operator="notBetween">
      <formula>0.1</formula>
      <formula>400</formula>
    </cfRule>
  </conditionalFormatting>
  <conditionalFormatting sqref="H2388">
    <cfRule type="cellIs" dxfId="1813" priority="67" operator="notBetween">
      <formula>0.1</formula>
      <formula>400</formula>
    </cfRule>
  </conditionalFormatting>
  <conditionalFormatting sqref="H2386">
    <cfRule type="cellIs" dxfId="1812" priority="68" operator="notBetween">
      <formula>0.1</formula>
      <formula>400</formula>
    </cfRule>
  </conditionalFormatting>
  <conditionalFormatting sqref="H2385">
    <cfRule type="cellIs" dxfId="1811" priority="69" operator="notBetween">
      <formula>0.1</formula>
      <formula>400</formula>
    </cfRule>
  </conditionalFormatting>
  <conditionalFormatting sqref="H2384">
    <cfRule type="cellIs" dxfId="1810" priority="70" operator="notBetween">
      <formula>0.1</formula>
      <formula>400</formula>
    </cfRule>
  </conditionalFormatting>
  <conditionalFormatting sqref="H2383">
    <cfRule type="cellIs" dxfId="1809" priority="71" operator="notBetween">
      <formula>0.1</formula>
      <formula>400</formula>
    </cfRule>
  </conditionalFormatting>
  <conditionalFormatting sqref="H2381">
    <cfRule type="cellIs" dxfId="1808" priority="72" operator="notBetween">
      <formula>0.1</formula>
      <formula>400</formula>
    </cfRule>
  </conditionalFormatting>
  <conditionalFormatting sqref="H2380">
    <cfRule type="cellIs" dxfId="1807" priority="73" operator="notBetween">
      <formula>0.1</formula>
      <formula>400</formula>
    </cfRule>
  </conditionalFormatting>
  <conditionalFormatting sqref="H2379">
    <cfRule type="cellIs" dxfId="1806" priority="74" operator="notBetween">
      <formula>0.1</formula>
      <formula>400</formula>
    </cfRule>
  </conditionalFormatting>
  <conditionalFormatting sqref="H2378">
    <cfRule type="cellIs" dxfId="1805" priority="75" operator="notBetween">
      <formula>0.1</formula>
      <formula>400</formula>
    </cfRule>
  </conditionalFormatting>
  <conditionalFormatting sqref="H2376">
    <cfRule type="cellIs" dxfId="1804" priority="76" operator="notBetween">
      <formula>0.1</formula>
      <formula>400</formula>
    </cfRule>
  </conditionalFormatting>
  <conditionalFormatting sqref="H2375">
    <cfRule type="cellIs" dxfId="1803" priority="77" operator="notBetween">
      <formula>0.1</formula>
      <formula>400</formula>
    </cfRule>
  </conditionalFormatting>
  <conditionalFormatting sqref="H2374">
    <cfRule type="cellIs" dxfId="1802" priority="78" operator="notBetween">
      <formula>0.1</formula>
      <formula>400</formula>
    </cfRule>
  </conditionalFormatting>
  <conditionalFormatting sqref="H2373">
    <cfRule type="cellIs" dxfId="1801" priority="79" operator="notBetween">
      <formula>0.1</formula>
      <formula>400</formula>
    </cfRule>
  </conditionalFormatting>
  <conditionalFormatting sqref="H2371">
    <cfRule type="cellIs" dxfId="1800" priority="80" operator="notBetween">
      <formula>0.1</formula>
      <formula>400</formula>
    </cfRule>
  </conditionalFormatting>
  <conditionalFormatting sqref="H2370">
    <cfRule type="cellIs" dxfId="1799" priority="81" operator="notBetween">
      <formula>0.1</formula>
      <formula>400</formula>
    </cfRule>
  </conditionalFormatting>
  <conditionalFormatting sqref="H2369">
    <cfRule type="cellIs" dxfId="1798" priority="82" operator="notBetween">
      <formula>0.1</formula>
      <formula>400</formula>
    </cfRule>
  </conditionalFormatting>
  <conditionalFormatting sqref="H2368">
    <cfRule type="cellIs" dxfId="1797" priority="83" operator="notBetween">
      <formula>0.1</formula>
      <formula>400</formula>
    </cfRule>
  </conditionalFormatting>
  <conditionalFormatting sqref="H2366">
    <cfRule type="cellIs" dxfId="1796" priority="84" operator="notBetween">
      <formula>0.1</formula>
      <formula>400</formula>
    </cfRule>
  </conditionalFormatting>
  <conditionalFormatting sqref="H2365">
    <cfRule type="cellIs" dxfId="1795" priority="85" operator="notBetween">
      <formula>0.1</formula>
      <formula>400</formula>
    </cfRule>
  </conditionalFormatting>
  <conditionalFormatting sqref="H2364">
    <cfRule type="cellIs" dxfId="1794" priority="86" operator="notBetween">
      <formula>0.1</formula>
      <formula>400</formula>
    </cfRule>
  </conditionalFormatting>
  <conditionalFormatting sqref="H2363">
    <cfRule type="cellIs" dxfId="1793" priority="87" operator="notBetween">
      <formula>0.1</formula>
      <formula>400</formula>
    </cfRule>
  </conditionalFormatting>
  <conditionalFormatting sqref="H2361">
    <cfRule type="cellIs" dxfId="1792" priority="88" operator="notBetween">
      <formula>0.1</formula>
      <formula>400</formula>
    </cfRule>
  </conditionalFormatting>
  <conditionalFormatting sqref="H2360">
    <cfRule type="cellIs" dxfId="1791" priority="89" operator="notBetween">
      <formula>0.1</formula>
      <formula>400</formula>
    </cfRule>
  </conditionalFormatting>
  <conditionalFormatting sqref="H2359">
    <cfRule type="cellIs" dxfId="1790" priority="90" operator="notBetween">
      <formula>0.1</formula>
      <formula>400</formula>
    </cfRule>
  </conditionalFormatting>
  <conditionalFormatting sqref="H2358">
    <cfRule type="cellIs" dxfId="1789" priority="91" operator="notBetween">
      <formula>0.1</formula>
      <formula>400</formula>
    </cfRule>
  </conditionalFormatting>
  <conditionalFormatting sqref="H2356">
    <cfRule type="cellIs" dxfId="1788" priority="92" operator="notBetween">
      <formula>0.1</formula>
      <formula>400</formula>
    </cfRule>
  </conditionalFormatting>
  <conditionalFormatting sqref="H2355">
    <cfRule type="cellIs" dxfId="1787" priority="93" operator="notBetween">
      <formula>0.1</formula>
      <formula>400</formula>
    </cfRule>
  </conditionalFormatting>
  <conditionalFormatting sqref="H2354">
    <cfRule type="cellIs" dxfId="1786" priority="94" operator="notBetween">
      <formula>0.1</formula>
      <formula>400</formula>
    </cfRule>
  </conditionalFormatting>
  <conditionalFormatting sqref="H2353">
    <cfRule type="cellIs" dxfId="1785" priority="95" operator="notBetween">
      <formula>0.1</formula>
      <formula>400</formula>
    </cfRule>
  </conditionalFormatting>
  <conditionalFormatting sqref="H2346">
    <cfRule type="cellIs" dxfId="1784" priority="96" operator="notBetween">
      <formula>0.1</formula>
      <formula>400</formula>
    </cfRule>
  </conditionalFormatting>
  <conditionalFormatting sqref="H2345">
    <cfRule type="cellIs" dxfId="1783" priority="97" operator="notBetween">
      <formula>0.1</formula>
      <formula>400</formula>
    </cfRule>
  </conditionalFormatting>
  <conditionalFormatting sqref="H2344">
    <cfRule type="cellIs" dxfId="1782" priority="98" operator="notBetween">
      <formula>0.1</formula>
      <formula>400</formula>
    </cfRule>
  </conditionalFormatting>
  <conditionalFormatting sqref="H2343">
    <cfRule type="cellIs" dxfId="1781" priority="99" operator="notBetween">
      <formula>0.1</formula>
      <formula>400</formula>
    </cfRule>
  </conditionalFormatting>
  <conditionalFormatting sqref="H2336">
    <cfRule type="cellIs" dxfId="1780" priority="100" operator="notBetween">
      <formula>0.1</formula>
      <formula>400</formula>
    </cfRule>
  </conditionalFormatting>
  <conditionalFormatting sqref="H2335">
    <cfRule type="cellIs" dxfId="1779" priority="101" operator="notBetween">
      <formula>0.1</formula>
      <formula>400</formula>
    </cfRule>
  </conditionalFormatting>
  <conditionalFormatting sqref="H2334">
    <cfRule type="cellIs" dxfId="1778" priority="102" operator="notBetween">
      <formula>0.1</formula>
      <formula>400</formula>
    </cfRule>
  </conditionalFormatting>
  <conditionalFormatting sqref="H2333">
    <cfRule type="cellIs" dxfId="1777" priority="103" operator="notBetween">
      <formula>0.1</formula>
      <formula>400</formula>
    </cfRule>
  </conditionalFormatting>
  <conditionalFormatting sqref="H2331">
    <cfRule type="cellIs" dxfId="1776" priority="104" operator="notBetween">
      <formula>0.1</formula>
      <formula>400</formula>
    </cfRule>
  </conditionalFormatting>
  <conditionalFormatting sqref="H2330">
    <cfRule type="cellIs" dxfId="1775" priority="105" operator="notBetween">
      <formula>0.1</formula>
      <formula>400</formula>
    </cfRule>
  </conditionalFormatting>
  <conditionalFormatting sqref="H2329">
    <cfRule type="cellIs" dxfId="1774" priority="106" operator="notBetween">
      <formula>0.1</formula>
      <formula>400</formula>
    </cfRule>
  </conditionalFormatting>
  <conditionalFormatting sqref="H2328">
    <cfRule type="cellIs" dxfId="1773" priority="107" operator="notBetween">
      <formula>0.1</formula>
      <formula>400</formula>
    </cfRule>
  </conditionalFormatting>
  <conditionalFormatting sqref="H2326">
    <cfRule type="cellIs" dxfId="1772" priority="108" operator="notBetween">
      <formula>0.1</formula>
      <formula>400</formula>
    </cfRule>
  </conditionalFormatting>
  <conditionalFormatting sqref="H2325">
    <cfRule type="cellIs" dxfId="1771" priority="109" operator="notBetween">
      <formula>0.1</formula>
      <formula>400</formula>
    </cfRule>
  </conditionalFormatting>
  <conditionalFormatting sqref="H2324">
    <cfRule type="cellIs" dxfId="1770" priority="110" operator="notBetween">
      <formula>0.1</formula>
      <formula>400</formula>
    </cfRule>
  </conditionalFormatting>
  <conditionalFormatting sqref="H2323">
    <cfRule type="cellIs" dxfId="1769" priority="111" operator="notBetween">
      <formula>0.1</formula>
      <formula>400</formula>
    </cfRule>
  </conditionalFormatting>
  <conditionalFormatting sqref="H2321">
    <cfRule type="cellIs" dxfId="1768" priority="112" operator="notBetween">
      <formula>0.1</formula>
      <formula>400</formula>
    </cfRule>
  </conditionalFormatting>
  <conditionalFormatting sqref="H2320">
    <cfRule type="cellIs" dxfId="1767" priority="113" operator="notBetween">
      <formula>0.1</formula>
      <formula>400</formula>
    </cfRule>
  </conditionalFormatting>
  <conditionalFormatting sqref="H2319">
    <cfRule type="cellIs" dxfId="1766" priority="114" operator="notBetween">
      <formula>0.1</formula>
      <formula>400</formula>
    </cfRule>
  </conditionalFormatting>
  <conditionalFormatting sqref="H2318">
    <cfRule type="cellIs" dxfId="1765" priority="115" operator="notBetween">
      <formula>0.1</formula>
      <formula>400</formula>
    </cfRule>
  </conditionalFormatting>
  <conditionalFormatting sqref="H2316">
    <cfRule type="cellIs" dxfId="1764" priority="116" operator="notBetween">
      <formula>0.1</formula>
      <formula>400</formula>
    </cfRule>
  </conditionalFormatting>
  <conditionalFormatting sqref="H2315">
    <cfRule type="cellIs" dxfId="1763" priority="117" operator="notBetween">
      <formula>0.1</formula>
      <formula>400</formula>
    </cfRule>
  </conditionalFormatting>
  <conditionalFormatting sqref="H2314">
    <cfRule type="cellIs" dxfId="1762" priority="118" operator="notBetween">
      <formula>0.1</formula>
      <formula>400</formula>
    </cfRule>
  </conditionalFormatting>
  <conditionalFormatting sqref="H2313">
    <cfRule type="cellIs" dxfId="1761" priority="119" operator="notBetween">
      <formula>0.1</formula>
      <formula>400</formula>
    </cfRule>
  </conditionalFormatting>
  <conditionalFormatting sqref="H2311">
    <cfRule type="cellIs" dxfId="1760" priority="120" operator="notBetween">
      <formula>0.1</formula>
      <formula>400</formula>
    </cfRule>
  </conditionalFormatting>
  <conditionalFormatting sqref="H2310">
    <cfRule type="cellIs" dxfId="1759" priority="121" operator="notBetween">
      <formula>0.1</formula>
      <formula>400</formula>
    </cfRule>
  </conditionalFormatting>
  <conditionalFormatting sqref="H2309">
    <cfRule type="cellIs" dxfId="1758" priority="122" operator="notBetween">
      <formula>0.1</formula>
      <formula>400</formula>
    </cfRule>
  </conditionalFormatting>
  <conditionalFormatting sqref="H2308">
    <cfRule type="cellIs" dxfId="1757" priority="123" operator="notBetween">
      <formula>0.1</formula>
      <formula>400</formula>
    </cfRule>
  </conditionalFormatting>
  <conditionalFormatting sqref="H2306">
    <cfRule type="cellIs" dxfId="1756" priority="124" operator="notBetween">
      <formula>0.1</formula>
      <formula>400</formula>
    </cfRule>
  </conditionalFormatting>
  <conditionalFormatting sqref="H2305">
    <cfRule type="cellIs" dxfId="1755" priority="125" operator="notBetween">
      <formula>0.1</formula>
      <formula>400</formula>
    </cfRule>
  </conditionalFormatting>
  <conditionalFormatting sqref="H2304">
    <cfRule type="cellIs" dxfId="1754" priority="126" operator="notBetween">
      <formula>0.1</formula>
      <formula>400</formula>
    </cfRule>
  </conditionalFormatting>
  <conditionalFormatting sqref="H2303">
    <cfRule type="cellIs" dxfId="1753" priority="127" operator="notBetween">
      <formula>0.1</formula>
      <formula>400</formula>
    </cfRule>
  </conditionalFormatting>
  <conditionalFormatting sqref="H2301">
    <cfRule type="cellIs" dxfId="1752" priority="128" operator="notBetween">
      <formula>0.1</formula>
      <formula>400</formula>
    </cfRule>
  </conditionalFormatting>
  <conditionalFormatting sqref="H2300">
    <cfRule type="cellIs" dxfId="1751" priority="129" operator="notBetween">
      <formula>0.1</formula>
      <formula>400</formula>
    </cfRule>
  </conditionalFormatting>
  <conditionalFormatting sqref="H2299">
    <cfRule type="cellIs" dxfId="1750" priority="130" operator="notBetween">
      <formula>0.1</formula>
      <formula>400</formula>
    </cfRule>
  </conditionalFormatting>
  <conditionalFormatting sqref="H2298">
    <cfRule type="cellIs" dxfId="1749" priority="131" operator="notBetween">
      <formula>0.1</formula>
      <formula>400</formula>
    </cfRule>
  </conditionalFormatting>
  <conditionalFormatting sqref="H2291">
    <cfRule type="cellIs" dxfId="1748" priority="132" operator="notBetween">
      <formula>0.1</formula>
      <formula>400</formula>
    </cfRule>
  </conditionalFormatting>
  <conditionalFormatting sqref="H2290">
    <cfRule type="cellIs" dxfId="1747" priority="133" operator="notBetween">
      <formula>0.1</formula>
      <formula>400</formula>
    </cfRule>
  </conditionalFormatting>
  <conditionalFormatting sqref="H2289">
    <cfRule type="cellIs" dxfId="1746" priority="134" operator="notBetween">
      <formula>0.1</formula>
      <formula>400</formula>
    </cfRule>
  </conditionalFormatting>
  <conditionalFormatting sqref="H2288">
    <cfRule type="cellIs" dxfId="1745" priority="135" operator="notBetween">
      <formula>0.1</formula>
      <formula>400</formula>
    </cfRule>
  </conditionalFormatting>
  <conditionalFormatting sqref="H2286">
    <cfRule type="cellIs" dxfId="1744" priority="136" operator="notBetween">
      <formula>0.1</formula>
      <formula>400</formula>
    </cfRule>
  </conditionalFormatting>
  <conditionalFormatting sqref="H2285">
    <cfRule type="cellIs" dxfId="1743" priority="137" operator="notBetween">
      <formula>0.1</formula>
      <formula>400</formula>
    </cfRule>
  </conditionalFormatting>
  <conditionalFormatting sqref="H2284">
    <cfRule type="cellIs" dxfId="1742" priority="138" operator="notBetween">
      <formula>0.1</formula>
      <formula>400</formula>
    </cfRule>
  </conditionalFormatting>
  <conditionalFormatting sqref="H2283">
    <cfRule type="cellIs" dxfId="1741" priority="139" operator="notBetween">
      <formula>0.1</formula>
      <formula>400</formula>
    </cfRule>
  </conditionalFormatting>
  <conditionalFormatting sqref="H2281">
    <cfRule type="cellIs" dxfId="1740" priority="140" operator="notBetween">
      <formula>0.1</formula>
      <formula>400</formula>
    </cfRule>
  </conditionalFormatting>
  <conditionalFormatting sqref="H2280">
    <cfRule type="cellIs" dxfId="1739" priority="141" operator="notBetween">
      <formula>0.1</formula>
      <formula>400</formula>
    </cfRule>
  </conditionalFormatting>
  <conditionalFormatting sqref="H2279">
    <cfRule type="cellIs" dxfId="1738" priority="142" operator="notBetween">
      <formula>0.1</formula>
      <formula>400</formula>
    </cfRule>
  </conditionalFormatting>
  <conditionalFormatting sqref="H2278">
    <cfRule type="cellIs" dxfId="1737" priority="143" operator="notBetween">
      <formula>0.1</formula>
      <formula>400</formula>
    </cfRule>
  </conditionalFormatting>
  <conditionalFormatting sqref="H2276">
    <cfRule type="cellIs" dxfId="1736" priority="144" operator="notBetween">
      <formula>0.1</formula>
      <formula>400</formula>
    </cfRule>
  </conditionalFormatting>
  <conditionalFormatting sqref="H2275">
    <cfRule type="cellIs" dxfId="1735" priority="145" operator="notBetween">
      <formula>0.1</formula>
      <formula>400</formula>
    </cfRule>
  </conditionalFormatting>
  <conditionalFormatting sqref="H2274">
    <cfRule type="cellIs" dxfId="1734" priority="146" operator="notBetween">
      <formula>0.1</formula>
      <formula>400</formula>
    </cfRule>
  </conditionalFormatting>
  <conditionalFormatting sqref="H2273">
    <cfRule type="cellIs" dxfId="1733" priority="147" operator="notBetween">
      <formula>0.1</formula>
      <formula>400</formula>
    </cfRule>
  </conditionalFormatting>
  <conditionalFormatting sqref="H2271">
    <cfRule type="cellIs" dxfId="1732" priority="148" operator="notBetween">
      <formula>0.1</formula>
      <formula>400</formula>
    </cfRule>
  </conditionalFormatting>
  <conditionalFormatting sqref="H2270">
    <cfRule type="cellIs" dxfId="1731" priority="149" operator="notBetween">
      <formula>0.1</formula>
      <formula>400</formula>
    </cfRule>
  </conditionalFormatting>
  <conditionalFormatting sqref="H2269">
    <cfRule type="cellIs" dxfId="1730" priority="150" operator="notBetween">
      <formula>0.1</formula>
      <formula>400</formula>
    </cfRule>
  </conditionalFormatting>
  <conditionalFormatting sqref="H2268">
    <cfRule type="cellIs" dxfId="1729" priority="151" operator="notBetween">
      <formula>0.1</formula>
      <formula>400</formula>
    </cfRule>
  </conditionalFormatting>
  <conditionalFormatting sqref="H2266">
    <cfRule type="cellIs" dxfId="1728" priority="152" operator="notBetween">
      <formula>0.1</formula>
      <formula>400</formula>
    </cfRule>
  </conditionalFormatting>
  <conditionalFormatting sqref="H2265">
    <cfRule type="cellIs" dxfId="1727" priority="153" operator="notBetween">
      <formula>0.1</formula>
      <formula>400</formula>
    </cfRule>
  </conditionalFormatting>
  <conditionalFormatting sqref="H2264">
    <cfRule type="cellIs" dxfId="1726" priority="154" operator="notBetween">
      <formula>0.1</formula>
      <formula>400</formula>
    </cfRule>
  </conditionalFormatting>
  <conditionalFormatting sqref="H2263">
    <cfRule type="cellIs" dxfId="1725" priority="155" operator="notBetween">
      <formula>0.1</formula>
      <formula>400</formula>
    </cfRule>
  </conditionalFormatting>
  <conditionalFormatting sqref="H2261">
    <cfRule type="cellIs" dxfId="1724" priority="156" operator="notBetween">
      <formula>0.1</formula>
      <formula>400</formula>
    </cfRule>
  </conditionalFormatting>
  <conditionalFormatting sqref="H2260">
    <cfRule type="cellIs" dxfId="1723" priority="157" operator="notBetween">
      <formula>0.1</formula>
      <formula>400</formula>
    </cfRule>
  </conditionalFormatting>
  <conditionalFormatting sqref="H2259">
    <cfRule type="cellIs" dxfId="1722" priority="158" operator="notBetween">
      <formula>0.1</formula>
      <formula>400</formula>
    </cfRule>
  </conditionalFormatting>
  <conditionalFormatting sqref="H2258">
    <cfRule type="cellIs" dxfId="1721" priority="159" operator="notBetween">
      <formula>0.1</formula>
      <formula>400</formula>
    </cfRule>
  </conditionalFormatting>
  <conditionalFormatting sqref="H2256">
    <cfRule type="cellIs" dxfId="1720" priority="160" operator="notBetween">
      <formula>0.1</formula>
      <formula>400</formula>
    </cfRule>
  </conditionalFormatting>
  <conditionalFormatting sqref="H2255">
    <cfRule type="cellIs" dxfId="1719" priority="161" operator="notBetween">
      <formula>0.1</formula>
      <formula>400</formula>
    </cfRule>
  </conditionalFormatting>
  <conditionalFormatting sqref="H2254">
    <cfRule type="cellIs" dxfId="1718" priority="162" operator="notBetween">
      <formula>0.1</formula>
      <formula>400</formula>
    </cfRule>
  </conditionalFormatting>
  <conditionalFormatting sqref="H2253">
    <cfRule type="cellIs" dxfId="1717" priority="163" operator="notBetween">
      <formula>0.1</formula>
      <formula>400</formula>
    </cfRule>
  </conditionalFormatting>
  <conditionalFormatting sqref="H2251">
    <cfRule type="cellIs" dxfId="1716" priority="164" operator="notBetween">
      <formula>0.1</formula>
      <formula>400</formula>
    </cfRule>
  </conditionalFormatting>
  <conditionalFormatting sqref="H2250">
    <cfRule type="cellIs" dxfId="1715" priority="165" operator="notBetween">
      <formula>0.1</formula>
      <formula>400</formula>
    </cfRule>
  </conditionalFormatting>
  <conditionalFormatting sqref="H2249">
    <cfRule type="cellIs" dxfId="1714" priority="166" operator="notBetween">
      <formula>0.1</formula>
      <formula>400</formula>
    </cfRule>
  </conditionalFormatting>
  <conditionalFormatting sqref="H2248">
    <cfRule type="cellIs" dxfId="1713" priority="167" operator="notBetween">
      <formula>0.1</formula>
      <formula>400</formula>
    </cfRule>
  </conditionalFormatting>
  <conditionalFormatting sqref="H2241">
    <cfRule type="cellIs" dxfId="1712" priority="168" operator="notBetween">
      <formula>0.1</formula>
      <formula>400</formula>
    </cfRule>
  </conditionalFormatting>
  <conditionalFormatting sqref="H2240">
    <cfRule type="cellIs" dxfId="1711" priority="169" operator="notBetween">
      <formula>0.1</formula>
      <formula>400</formula>
    </cfRule>
  </conditionalFormatting>
  <conditionalFormatting sqref="H2239">
    <cfRule type="cellIs" dxfId="1710" priority="170" operator="notBetween">
      <formula>0.1</formula>
      <formula>400</formula>
    </cfRule>
  </conditionalFormatting>
  <conditionalFormatting sqref="H2238">
    <cfRule type="cellIs" dxfId="1709" priority="171" operator="notBetween">
      <formula>0.1</formula>
      <formula>400</formula>
    </cfRule>
  </conditionalFormatting>
  <conditionalFormatting sqref="H2236">
    <cfRule type="cellIs" dxfId="1708" priority="172" operator="notBetween">
      <formula>0.1</formula>
      <formula>400</formula>
    </cfRule>
  </conditionalFormatting>
  <conditionalFormatting sqref="H2235">
    <cfRule type="cellIs" dxfId="1707" priority="173" operator="notBetween">
      <formula>0.1</formula>
      <formula>400</formula>
    </cfRule>
  </conditionalFormatting>
  <conditionalFormatting sqref="H2234">
    <cfRule type="cellIs" dxfId="1706" priority="174" operator="notBetween">
      <formula>0.1</formula>
      <formula>400</formula>
    </cfRule>
  </conditionalFormatting>
  <conditionalFormatting sqref="H2233">
    <cfRule type="cellIs" dxfId="1705" priority="175" operator="notBetween">
      <formula>0.1</formula>
      <formula>400</formula>
    </cfRule>
  </conditionalFormatting>
  <conditionalFormatting sqref="H2231">
    <cfRule type="cellIs" dxfId="1704" priority="176" operator="notBetween">
      <formula>0.1</formula>
      <formula>400</formula>
    </cfRule>
  </conditionalFormatting>
  <conditionalFormatting sqref="H2230">
    <cfRule type="cellIs" dxfId="1703" priority="177" operator="notBetween">
      <formula>0.1</formula>
      <formula>400</formula>
    </cfRule>
  </conditionalFormatting>
  <conditionalFormatting sqref="H2229">
    <cfRule type="cellIs" dxfId="1702" priority="178" operator="notBetween">
      <formula>0.1</formula>
      <formula>400</formula>
    </cfRule>
  </conditionalFormatting>
  <conditionalFormatting sqref="H2228">
    <cfRule type="cellIs" dxfId="1701" priority="179" operator="notBetween">
      <formula>0.1</formula>
      <formula>400</formula>
    </cfRule>
  </conditionalFormatting>
  <conditionalFormatting sqref="H2226">
    <cfRule type="cellIs" dxfId="1700" priority="180" operator="notBetween">
      <formula>0.1</formula>
      <formula>400</formula>
    </cfRule>
  </conditionalFormatting>
  <conditionalFormatting sqref="H2225">
    <cfRule type="cellIs" dxfId="1699" priority="181" operator="notBetween">
      <formula>0.1</formula>
      <formula>400</formula>
    </cfRule>
  </conditionalFormatting>
  <conditionalFormatting sqref="H2224">
    <cfRule type="cellIs" dxfId="1698" priority="182" operator="notBetween">
      <formula>0.1</formula>
      <formula>400</formula>
    </cfRule>
  </conditionalFormatting>
  <conditionalFormatting sqref="H2223">
    <cfRule type="cellIs" dxfId="1697" priority="183" operator="notBetween">
      <formula>0.1</formula>
      <formula>400</formula>
    </cfRule>
  </conditionalFormatting>
  <conditionalFormatting sqref="H2221">
    <cfRule type="cellIs" dxfId="1696" priority="184" operator="notBetween">
      <formula>0.1</formula>
      <formula>400</formula>
    </cfRule>
  </conditionalFormatting>
  <conditionalFormatting sqref="H2220">
    <cfRule type="cellIs" dxfId="1695" priority="185" operator="notBetween">
      <formula>0.1</formula>
      <formula>400</formula>
    </cfRule>
  </conditionalFormatting>
  <conditionalFormatting sqref="H2219">
    <cfRule type="cellIs" dxfId="1694" priority="186" operator="notBetween">
      <formula>0.1</formula>
      <formula>400</formula>
    </cfRule>
  </conditionalFormatting>
  <conditionalFormatting sqref="H2218">
    <cfRule type="cellIs" dxfId="1693" priority="187" operator="notBetween">
      <formula>0.1</formula>
      <formula>400</formula>
    </cfRule>
  </conditionalFormatting>
  <conditionalFormatting sqref="H2216">
    <cfRule type="cellIs" dxfId="1692" priority="188" operator="notBetween">
      <formula>0.1</formula>
      <formula>400</formula>
    </cfRule>
  </conditionalFormatting>
  <conditionalFormatting sqref="H2215">
    <cfRule type="cellIs" dxfId="1691" priority="189" operator="notBetween">
      <formula>0.1</formula>
      <formula>400</formula>
    </cfRule>
  </conditionalFormatting>
  <conditionalFormatting sqref="H2214">
    <cfRule type="cellIs" dxfId="1690" priority="190" operator="notBetween">
      <formula>0.1</formula>
      <formula>400</formula>
    </cfRule>
  </conditionalFormatting>
  <conditionalFormatting sqref="H2213">
    <cfRule type="cellIs" dxfId="1689" priority="191" operator="notBetween">
      <formula>0.1</formula>
      <formula>400</formula>
    </cfRule>
  </conditionalFormatting>
  <conditionalFormatting sqref="H2211">
    <cfRule type="cellIs" dxfId="1688" priority="192" operator="notBetween">
      <formula>0.1</formula>
      <formula>400</formula>
    </cfRule>
  </conditionalFormatting>
  <conditionalFormatting sqref="H2210">
    <cfRule type="cellIs" dxfId="1687" priority="193" operator="notBetween">
      <formula>0.1</formula>
      <formula>400</formula>
    </cfRule>
  </conditionalFormatting>
  <conditionalFormatting sqref="H2209">
    <cfRule type="cellIs" dxfId="1686" priority="194" operator="notBetween">
      <formula>0.1</formula>
      <formula>400</formula>
    </cfRule>
  </conditionalFormatting>
  <conditionalFormatting sqref="H2208">
    <cfRule type="cellIs" dxfId="1685" priority="195" operator="notBetween">
      <formula>0.1</formula>
      <formula>400</formula>
    </cfRule>
  </conditionalFormatting>
  <conditionalFormatting sqref="H2206">
    <cfRule type="cellIs" dxfId="1684" priority="196" operator="notBetween">
      <formula>0.1</formula>
      <formula>400</formula>
    </cfRule>
  </conditionalFormatting>
  <conditionalFormatting sqref="H2205">
    <cfRule type="cellIs" dxfId="1683" priority="197" operator="notBetween">
      <formula>0.1</formula>
      <formula>400</formula>
    </cfRule>
  </conditionalFormatting>
  <conditionalFormatting sqref="H2204">
    <cfRule type="cellIs" dxfId="1682" priority="198" operator="notBetween">
      <formula>0.1</formula>
      <formula>400</formula>
    </cfRule>
  </conditionalFormatting>
  <conditionalFormatting sqref="H2203">
    <cfRule type="cellIs" dxfId="1681" priority="199" operator="notBetween">
      <formula>0.1</formula>
      <formula>400</formula>
    </cfRule>
  </conditionalFormatting>
  <conditionalFormatting sqref="H2201">
    <cfRule type="cellIs" dxfId="1680" priority="200" operator="notBetween">
      <formula>0.1</formula>
      <formula>400</formula>
    </cfRule>
  </conditionalFormatting>
  <conditionalFormatting sqref="H2200">
    <cfRule type="cellIs" dxfId="1679" priority="201" operator="notBetween">
      <formula>0.1</formula>
      <formula>400</formula>
    </cfRule>
  </conditionalFormatting>
  <conditionalFormatting sqref="H2199">
    <cfRule type="cellIs" dxfId="1678" priority="202" operator="notBetween">
      <formula>0.1</formula>
      <formula>400</formula>
    </cfRule>
  </conditionalFormatting>
  <conditionalFormatting sqref="H2198">
    <cfRule type="cellIs" dxfId="1677" priority="203" operator="notBetween">
      <formula>0.1</formula>
      <formula>400</formula>
    </cfRule>
  </conditionalFormatting>
  <conditionalFormatting sqref="H2196">
    <cfRule type="cellIs" dxfId="1676" priority="204" operator="notBetween">
      <formula>0.1</formula>
      <formula>400</formula>
    </cfRule>
  </conditionalFormatting>
  <conditionalFormatting sqref="H2195">
    <cfRule type="cellIs" dxfId="1675" priority="205" operator="notBetween">
      <formula>0.1</formula>
      <formula>400</formula>
    </cfRule>
  </conditionalFormatting>
  <conditionalFormatting sqref="H2194">
    <cfRule type="cellIs" dxfId="1674" priority="206" operator="notBetween">
      <formula>0.1</formula>
      <formula>400</formula>
    </cfRule>
  </conditionalFormatting>
  <conditionalFormatting sqref="H2193">
    <cfRule type="cellIs" dxfId="1673" priority="207" operator="notBetween">
      <formula>0.1</formula>
      <formula>400</formula>
    </cfRule>
  </conditionalFormatting>
  <conditionalFormatting sqref="H2191">
    <cfRule type="cellIs" dxfId="1672" priority="208" operator="notBetween">
      <formula>0.1</formula>
      <formula>400</formula>
    </cfRule>
  </conditionalFormatting>
  <conditionalFormatting sqref="H2190">
    <cfRule type="cellIs" dxfId="1671" priority="209" operator="notBetween">
      <formula>0.1</formula>
      <formula>400</formula>
    </cfRule>
  </conditionalFormatting>
  <conditionalFormatting sqref="H2189">
    <cfRule type="cellIs" dxfId="1670" priority="210" operator="notBetween">
      <formula>0.1</formula>
      <formula>400</formula>
    </cfRule>
  </conditionalFormatting>
  <conditionalFormatting sqref="H2188">
    <cfRule type="cellIs" dxfId="1669" priority="211" operator="notBetween">
      <formula>0.1</formula>
      <formula>400</formula>
    </cfRule>
  </conditionalFormatting>
  <conditionalFormatting sqref="H2186">
    <cfRule type="cellIs" dxfId="1668" priority="212" operator="notBetween">
      <formula>0.1</formula>
      <formula>400</formula>
    </cfRule>
  </conditionalFormatting>
  <conditionalFormatting sqref="H2185">
    <cfRule type="cellIs" dxfId="1667" priority="213" operator="notBetween">
      <formula>0.1</formula>
      <formula>400</formula>
    </cfRule>
  </conditionalFormatting>
  <conditionalFormatting sqref="H2184">
    <cfRule type="cellIs" dxfId="1666" priority="214" operator="notBetween">
      <formula>0.1</formula>
      <formula>400</formula>
    </cfRule>
  </conditionalFormatting>
  <conditionalFormatting sqref="H2183">
    <cfRule type="cellIs" dxfId="1665" priority="215" operator="notBetween">
      <formula>0.1</formula>
      <formula>400</formula>
    </cfRule>
  </conditionalFormatting>
  <conditionalFormatting sqref="H2181">
    <cfRule type="cellIs" dxfId="1664" priority="216" operator="notBetween">
      <formula>0.1</formula>
      <formula>400</formula>
    </cfRule>
  </conditionalFormatting>
  <conditionalFormatting sqref="H2180">
    <cfRule type="cellIs" dxfId="1663" priority="217" operator="notBetween">
      <formula>0.1</formula>
      <formula>400</formula>
    </cfRule>
  </conditionalFormatting>
  <conditionalFormatting sqref="H2179">
    <cfRule type="cellIs" dxfId="1662" priority="218" operator="notBetween">
      <formula>0.1</formula>
      <formula>400</formula>
    </cfRule>
  </conditionalFormatting>
  <conditionalFormatting sqref="H2178">
    <cfRule type="cellIs" dxfId="1661" priority="219" operator="notBetween">
      <formula>0.1</formula>
      <formula>400</formula>
    </cfRule>
  </conditionalFormatting>
  <conditionalFormatting sqref="H2171">
    <cfRule type="cellIs" dxfId="1660" priority="220" operator="notBetween">
      <formula>0.1</formula>
      <formula>400</formula>
    </cfRule>
  </conditionalFormatting>
  <conditionalFormatting sqref="H2170">
    <cfRule type="cellIs" dxfId="1659" priority="221" operator="notBetween">
      <formula>0.1</formula>
      <formula>400</formula>
    </cfRule>
  </conditionalFormatting>
  <conditionalFormatting sqref="H2169">
    <cfRule type="cellIs" dxfId="1658" priority="222" operator="notBetween">
      <formula>0.1</formula>
      <formula>400</formula>
    </cfRule>
  </conditionalFormatting>
  <conditionalFormatting sqref="H2168">
    <cfRule type="cellIs" dxfId="1657" priority="223" operator="notBetween">
      <formula>0.1</formula>
      <formula>400</formula>
    </cfRule>
  </conditionalFormatting>
  <conditionalFormatting sqref="H2161">
    <cfRule type="cellIs" dxfId="1656" priority="224" operator="notBetween">
      <formula>0.1</formula>
      <formula>400</formula>
    </cfRule>
  </conditionalFormatting>
  <conditionalFormatting sqref="H2160">
    <cfRule type="cellIs" dxfId="1655" priority="225" operator="notBetween">
      <formula>0.1</formula>
      <formula>400</formula>
    </cfRule>
  </conditionalFormatting>
  <conditionalFormatting sqref="H2159">
    <cfRule type="cellIs" dxfId="1654" priority="226" operator="notBetween">
      <formula>0.1</formula>
      <formula>400</formula>
    </cfRule>
  </conditionalFormatting>
  <conditionalFormatting sqref="H2158">
    <cfRule type="cellIs" dxfId="1653" priority="227" operator="notBetween">
      <formula>0.1</formula>
      <formula>400</formula>
    </cfRule>
  </conditionalFormatting>
  <conditionalFormatting sqref="H2156">
    <cfRule type="cellIs" dxfId="1652" priority="228" operator="notBetween">
      <formula>0.1</formula>
      <formula>400</formula>
    </cfRule>
  </conditionalFormatting>
  <conditionalFormatting sqref="H2155">
    <cfRule type="cellIs" dxfId="1651" priority="229" operator="notBetween">
      <formula>0.1</formula>
      <formula>400</formula>
    </cfRule>
  </conditionalFormatting>
  <conditionalFormatting sqref="H2154">
    <cfRule type="cellIs" dxfId="1650" priority="230" operator="notBetween">
      <formula>0.1</formula>
      <formula>400</formula>
    </cfRule>
  </conditionalFormatting>
  <conditionalFormatting sqref="H2153">
    <cfRule type="cellIs" dxfId="1649" priority="231" operator="notBetween">
      <formula>0.1</formula>
      <formula>400</formula>
    </cfRule>
  </conditionalFormatting>
  <conditionalFormatting sqref="H2151">
    <cfRule type="cellIs" dxfId="1648" priority="232" operator="notBetween">
      <formula>0.1</formula>
      <formula>400</formula>
    </cfRule>
  </conditionalFormatting>
  <conditionalFormatting sqref="H2150">
    <cfRule type="cellIs" dxfId="1647" priority="233" operator="notBetween">
      <formula>0.1</formula>
      <formula>400</formula>
    </cfRule>
  </conditionalFormatting>
  <conditionalFormatting sqref="H2149">
    <cfRule type="cellIs" dxfId="1646" priority="234" operator="notBetween">
      <formula>0.1</formula>
      <formula>400</formula>
    </cfRule>
  </conditionalFormatting>
  <conditionalFormatting sqref="H2148">
    <cfRule type="cellIs" dxfId="1645" priority="235" operator="notBetween">
      <formula>0.1</formula>
      <formula>400</formula>
    </cfRule>
  </conditionalFormatting>
  <conditionalFormatting sqref="H2146">
    <cfRule type="cellIs" dxfId="1644" priority="236" operator="notBetween">
      <formula>0.1</formula>
      <formula>400</formula>
    </cfRule>
  </conditionalFormatting>
  <conditionalFormatting sqref="H2145">
    <cfRule type="cellIs" dxfId="1643" priority="237" operator="notBetween">
      <formula>0.1</formula>
      <formula>400</formula>
    </cfRule>
  </conditionalFormatting>
  <conditionalFormatting sqref="H2144">
    <cfRule type="cellIs" dxfId="1642" priority="238" operator="notBetween">
      <formula>0.1</formula>
      <formula>400</formula>
    </cfRule>
  </conditionalFormatting>
  <conditionalFormatting sqref="H2143">
    <cfRule type="cellIs" dxfId="1641" priority="239" operator="notBetween">
      <formula>0.1</formula>
      <formula>400</formula>
    </cfRule>
  </conditionalFormatting>
  <conditionalFormatting sqref="H2136">
    <cfRule type="cellIs" dxfId="1640" priority="240" operator="notBetween">
      <formula>0.1</formula>
      <formula>400</formula>
    </cfRule>
  </conditionalFormatting>
  <conditionalFormatting sqref="H2135">
    <cfRule type="cellIs" dxfId="1639" priority="241" operator="notBetween">
      <formula>0.1</formula>
      <formula>400</formula>
    </cfRule>
  </conditionalFormatting>
  <conditionalFormatting sqref="H2134">
    <cfRule type="cellIs" dxfId="1638" priority="242" operator="notBetween">
      <formula>0.1</formula>
      <formula>400</formula>
    </cfRule>
  </conditionalFormatting>
  <conditionalFormatting sqref="H2133">
    <cfRule type="cellIs" dxfId="1637" priority="243" operator="notBetween">
      <formula>0.1</formula>
      <formula>400</formula>
    </cfRule>
  </conditionalFormatting>
  <conditionalFormatting sqref="H2126">
    <cfRule type="cellIs" dxfId="1636" priority="244" operator="notBetween">
      <formula>0.1</formula>
      <formula>400</formula>
    </cfRule>
  </conditionalFormatting>
  <conditionalFormatting sqref="H2125">
    <cfRule type="cellIs" dxfId="1635" priority="245" operator="notBetween">
      <formula>0.1</formula>
      <formula>400</formula>
    </cfRule>
  </conditionalFormatting>
  <conditionalFormatting sqref="H2124">
    <cfRule type="cellIs" dxfId="1634" priority="246" operator="notBetween">
      <formula>0.1</formula>
      <formula>400</formula>
    </cfRule>
  </conditionalFormatting>
  <conditionalFormatting sqref="H2123">
    <cfRule type="cellIs" dxfId="1633" priority="247" operator="notBetween">
      <formula>0.1</formula>
      <formula>400</formula>
    </cfRule>
  </conditionalFormatting>
  <conditionalFormatting sqref="H2121">
    <cfRule type="cellIs" dxfId="1632" priority="248" operator="notBetween">
      <formula>0.1</formula>
      <formula>400</formula>
    </cfRule>
  </conditionalFormatting>
  <conditionalFormatting sqref="H2120">
    <cfRule type="cellIs" dxfId="1631" priority="249" operator="notBetween">
      <formula>0.1</formula>
      <formula>400</formula>
    </cfRule>
  </conditionalFormatting>
  <conditionalFormatting sqref="H2119">
    <cfRule type="cellIs" dxfId="1630" priority="250" operator="notBetween">
      <formula>0.1</formula>
      <formula>400</formula>
    </cfRule>
  </conditionalFormatting>
  <conditionalFormatting sqref="H2118">
    <cfRule type="cellIs" dxfId="1629" priority="251" operator="notBetween">
      <formula>0.1</formula>
      <formula>400</formula>
    </cfRule>
  </conditionalFormatting>
  <conditionalFormatting sqref="H2111">
    <cfRule type="cellIs" dxfId="1628" priority="252" operator="notBetween">
      <formula>0.1</formula>
      <formula>400</formula>
    </cfRule>
  </conditionalFormatting>
  <conditionalFormatting sqref="H2110">
    <cfRule type="cellIs" dxfId="1627" priority="253" operator="notBetween">
      <formula>0.1</formula>
      <formula>400</formula>
    </cfRule>
  </conditionalFormatting>
  <conditionalFormatting sqref="H2109">
    <cfRule type="cellIs" dxfId="1626" priority="254" operator="notBetween">
      <formula>0.1</formula>
      <formula>400</formula>
    </cfRule>
  </conditionalFormatting>
  <conditionalFormatting sqref="H2108">
    <cfRule type="cellIs" dxfId="1625" priority="255" operator="notBetween">
      <formula>0.1</formula>
      <formula>400</formula>
    </cfRule>
  </conditionalFormatting>
  <conditionalFormatting sqref="H2106">
    <cfRule type="cellIs" dxfId="1624" priority="256" operator="notBetween">
      <formula>0.1</formula>
      <formula>400</formula>
    </cfRule>
  </conditionalFormatting>
  <conditionalFormatting sqref="H2105">
    <cfRule type="cellIs" dxfId="1623" priority="257" operator="notBetween">
      <formula>0.1</formula>
      <formula>400</formula>
    </cfRule>
  </conditionalFormatting>
  <conditionalFormatting sqref="H2104">
    <cfRule type="cellIs" dxfId="1622" priority="258" operator="notBetween">
      <formula>0.1</formula>
      <formula>400</formula>
    </cfRule>
  </conditionalFormatting>
  <conditionalFormatting sqref="H2103">
    <cfRule type="cellIs" dxfId="1621" priority="259" operator="notBetween">
      <formula>0.1</formula>
      <formula>400</formula>
    </cfRule>
  </conditionalFormatting>
  <conditionalFormatting sqref="H2101">
    <cfRule type="cellIs" dxfId="1620" priority="260" operator="notBetween">
      <formula>0.1</formula>
      <formula>400</formula>
    </cfRule>
  </conditionalFormatting>
  <conditionalFormatting sqref="H2100">
    <cfRule type="cellIs" dxfId="1619" priority="261" operator="notBetween">
      <formula>0.1</formula>
      <formula>400</formula>
    </cfRule>
  </conditionalFormatting>
  <conditionalFormatting sqref="H2099">
    <cfRule type="cellIs" dxfId="1618" priority="262" operator="notBetween">
      <formula>0.1</formula>
      <formula>400</formula>
    </cfRule>
  </conditionalFormatting>
  <conditionalFormatting sqref="H2098">
    <cfRule type="cellIs" dxfId="1617" priority="263" operator="notBetween">
      <formula>0.1</formula>
      <formula>400</formula>
    </cfRule>
  </conditionalFormatting>
  <conditionalFormatting sqref="H2096">
    <cfRule type="cellIs" dxfId="1616" priority="264" operator="notBetween">
      <formula>0.1</formula>
      <formula>400</formula>
    </cfRule>
  </conditionalFormatting>
  <conditionalFormatting sqref="H2095">
    <cfRule type="cellIs" dxfId="1615" priority="265" operator="notBetween">
      <formula>0.1</formula>
      <formula>400</formula>
    </cfRule>
  </conditionalFormatting>
  <conditionalFormatting sqref="H2094">
    <cfRule type="cellIs" dxfId="1614" priority="266" operator="notBetween">
      <formula>0.1</formula>
      <formula>400</formula>
    </cfRule>
  </conditionalFormatting>
  <conditionalFormatting sqref="H2093">
    <cfRule type="cellIs" dxfId="1613" priority="267" operator="notBetween">
      <formula>0.1</formula>
      <formula>400</formula>
    </cfRule>
  </conditionalFormatting>
  <conditionalFormatting sqref="H2091">
    <cfRule type="cellIs" dxfId="1612" priority="268" operator="notBetween">
      <formula>0.1</formula>
      <formula>400</formula>
    </cfRule>
  </conditionalFormatting>
  <conditionalFormatting sqref="H2090">
    <cfRule type="cellIs" dxfId="1611" priority="269" operator="notBetween">
      <formula>0.1</formula>
      <formula>400</formula>
    </cfRule>
  </conditionalFormatting>
  <conditionalFormatting sqref="H2089">
    <cfRule type="cellIs" dxfId="1610" priority="270" operator="notBetween">
      <formula>0.1</formula>
      <formula>400</formula>
    </cfRule>
  </conditionalFormatting>
  <conditionalFormatting sqref="H2088">
    <cfRule type="cellIs" dxfId="1609" priority="271" operator="notBetween">
      <formula>0.1</formula>
      <formula>400</formula>
    </cfRule>
  </conditionalFormatting>
  <conditionalFormatting sqref="H2086">
    <cfRule type="cellIs" dxfId="1608" priority="272" operator="notBetween">
      <formula>0.1</formula>
      <formula>400</formula>
    </cfRule>
  </conditionalFormatting>
  <conditionalFormatting sqref="H2085">
    <cfRule type="cellIs" dxfId="1607" priority="273" operator="notBetween">
      <formula>0.1</formula>
      <formula>400</formula>
    </cfRule>
  </conditionalFormatting>
  <conditionalFormatting sqref="H2084">
    <cfRule type="cellIs" dxfId="1606" priority="274" operator="notBetween">
      <formula>0.1</formula>
      <formula>400</formula>
    </cfRule>
  </conditionalFormatting>
  <conditionalFormatting sqref="H2083">
    <cfRule type="cellIs" dxfId="1605" priority="275" operator="notBetween">
      <formula>0.1</formula>
      <formula>400</formula>
    </cfRule>
  </conditionalFormatting>
  <conditionalFormatting sqref="H2076">
    <cfRule type="cellIs" dxfId="1604" priority="276" operator="notBetween">
      <formula>0.1</formula>
      <formula>400</formula>
    </cfRule>
  </conditionalFormatting>
  <conditionalFormatting sqref="H2075">
    <cfRule type="cellIs" dxfId="1603" priority="277" operator="notBetween">
      <formula>0.1</formula>
      <formula>400</formula>
    </cfRule>
  </conditionalFormatting>
  <conditionalFormatting sqref="H2074">
    <cfRule type="cellIs" dxfId="1602" priority="278" operator="notBetween">
      <formula>0.1</formula>
      <formula>400</formula>
    </cfRule>
  </conditionalFormatting>
  <conditionalFormatting sqref="H2073">
    <cfRule type="cellIs" dxfId="1601" priority="279" operator="notBetween">
      <formula>0.1</formula>
      <formula>400</formula>
    </cfRule>
  </conditionalFormatting>
  <conditionalFormatting sqref="H2071">
    <cfRule type="cellIs" dxfId="1600" priority="280" operator="notBetween">
      <formula>0.1</formula>
      <formula>400</formula>
    </cfRule>
  </conditionalFormatting>
  <conditionalFormatting sqref="H2070">
    <cfRule type="cellIs" dxfId="1599" priority="281" operator="notBetween">
      <formula>0.1</formula>
      <formula>400</formula>
    </cfRule>
  </conditionalFormatting>
  <conditionalFormatting sqref="H2069">
    <cfRule type="cellIs" dxfId="1598" priority="282" operator="notBetween">
      <formula>0.1</formula>
      <formula>400</formula>
    </cfRule>
  </conditionalFormatting>
  <conditionalFormatting sqref="H2068">
    <cfRule type="cellIs" dxfId="1597" priority="283" operator="notBetween">
      <formula>0.1</formula>
      <formula>400</formula>
    </cfRule>
  </conditionalFormatting>
  <conditionalFormatting sqref="H2066">
    <cfRule type="cellIs" dxfId="1596" priority="284" operator="notBetween">
      <formula>0.1</formula>
      <formula>400</formula>
    </cfRule>
  </conditionalFormatting>
  <conditionalFormatting sqref="H2065">
    <cfRule type="cellIs" dxfId="1595" priority="285" operator="notBetween">
      <formula>0.1</formula>
      <formula>400</formula>
    </cfRule>
  </conditionalFormatting>
  <conditionalFormatting sqref="H2064">
    <cfRule type="cellIs" dxfId="1594" priority="286" operator="notBetween">
      <formula>0.1</formula>
      <formula>400</formula>
    </cfRule>
  </conditionalFormatting>
  <conditionalFormatting sqref="H2063">
    <cfRule type="cellIs" dxfId="1593" priority="287" operator="notBetween">
      <formula>0.1</formula>
      <formula>400</formula>
    </cfRule>
  </conditionalFormatting>
  <conditionalFormatting sqref="H2061">
    <cfRule type="cellIs" dxfId="1592" priority="288" operator="notBetween">
      <formula>0.1</formula>
      <formula>400</formula>
    </cfRule>
  </conditionalFormatting>
  <conditionalFormatting sqref="H2060">
    <cfRule type="cellIs" dxfId="1591" priority="289" operator="notBetween">
      <formula>0.1</formula>
      <formula>400</formula>
    </cfRule>
  </conditionalFormatting>
  <conditionalFormatting sqref="H2059">
    <cfRule type="cellIs" dxfId="1590" priority="290" operator="notBetween">
      <formula>0.1</formula>
      <formula>400</formula>
    </cfRule>
  </conditionalFormatting>
  <conditionalFormatting sqref="H2058">
    <cfRule type="cellIs" dxfId="1589" priority="291" operator="notBetween">
      <formula>0.1</formula>
      <formula>400</formula>
    </cfRule>
  </conditionalFormatting>
  <conditionalFormatting sqref="H2056">
    <cfRule type="cellIs" dxfId="1588" priority="292" operator="notBetween">
      <formula>0.1</formula>
      <formula>400</formula>
    </cfRule>
  </conditionalFormatting>
  <conditionalFormatting sqref="H2055">
    <cfRule type="cellIs" dxfId="1587" priority="293" operator="notBetween">
      <formula>0.1</formula>
      <formula>400</formula>
    </cfRule>
  </conditionalFormatting>
  <conditionalFormatting sqref="H2054">
    <cfRule type="cellIs" dxfId="1586" priority="294" operator="notBetween">
      <formula>0.1</formula>
      <formula>400</formula>
    </cfRule>
  </conditionalFormatting>
  <conditionalFormatting sqref="H2053">
    <cfRule type="cellIs" dxfId="1585" priority="295" operator="notBetween">
      <formula>0.1</formula>
      <formula>400</formula>
    </cfRule>
  </conditionalFormatting>
  <conditionalFormatting sqref="H2051">
    <cfRule type="cellIs" dxfId="1584" priority="296" operator="notBetween">
      <formula>0.1</formula>
      <formula>400</formula>
    </cfRule>
  </conditionalFormatting>
  <conditionalFormatting sqref="H2050">
    <cfRule type="cellIs" dxfId="1583" priority="297" operator="notBetween">
      <formula>0.1</formula>
      <formula>400</formula>
    </cfRule>
  </conditionalFormatting>
  <conditionalFormatting sqref="H2049">
    <cfRule type="cellIs" dxfId="1582" priority="298" operator="notBetween">
      <formula>0.1</formula>
      <formula>400</formula>
    </cfRule>
  </conditionalFormatting>
  <conditionalFormatting sqref="H2048">
    <cfRule type="cellIs" dxfId="1581" priority="299" operator="notBetween">
      <formula>0.1</formula>
      <formula>400</formula>
    </cfRule>
  </conditionalFormatting>
  <conditionalFormatting sqref="H2046">
    <cfRule type="cellIs" dxfId="1580" priority="300" operator="notBetween">
      <formula>0.1</formula>
      <formula>400</formula>
    </cfRule>
  </conditionalFormatting>
  <conditionalFormatting sqref="H2045">
    <cfRule type="cellIs" dxfId="1579" priority="301" operator="notBetween">
      <formula>0.1</formula>
      <formula>400</formula>
    </cfRule>
  </conditionalFormatting>
  <conditionalFormatting sqref="H2044">
    <cfRule type="cellIs" dxfId="1578" priority="302" operator="notBetween">
      <formula>0.1</formula>
      <formula>400</formula>
    </cfRule>
  </conditionalFormatting>
  <conditionalFormatting sqref="H2043">
    <cfRule type="cellIs" dxfId="1577" priority="303" operator="notBetween">
      <formula>0.1</formula>
      <formula>400</formula>
    </cfRule>
  </conditionalFormatting>
  <conditionalFormatting sqref="H2036">
    <cfRule type="cellIs" dxfId="1576" priority="304" operator="notBetween">
      <formula>0.1</formula>
      <formula>400</formula>
    </cfRule>
  </conditionalFormatting>
  <conditionalFormatting sqref="H2035">
    <cfRule type="cellIs" dxfId="1575" priority="305" operator="notBetween">
      <formula>0.1</formula>
      <formula>400</formula>
    </cfRule>
  </conditionalFormatting>
  <conditionalFormatting sqref="H2034">
    <cfRule type="cellIs" dxfId="1574" priority="306" operator="notBetween">
      <formula>0.1</formula>
      <formula>400</formula>
    </cfRule>
  </conditionalFormatting>
  <conditionalFormatting sqref="H2033">
    <cfRule type="cellIs" dxfId="1573" priority="307" operator="notBetween">
      <formula>0.1</formula>
      <formula>400</formula>
    </cfRule>
  </conditionalFormatting>
  <conditionalFormatting sqref="H2016">
    <cfRule type="cellIs" dxfId="1572" priority="308" operator="notBetween">
      <formula>0.1</formula>
      <formula>400</formula>
    </cfRule>
  </conditionalFormatting>
  <conditionalFormatting sqref="H2015">
    <cfRule type="cellIs" dxfId="1571" priority="309" operator="notBetween">
      <formula>0.1</formula>
      <formula>400</formula>
    </cfRule>
  </conditionalFormatting>
  <conditionalFormatting sqref="H2014">
    <cfRule type="cellIs" dxfId="1570" priority="310" operator="notBetween">
      <formula>0.1</formula>
      <formula>400</formula>
    </cfRule>
  </conditionalFormatting>
  <conditionalFormatting sqref="H2013">
    <cfRule type="cellIs" dxfId="1569" priority="311" operator="notBetween">
      <formula>0.1</formula>
      <formula>400</formula>
    </cfRule>
  </conditionalFormatting>
  <conditionalFormatting sqref="H2006">
    <cfRule type="cellIs" dxfId="1568" priority="312" operator="notBetween">
      <formula>0.1</formula>
      <formula>400</formula>
    </cfRule>
  </conditionalFormatting>
  <conditionalFormatting sqref="H2005">
    <cfRule type="cellIs" dxfId="1567" priority="313" operator="notBetween">
      <formula>0.1</formula>
      <formula>400</formula>
    </cfRule>
  </conditionalFormatting>
  <conditionalFormatting sqref="H2004">
    <cfRule type="cellIs" dxfId="1566" priority="314" operator="notBetween">
      <formula>0.1</formula>
      <formula>400</formula>
    </cfRule>
  </conditionalFormatting>
  <conditionalFormatting sqref="H2003">
    <cfRule type="cellIs" dxfId="1565" priority="315" operator="notBetween">
      <formula>0.1</formula>
      <formula>400</formula>
    </cfRule>
  </conditionalFormatting>
  <conditionalFormatting sqref="H1996">
    <cfRule type="cellIs" dxfId="1564" priority="316" operator="notBetween">
      <formula>0.1</formula>
      <formula>400</formula>
    </cfRule>
  </conditionalFormatting>
  <conditionalFormatting sqref="H1995">
    <cfRule type="cellIs" dxfId="1563" priority="317" operator="notBetween">
      <formula>0.1</formula>
      <formula>400</formula>
    </cfRule>
  </conditionalFormatting>
  <conditionalFormatting sqref="H1994">
    <cfRule type="cellIs" dxfId="1562" priority="318" operator="notBetween">
      <formula>0.1</formula>
      <formula>400</formula>
    </cfRule>
  </conditionalFormatting>
  <conditionalFormatting sqref="H1993">
    <cfRule type="cellIs" dxfId="1561" priority="319" operator="notBetween">
      <formula>0.1</formula>
      <formula>400</formula>
    </cfRule>
  </conditionalFormatting>
  <conditionalFormatting sqref="H1991">
    <cfRule type="cellIs" dxfId="1560" priority="320" operator="notBetween">
      <formula>0.1</formula>
      <formula>400</formula>
    </cfRule>
  </conditionalFormatting>
  <conditionalFormatting sqref="H1990">
    <cfRule type="cellIs" dxfId="1559" priority="321" operator="notBetween">
      <formula>0.1</formula>
      <formula>400</formula>
    </cfRule>
  </conditionalFormatting>
  <conditionalFormatting sqref="H1989">
    <cfRule type="cellIs" dxfId="1558" priority="322" operator="notBetween">
      <formula>0.1</formula>
      <formula>400</formula>
    </cfRule>
  </conditionalFormatting>
  <conditionalFormatting sqref="H1988">
    <cfRule type="cellIs" dxfId="1557" priority="323" operator="notBetween">
      <formula>0.1</formula>
      <formula>400</formula>
    </cfRule>
  </conditionalFormatting>
  <conditionalFormatting sqref="H1986">
    <cfRule type="cellIs" dxfId="1556" priority="324" operator="notBetween">
      <formula>0.1</formula>
      <formula>400</formula>
    </cfRule>
  </conditionalFormatting>
  <conditionalFormatting sqref="H1985">
    <cfRule type="cellIs" dxfId="1555" priority="325" operator="notBetween">
      <formula>0.1</formula>
      <formula>400</formula>
    </cfRule>
  </conditionalFormatting>
  <conditionalFormatting sqref="H1984">
    <cfRule type="cellIs" dxfId="1554" priority="326" operator="notBetween">
      <formula>0.1</formula>
      <formula>400</formula>
    </cfRule>
  </conditionalFormatting>
  <conditionalFormatting sqref="H1983">
    <cfRule type="cellIs" dxfId="1553" priority="327" operator="notBetween">
      <formula>0.1</formula>
      <formula>400</formula>
    </cfRule>
  </conditionalFormatting>
  <conditionalFormatting sqref="H1981">
    <cfRule type="cellIs" dxfId="1552" priority="328" operator="notBetween">
      <formula>0.1</formula>
      <formula>400</formula>
    </cfRule>
  </conditionalFormatting>
  <conditionalFormatting sqref="H1980">
    <cfRule type="cellIs" dxfId="1551" priority="329" operator="notBetween">
      <formula>0.1</formula>
      <formula>400</formula>
    </cfRule>
  </conditionalFormatting>
  <conditionalFormatting sqref="H1979">
    <cfRule type="cellIs" dxfId="1550" priority="330" operator="notBetween">
      <formula>0.1</formula>
      <formula>400</formula>
    </cfRule>
  </conditionalFormatting>
  <conditionalFormatting sqref="H1978">
    <cfRule type="cellIs" dxfId="1549" priority="331" operator="notBetween">
      <formula>0.1</formula>
      <formula>400</formula>
    </cfRule>
  </conditionalFormatting>
  <conditionalFormatting sqref="H1976">
    <cfRule type="cellIs" dxfId="1548" priority="332" operator="notBetween">
      <formula>0.1</formula>
      <formula>400</formula>
    </cfRule>
  </conditionalFormatting>
  <conditionalFormatting sqref="H1975">
    <cfRule type="cellIs" dxfId="1547" priority="333" operator="notBetween">
      <formula>0.1</formula>
      <formula>400</formula>
    </cfRule>
  </conditionalFormatting>
  <conditionalFormatting sqref="H1974">
    <cfRule type="cellIs" dxfId="1546" priority="334" operator="notBetween">
      <formula>0.1</formula>
      <formula>400</formula>
    </cfRule>
  </conditionalFormatting>
  <conditionalFormatting sqref="H1973">
    <cfRule type="cellIs" dxfId="1545" priority="335" operator="notBetween">
      <formula>0.1</formula>
      <formula>400</formula>
    </cfRule>
  </conditionalFormatting>
  <conditionalFormatting sqref="H1966">
    <cfRule type="cellIs" dxfId="1544" priority="336" operator="notBetween">
      <formula>0.1</formula>
      <formula>400</formula>
    </cfRule>
  </conditionalFormatting>
  <conditionalFormatting sqref="H1965">
    <cfRule type="cellIs" dxfId="1543" priority="337" operator="notBetween">
      <formula>0.1</formula>
      <formula>400</formula>
    </cfRule>
  </conditionalFormatting>
  <conditionalFormatting sqref="H1964">
    <cfRule type="cellIs" dxfId="1542" priority="338" operator="notBetween">
      <formula>0.1</formula>
      <formula>400</formula>
    </cfRule>
  </conditionalFormatting>
  <conditionalFormatting sqref="H1963">
    <cfRule type="cellIs" dxfId="1541" priority="339" operator="notBetween">
      <formula>0.1</formula>
      <formula>400</formula>
    </cfRule>
  </conditionalFormatting>
  <conditionalFormatting sqref="H1956">
    <cfRule type="cellIs" dxfId="1540" priority="340" operator="notBetween">
      <formula>0.1</formula>
      <formula>400</formula>
    </cfRule>
  </conditionalFormatting>
  <conditionalFormatting sqref="H1955">
    <cfRule type="cellIs" dxfId="1539" priority="341" operator="notBetween">
      <formula>0.1</formula>
      <formula>400</formula>
    </cfRule>
  </conditionalFormatting>
  <conditionalFormatting sqref="H1954">
    <cfRule type="cellIs" dxfId="1538" priority="342" operator="notBetween">
      <formula>0.1</formula>
      <formula>400</formula>
    </cfRule>
  </conditionalFormatting>
  <conditionalFormatting sqref="H1953">
    <cfRule type="cellIs" dxfId="1537" priority="343" operator="notBetween">
      <formula>0.1</formula>
      <formula>400</formula>
    </cfRule>
  </conditionalFormatting>
  <conditionalFormatting sqref="H1946">
    <cfRule type="cellIs" dxfId="1536" priority="344" operator="notBetween">
      <formula>0.1</formula>
      <formula>400</formula>
    </cfRule>
  </conditionalFormatting>
  <conditionalFormatting sqref="H1945">
    <cfRule type="cellIs" dxfId="1535" priority="345" operator="notBetween">
      <formula>0.1</formula>
      <formula>400</formula>
    </cfRule>
  </conditionalFormatting>
  <conditionalFormatting sqref="H1944">
    <cfRule type="cellIs" dxfId="1534" priority="346" operator="notBetween">
      <formula>0.1</formula>
      <formula>400</formula>
    </cfRule>
  </conditionalFormatting>
  <conditionalFormatting sqref="H1943">
    <cfRule type="cellIs" dxfId="1533" priority="347" operator="notBetween">
      <formula>0.1</formula>
      <formula>400</formula>
    </cfRule>
  </conditionalFormatting>
  <conditionalFormatting sqref="H1941">
    <cfRule type="cellIs" dxfId="1532" priority="348" operator="notBetween">
      <formula>0.1</formula>
      <formula>400</formula>
    </cfRule>
  </conditionalFormatting>
  <conditionalFormatting sqref="H1940">
    <cfRule type="cellIs" dxfId="1531" priority="349" operator="notBetween">
      <formula>0.1</formula>
      <formula>400</formula>
    </cfRule>
  </conditionalFormatting>
  <conditionalFormatting sqref="H1939">
    <cfRule type="cellIs" dxfId="1530" priority="350" operator="notBetween">
      <formula>0.1</formula>
      <formula>400</formula>
    </cfRule>
  </conditionalFormatting>
  <conditionalFormatting sqref="H1938">
    <cfRule type="cellIs" dxfId="1529" priority="351" operator="notBetween">
      <formula>0.1</formula>
      <formula>400</formula>
    </cfRule>
  </conditionalFormatting>
  <conditionalFormatting sqref="H1936">
    <cfRule type="cellIs" dxfId="1528" priority="352" operator="notBetween">
      <formula>0.1</formula>
      <formula>400</formula>
    </cfRule>
  </conditionalFormatting>
  <conditionalFormatting sqref="H1935">
    <cfRule type="cellIs" dxfId="1527" priority="353" operator="notBetween">
      <formula>0.1</formula>
      <formula>400</formula>
    </cfRule>
  </conditionalFormatting>
  <conditionalFormatting sqref="H1934">
    <cfRule type="cellIs" dxfId="1526" priority="354" operator="notBetween">
      <formula>0.1</formula>
      <formula>400</formula>
    </cfRule>
  </conditionalFormatting>
  <conditionalFormatting sqref="H1933">
    <cfRule type="cellIs" dxfId="1525" priority="355" operator="notBetween">
      <formula>0.1</formula>
      <formula>400</formula>
    </cfRule>
  </conditionalFormatting>
  <conditionalFormatting sqref="H1931">
    <cfRule type="cellIs" dxfId="1524" priority="356" operator="notBetween">
      <formula>0.1</formula>
      <formula>400</formula>
    </cfRule>
  </conditionalFormatting>
  <conditionalFormatting sqref="H1930">
    <cfRule type="cellIs" dxfId="1523" priority="357" operator="notBetween">
      <formula>0.1</formula>
      <formula>400</formula>
    </cfRule>
  </conditionalFormatting>
  <conditionalFormatting sqref="H1929">
    <cfRule type="cellIs" dxfId="1522" priority="358" operator="notBetween">
      <formula>0.1</formula>
      <formula>400</formula>
    </cfRule>
  </conditionalFormatting>
  <conditionalFormatting sqref="H1928">
    <cfRule type="cellIs" dxfId="1521" priority="359" operator="notBetween">
      <formula>0.1</formula>
      <formula>400</formula>
    </cfRule>
  </conditionalFormatting>
  <conditionalFormatting sqref="H1926">
    <cfRule type="cellIs" dxfId="1520" priority="360" operator="notBetween">
      <formula>0.1</formula>
      <formula>400</formula>
    </cfRule>
  </conditionalFormatting>
  <conditionalFormatting sqref="H1925">
    <cfRule type="cellIs" dxfId="1519" priority="361" operator="notBetween">
      <formula>0.1</formula>
      <formula>400</formula>
    </cfRule>
  </conditionalFormatting>
  <conditionalFormatting sqref="H1924">
    <cfRule type="cellIs" dxfId="1518" priority="362" operator="notBetween">
      <formula>0.1</formula>
      <formula>400</formula>
    </cfRule>
  </conditionalFormatting>
  <conditionalFormatting sqref="H1923">
    <cfRule type="cellIs" dxfId="1517" priority="363" operator="notBetween">
      <formula>0.1</formula>
      <formula>400</formula>
    </cfRule>
  </conditionalFormatting>
  <conditionalFormatting sqref="H1921">
    <cfRule type="cellIs" dxfId="1516" priority="364" operator="notBetween">
      <formula>0.1</formula>
      <formula>400</formula>
    </cfRule>
  </conditionalFormatting>
  <conditionalFormatting sqref="H1920">
    <cfRule type="cellIs" dxfId="1515" priority="365" operator="notBetween">
      <formula>0.1</formula>
      <formula>400</formula>
    </cfRule>
  </conditionalFormatting>
  <conditionalFormatting sqref="H1919">
    <cfRule type="cellIs" dxfId="1514" priority="366" operator="notBetween">
      <formula>0.1</formula>
      <formula>400</formula>
    </cfRule>
  </conditionalFormatting>
  <conditionalFormatting sqref="H1918">
    <cfRule type="cellIs" dxfId="1513" priority="367" operator="notBetween">
      <formula>0.1</formula>
      <formula>400</formula>
    </cfRule>
  </conditionalFormatting>
  <conditionalFormatting sqref="H1916">
    <cfRule type="cellIs" dxfId="1512" priority="368" operator="notBetween">
      <formula>0.1</formula>
      <formula>400</formula>
    </cfRule>
  </conditionalFormatting>
  <conditionalFormatting sqref="H1915">
    <cfRule type="cellIs" dxfId="1511" priority="369" operator="notBetween">
      <formula>0.1</formula>
      <formula>400</formula>
    </cfRule>
  </conditionalFormatting>
  <conditionalFormatting sqref="H1914">
    <cfRule type="cellIs" dxfId="1510" priority="370" operator="notBetween">
      <formula>0.1</formula>
      <formula>400</formula>
    </cfRule>
  </conditionalFormatting>
  <conditionalFormatting sqref="H1913">
    <cfRule type="cellIs" dxfId="1509" priority="371" operator="notBetween">
      <formula>0.1</formula>
      <formula>400</formula>
    </cfRule>
  </conditionalFormatting>
  <conditionalFormatting sqref="H1911">
    <cfRule type="cellIs" dxfId="1508" priority="372" operator="notBetween">
      <formula>0.1</formula>
      <formula>400</formula>
    </cfRule>
  </conditionalFormatting>
  <conditionalFormatting sqref="H1910">
    <cfRule type="cellIs" dxfId="1507" priority="373" operator="notBetween">
      <formula>0.1</formula>
      <formula>400</formula>
    </cfRule>
  </conditionalFormatting>
  <conditionalFormatting sqref="H1909">
    <cfRule type="cellIs" dxfId="1506" priority="374" operator="notBetween">
      <formula>0.1</formula>
      <formula>400</formula>
    </cfRule>
  </conditionalFormatting>
  <conditionalFormatting sqref="H1908">
    <cfRule type="cellIs" dxfId="1505" priority="375" operator="notBetween">
      <formula>0.1</formula>
      <formula>400</formula>
    </cfRule>
  </conditionalFormatting>
  <conditionalFormatting sqref="H1906">
    <cfRule type="cellIs" dxfId="1504" priority="376" operator="notBetween">
      <formula>0.1</formula>
      <formula>400</formula>
    </cfRule>
  </conditionalFormatting>
  <conditionalFormatting sqref="H1905">
    <cfRule type="cellIs" dxfId="1503" priority="377" operator="notBetween">
      <formula>0.1</formula>
      <formula>400</formula>
    </cfRule>
  </conditionalFormatting>
  <conditionalFormatting sqref="H1904">
    <cfRule type="cellIs" dxfId="1502" priority="378" operator="notBetween">
      <formula>0.1</formula>
      <formula>400</formula>
    </cfRule>
  </conditionalFormatting>
  <conditionalFormatting sqref="H1903">
    <cfRule type="cellIs" dxfId="1501" priority="379" operator="notBetween">
      <formula>0.1</formula>
      <formula>400</formula>
    </cfRule>
  </conditionalFormatting>
  <conditionalFormatting sqref="H1901">
    <cfRule type="cellIs" dxfId="1500" priority="380" operator="notBetween">
      <formula>0.1</formula>
      <formula>400</formula>
    </cfRule>
  </conditionalFormatting>
  <conditionalFormatting sqref="H1900">
    <cfRule type="cellIs" dxfId="1499" priority="381" operator="notBetween">
      <formula>0.1</formula>
      <formula>400</formula>
    </cfRule>
  </conditionalFormatting>
  <conditionalFormatting sqref="H1899">
    <cfRule type="cellIs" dxfId="1498" priority="382" operator="notBetween">
      <formula>0.1</formula>
      <formula>400</formula>
    </cfRule>
  </conditionalFormatting>
  <conditionalFormatting sqref="H1898">
    <cfRule type="cellIs" dxfId="1497" priority="383" operator="notBetween">
      <formula>0.1</formula>
      <formula>400</formula>
    </cfRule>
  </conditionalFormatting>
  <conditionalFormatting sqref="H1896">
    <cfRule type="cellIs" dxfId="1496" priority="384" operator="notBetween">
      <formula>0.1</formula>
      <formula>400</formula>
    </cfRule>
  </conditionalFormatting>
  <conditionalFormatting sqref="H1895">
    <cfRule type="cellIs" dxfId="1495" priority="385" operator="notBetween">
      <formula>0.1</formula>
      <formula>400</formula>
    </cfRule>
  </conditionalFormatting>
  <conditionalFormatting sqref="H1894">
    <cfRule type="cellIs" dxfId="1494" priority="386" operator="notBetween">
      <formula>0.1</formula>
      <formula>400</formula>
    </cfRule>
  </conditionalFormatting>
  <conditionalFormatting sqref="H1893">
    <cfRule type="cellIs" dxfId="1493" priority="387" operator="notBetween">
      <formula>0.1</formula>
      <formula>400</formula>
    </cfRule>
  </conditionalFormatting>
  <conditionalFormatting sqref="H1886">
    <cfRule type="cellIs" dxfId="1492" priority="388" operator="notBetween">
      <formula>0.1</formula>
      <formula>400</formula>
    </cfRule>
  </conditionalFormatting>
  <conditionalFormatting sqref="H1885">
    <cfRule type="cellIs" dxfId="1491" priority="389" operator="notBetween">
      <formula>0.1</formula>
      <formula>400</formula>
    </cfRule>
  </conditionalFormatting>
  <conditionalFormatting sqref="H1884">
    <cfRule type="cellIs" dxfId="1490" priority="390" operator="notBetween">
      <formula>0.1</formula>
      <formula>400</formula>
    </cfRule>
  </conditionalFormatting>
  <conditionalFormatting sqref="H1883">
    <cfRule type="cellIs" dxfId="1489" priority="391" operator="notBetween">
      <formula>0.1</formula>
      <formula>400</formula>
    </cfRule>
  </conditionalFormatting>
  <conditionalFormatting sqref="H1881">
    <cfRule type="cellIs" dxfId="1488" priority="392" operator="notBetween">
      <formula>0.1</formula>
      <formula>400</formula>
    </cfRule>
  </conditionalFormatting>
  <conditionalFormatting sqref="H1880">
    <cfRule type="cellIs" dxfId="1487" priority="393" operator="notBetween">
      <formula>0.1</formula>
      <formula>400</formula>
    </cfRule>
  </conditionalFormatting>
  <conditionalFormatting sqref="H1879">
    <cfRule type="cellIs" dxfId="1486" priority="394" operator="notBetween">
      <formula>0.1</formula>
      <formula>400</formula>
    </cfRule>
  </conditionalFormatting>
  <conditionalFormatting sqref="H1878">
    <cfRule type="cellIs" dxfId="1485" priority="395" operator="notBetween">
      <formula>0.1</formula>
      <formula>400</formula>
    </cfRule>
  </conditionalFormatting>
  <conditionalFormatting sqref="H1871">
    <cfRule type="cellIs" dxfId="1484" priority="396" operator="notBetween">
      <formula>0.1</formula>
      <formula>400</formula>
    </cfRule>
  </conditionalFormatting>
  <conditionalFormatting sqref="H1870">
    <cfRule type="cellIs" dxfId="1483" priority="397" operator="notBetween">
      <formula>0.1</formula>
      <formula>400</formula>
    </cfRule>
  </conditionalFormatting>
  <conditionalFormatting sqref="H1869">
    <cfRule type="cellIs" dxfId="1482" priority="398" operator="notBetween">
      <formula>0.1</formula>
      <formula>400</formula>
    </cfRule>
  </conditionalFormatting>
  <conditionalFormatting sqref="H1868">
    <cfRule type="cellIs" dxfId="1481" priority="399" operator="notBetween">
      <formula>0.1</formula>
      <formula>400</formula>
    </cfRule>
  </conditionalFormatting>
  <conditionalFormatting sqref="H1866">
    <cfRule type="cellIs" dxfId="1480" priority="400" operator="notBetween">
      <formula>0.1</formula>
      <formula>400</formula>
    </cfRule>
  </conditionalFormatting>
  <conditionalFormatting sqref="H1865">
    <cfRule type="cellIs" dxfId="1479" priority="401" operator="notBetween">
      <formula>0.1</formula>
      <formula>400</formula>
    </cfRule>
  </conditionalFormatting>
  <conditionalFormatting sqref="H1864">
    <cfRule type="cellIs" dxfId="1478" priority="402" operator="notBetween">
      <formula>0.1</formula>
      <formula>400</formula>
    </cfRule>
  </conditionalFormatting>
  <conditionalFormatting sqref="H1863">
    <cfRule type="cellIs" dxfId="1477" priority="403" operator="notBetween">
      <formula>0.1</formula>
      <formula>400</formula>
    </cfRule>
  </conditionalFormatting>
  <conditionalFormatting sqref="H1861">
    <cfRule type="cellIs" dxfId="1476" priority="404" operator="notBetween">
      <formula>0.1</formula>
      <formula>400</formula>
    </cfRule>
  </conditionalFormatting>
  <conditionalFormatting sqref="H1860">
    <cfRule type="cellIs" dxfId="1475" priority="405" operator="notBetween">
      <formula>0.1</formula>
      <formula>400</formula>
    </cfRule>
  </conditionalFormatting>
  <conditionalFormatting sqref="H1859">
    <cfRule type="cellIs" dxfId="1474" priority="406" operator="notBetween">
      <formula>0.1</formula>
      <formula>400</formula>
    </cfRule>
  </conditionalFormatting>
  <conditionalFormatting sqref="H1858">
    <cfRule type="cellIs" dxfId="1473" priority="407" operator="notBetween">
      <formula>0.1</formula>
      <formula>400</formula>
    </cfRule>
  </conditionalFormatting>
  <conditionalFormatting sqref="H1856">
    <cfRule type="cellIs" dxfId="1472" priority="408" operator="notBetween">
      <formula>0.1</formula>
      <formula>400</formula>
    </cfRule>
  </conditionalFormatting>
  <conditionalFormatting sqref="H1855">
    <cfRule type="cellIs" dxfId="1471" priority="409" operator="notBetween">
      <formula>0.1</formula>
      <formula>400</formula>
    </cfRule>
  </conditionalFormatting>
  <conditionalFormatting sqref="H1854">
    <cfRule type="cellIs" dxfId="1470" priority="410" operator="notBetween">
      <formula>0.1</formula>
      <formula>400</formula>
    </cfRule>
  </conditionalFormatting>
  <conditionalFormatting sqref="H1853">
    <cfRule type="cellIs" dxfId="1469" priority="411" operator="notBetween">
      <formula>0.1</formula>
      <formula>400</formula>
    </cfRule>
  </conditionalFormatting>
  <conditionalFormatting sqref="H1851">
    <cfRule type="cellIs" dxfId="1468" priority="412" operator="notBetween">
      <formula>0.1</formula>
      <formula>400</formula>
    </cfRule>
  </conditionalFormatting>
  <conditionalFormatting sqref="H1850">
    <cfRule type="cellIs" dxfId="1467" priority="413" operator="notBetween">
      <formula>0.1</formula>
      <formula>400</formula>
    </cfRule>
  </conditionalFormatting>
  <conditionalFormatting sqref="H1849">
    <cfRule type="cellIs" dxfId="1466" priority="414" operator="notBetween">
      <formula>0.1</formula>
      <formula>400</formula>
    </cfRule>
  </conditionalFormatting>
  <conditionalFormatting sqref="H1848">
    <cfRule type="cellIs" dxfId="1465" priority="415" operator="notBetween">
      <formula>0.1</formula>
      <formula>400</formula>
    </cfRule>
  </conditionalFormatting>
  <conditionalFormatting sqref="H1846">
    <cfRule type="cellIs" dxfId="1464" priority="416" operator="notBetween">
      <formula>0.1</formula>
      <formula>400</formula>
    </cfRule>
  </conditionalFormatting>
  <conditionalFormatting sqref="H1845">
    <cfRule type="cellIs" dxfId="1463" priority="417" operator="notBetween">
      <formula>0.1</formula>
      <formula>400</formula>
    </cfRule>
  </conditionalFormatting>
  <conditionalFormatting sqref="H1844">
    <cfRule type="cellIs" dxfId="1462" priority="418" operator="notBetween">
      <formula>0.1</formula>
      <formula>400</formula>
    </cfRule>
  </conditionalFormatting>
  <conditionalFormatting sqref="H1843">
    <cfRule type="cellIs" dxfId="1461" priority="419" operator="notBetween">
      <formula>0.1</formula>
      <formula>400</formula>
    </cfRule>
  </conditionalFormatting>
  <conditionalFormatting sqref="H1841">
    <cfRule type="cellIs" dxfId="1460" priority="420" operator="notBetween">
      <formula>0.1</formula>
      <formula>400</formula>
    </cfRule>
  </conditionalFormatting>
  <conditionalFormatting sqref="H1840">
    <cfRule type="cellIs" dxfId="1459" priority="421" operator="notBetween">
      <formula>0.1</formula>
      <formula>400</formula>
    </cfRule>
  </conditionalFormatting>
  <conditionalFormatting sqref="H1839">
    <cfRule type="cellIs" dxfId="1458" priority="422" operator="notBetween">
      <formula>0.1</formula>
      <formula>400</formula>
    </cfRule>
  </conditionalFormatting>
  <conditionalFormatting sqref="H1838">
    <cfRule type="cellIs" dxfId="1457" priority="423" operator="notBetween">
      <formula>0.1</formula>
      <formula>400</formula>
    </cfRule>
  </conditionalFormatting>
  <conditionalFormatting sqref="H1836">
    <cfRule type="cellIs" dxfId="1456" priority="424" operator="notBetween">
      <formula>0.1</formula>
      <formula>400</formula>
    </cfRule>
  </conditionalFormatting>
  <conditionalFormatting sqref="H1835">
    <cfRule type="cellIs" dxfId="1455" priority="425" operator="notBetween">
      <formula>0.1</formula>
      <formula>400</formula>
    </cfRule>
  </conditionalFormatting>
  <conditionalFormatting sqref="H1834">
    <cfRule type="cellIs" dxfId="1454" priority="426" operator="notBetween">
      <formula>0.1</formula>
      <formula>400</formula>
    </cfRule>
  </conditionalFormatting>
  <conditionalFormatting sqref="H1833">
    <cfRule type="cellIs" dxfId="1453" priority="427" operator="notBetween">
      <formula>0.1</formula>
      <formula>400</formula>
    </cfRule>
  </conditionalFormatting>
  <conditionalFormatting sqref="H1831">
    <cfRule type="cellIs" dxfId="1452" priority="428" operator="notBetween">
      <formula>0.1</formula>
      <formula>400</formula>
    </cfRule>
  </conditionalFormatting>
  <conditionalFormatting sqref="H1830">
    <cfRule type="cellIs" dxfId="1451" priority="429" operator="notBetween">
      <formula>0.1</formula>
      <formula>400</formula>
    </cfRule>
  </conditionalFormatting>
  <conditionalFormatting sqref="H1829">
    <cfRule type="cellIs" dxfId="1450" priority="430" operator="notBetween">
      <formula>0.1</formula>
      <formula>400</formula>
    </cfRule>
  </conditionalFormatting>
  <conditionalFormatting sqref="H1828">
    <cfRule type="cellIs" dxfId="1449" priority="431" operator="notBetween">
      <formula>0.1</formula>
      <formula>400</formula>
    </cfRule>
  </conditionalFormatting>
  <conditionalFormatting sqref="H1826">
    <cfRule type="cellIs" dxfId="1448" priority="432" operator="notBetween">
      <formula>0.1</formula>
      <formula>400</formula>
    </cfRule>
  </conditionalFormatting>
  <conditionalFormatting sqref="H1825">
    <cfRule type="cellIs" dxfId="1447" priority="433" operator="notBetween">
      <formula>0.1</formula>
      <formula>400</formula>
    </cfRule>
  </conditionalFormatting>
  <conditionalFormatting sqref="H1824">
    <cfRule type="cellIs" dxfId="1446" priority="434" operator="notBetween">
      <formula>0.1</formula>
      <formula>400</formula>
    </cfRule>
  </conditionalFormatting>
  <conditionalFormatting sqref="H1823">
    <cfRule type="cellIs" dxfId="1445" priority="435" operator="notBetween">
      <formula>0.1</formula>
      <formula>400</formula>
    </cfRule>
  </conditionalFormatting>
  <conditionalFormatting sqref="H1821">
    <cfRule type="cellIs" dxfId="1444" priority="436" operator="notBetween">
      <formula>0.1</formula>
      <formula>400</formula>
    </cfRule>
  </conditionalFormatting>
  <conditionalFormatting sqref="H1820">
    <cfRule type="cellIs" dxfId="1443" priority="437" operator="notBetween">
      <formula>0.1</formula>
      <formula>400</formula>
    </cfRule>
  </conditionalFormatting>
  <conditionalFormatting sqref="H1819">
    <cfRule type="cellIs" dxfId="1442" priority="438" operator="notBetween">
      <formula>0.1</formula>
      <formula>400</formula>
    </cfRule>
  </conditionalFormatting>
  <conditionalFormatting sqref="H1818">
    <cfRule type="cellIs" dxfId="1441" priority="439" operator="notBetween">
      <formula>0.1</formula>
      <formula>400</formula>
    </cfRule>
  </conditionalFormatting>
  <conditionalFormatting sqref="H1816">
    <cfRule type="cellIs" dxfId="1440" priority="440" operator="notBetween">
      <formula>0.1</formula>
      <formula>400</formula>
    </cfRule>
  </conditionalFormatting>
  <conditionalFormatting sqref="H1815">
    <cfRule type="cellIs" dxfId="1439" priority="441" operator="notBetween">
      <formula>0.1</formula>
      <formula>400</formula>
    </cfRule>
  </conditionalFormatting>
  <conditionalFormatting sqref="H1814">
    <cfRule type="cellIs" dxfId="1438" priority="442" operator="notBetween">
      <formula>0.1</formula>
      <formula>400</formula>
    </cfRule>
  </conditionalFormatting>
  <conditionalFormatting sqref="H1813">
    <cfRule type="cellIs" dxfId="1437" priority="443" operator="notBetween">
      <formula>0.1</formula>
      <formula>400</formula>
    </cfRule>
  </conditionalFormatting>
  <conditionalFormatting sqref="H1811">
    <cfRule type="cellIs" dxfId="1436" priority="444" operator="notBetween">
      <formula>0.1</formula>
      <formula>400</formula>
    </cfRule>
  </conditionalFormatting>
  <conditionalFormatting sqref="H1810">
    <cfRule type="cellIs" dxfId="1435" priority="445" operator="notBetween">
      <formula>0.1</formula>
      <formula>400</formula>
    </cfRule>
  </conditionalFormatting>
  <conditionalFormatting sqref="H1809">
    <cfRule type="cellIs" dxfId="1434" priority="446" operator="notBetween">
      <formula>0.1</formula>
      <formula>400</formula>
    </cfRule>
  </conditionalFormatting>
  <conditionalFormatting sqref="H1808">
    <cfRule type="cellIs" dxfId="1433" priority="447" operator="notBetween">
      <formula>0.1</formula>
      <formula>400</formula>
    </cfRule>
  </conditionalFormatting>
  <conditionalFormatting sqref="H1806">
    <cfRule type="cellIs" dxfId="1432" priority="448" operator="notBetween">
      <formula>0.1</formula>
      <formula>400</formula>
    </cfRule>
  </conditionalFormatting>
  <conditionalFormatting sqref="H1805">
    <cfRule type="cellIs" dxfId="1431" priority="449" operator="notBetween">
      <formula>0.1</formula>
      <formula>400</formula>
    </cfRule>
  </conditionalFormatting>
  <conditionalFormatting sqref="H1804">
    <cfRule type="cellIs" dxfId="1430" priority="450" operator="notBetween">
      <formula>0.1</formula>
      <formula>400</formula>
    </cfRule>
  </conditionalFormatting>
  <conditionalFormatting sqref="H1803">
    <cfRule type="cellIs" dxfId="1429" priority="451" operator="notBetween">
      <formula>0.1</formula>
      <formula>400</formula>
    </cfRule>
  </conditionalFormatting>
  <conditionalFormatting sqref="H1801">
    <cfRule type="cellIs" dxfId="1428" priority="452" operator="notBetween">
      <formula>0.1</formula>
      <formula>400</formula>
    </cfRule>
  </conditionalFormatting>
  <conditionalFormatting sqref="H1800">
    <cfRule type="cellIs" dxfId="1427" priority="453" operator="notBetween">
      <formula>0.1</formula>
      <formula>400</formula>
    </cfRule>
  </conditionalFormatting>
  <conditionalFormatting sqref="H1799">
    <cfRule type="cellIs" dxfId="1426" priority="454" operator="notBetween">
      <formula>0.1</formula>
      <formula>400</formula>
    </cfRule>
  </conditionalFormatting>
  <conditionalFormatting sqref="H1798">
    <cfRule type="cellIs" dxfId="1425" priority="455" operator="notBetween">
      <formula>0.1</formula>
      <formula>400</formula>
    </cfRule>
  </conditionalFormatting>
  <conditionalFormatting sqref="H1796">
    <cfRule type="cellIs" dxfId="1424" priority="456" operator="notBetween">
      <formula>0.1</formula>
      <formula>400</formula>
    </cfRule>
  </conditionalFormatting>
  <conditionalFormatting sqref="H1795">
    <cfRule type="cellIs" dxfId="1423" priority="457" operator="notBetween">
      <formula>0.1</formula>
      <formula>400</formula>
    </cfRule>
  </conditionalFormatting>
  <conditionalFormatting sqref="H1794">
    <cfRule type="cellIs" dxfId="1422" priority="458" operator="notBetween">
      <formula>0.1</formula>
      <formula>400</formula>
    </cfRule>
  </conditionalFormatting>
  <conditionalFormatting sqref="H1793">
    <cfRule type="cellIs" dxfId="1421" priority="459" operator="notBetween">
      <formula>0.1</formula>
      <formula>400</formula>
    </cfRule>
  </conditionalFormatting>
  <conditionalFormatting sqref="H1791">
    <cfRule type="cellIs" dxfId="1420" priority="460" operator="notBetween">
      <formula>0.1</formula>
      <formula>400</formula>
    </cfRule>
  </conditionalFormatting>
  <conditionalFormatting sqref="H1790">
    <cfRule type="cellIs" dxfId="1419" priority="461" operator="notBetween">
      <formula>0.1</formula>
      <formula>400</formula>
    </cfRule>
  </conditionalFormatting>
  <conditionalFormatting sqref="H1789">
    <cfRule type="cellIs" dxfId="1418" priority="462" operator="notBetween">
      <formula>0.1</formula>
      <formula>400</formula>
    </cfRule>
  </conditionalFormatting>
  <conditionalFormatting sqref="H1788">
    <cfRule type="cellIs" dxfId="1417" priority="463" operator="notBetween">
      <formula>0.1</formula>
      <formula>400</formula>
    </cfRule>
  </conditionalFormatting>
  <conditionalFormatting sqref="H1786">
    <cfRule type="cellIs" dxfId="1416" priority="464" operator="notBetween">
      <formula>0.1</formula>
      <formula>400</formula>
    </cfRule>
  </conditionalFormatting>
  <conditionalFormatting sqref="H1785">
    <cfRule type="cellIs" dxfId="1415" priority="465" operator="notBetween">
      <formula>0.1</formula>
      <formula>400</formula>
    </cfRule>
  </conditionalFormatting>
  <conditionalFormatting sqref="H1784">
    <cfRule type="cellIs" dxfId="1414" priority="466" operator="notBetween">
      <formula>0.1</formula>
      <formula>400</formula>
    </cfRule>
  </conditionalFormatting>
  <conditionalFormatting sqref="H1783">
    <cfRule type="cellIs" dxfId="1413" priority="467" operator="notBetween">
      <formula>0.1</formula>
      <formula>400</formula>
    </cfRule>
  </conditionalFormatting>
  <conditionalFormatting sqref="H1781">
    <cfRule type="cellIs" dxfId="1412" priority="468" operator="notBetween">
      <formula>0.1</formula>
      <formula>400</formula>
    </cfRule>
  </conditionalFormatting>
  <conditionalFormatting sqref="H1780">
    <cfRule type="cellIs" dxfId="1411" priority="469" operator="notBetween">
      <formula>0.1</formula>
      <formula>400</formula>
    </cfRule>
  </conditionalFormatting>
  <conditionalFormatting sqref="H1779">
    <cfRule type="cellIs" dxfId="1410" priority="470" operator="notBetween">
      <formula>0.1</formula>
      <formula>400</formula>
    </cfRule>
  </conditionalFormatting>
  <conditionalFormatting sqref="H1778">
    <cfRule type="cellIs" dxfId="1409" priority="471" operator="notBetween">
      <formula>0.1</formula>
      <formula>400</formula>
    </cfRule>
  </conditionalFormatting>
  <conditionalFormatting sqref="H1776">
    <cfRule type="cellIs" dxfId="1408" priority="472" operator="notBetween">
      <formula>0.1</formula>
      <formula>400</formula>
    </cfRule>
  </conditionalFormatting>
  <conditionalFormatting sqref="H1775">
    <cfRule type="cellIs" dxfId="1407" priority="473" operator="notBetween">
      <formula>0.1</formula>
      <formula>400</formula>
    </cfRule>
  </conditionalFormatting>
  <conditionalFormatting sqref="H1774">
    <cfRule type="cellIs" dxfId="1406" priority="474" operator="notBetween">
      <formula>0.1</formula>
      <formula>400</formula>
    </cfRule>
  </conditionalFormatting>
  <conditionalFormatting sqref="H1773">
    <cfRule type="cellIs" dxfId="1405" priority="475" operator="notBetween">
      <formula>0.1</formula>
      <formula>400</formula>
    </cfRule>
  </conditionalFormatting>
  <conditionalFormatting sqref="H1771">
    <cfRule type="cellIs" dxfId="1404" priority="476" operator="notBetween">
      <formula>0.1</formula>
      <formula>400</formula>
    </cfRule>
  </conditionalFormatting>
  <conditionalFormatting sqref="H1770">
    <cfRule type="cellIs" dxfId="1403" priority="477" operator="notBetween">
      <formula>0.1</formula>
      <formula>400</formula>
    </cfRule>
  </conditionalFormatting>
  <conditionalFormatting sqref="G1769">
    <cfRule type="cellIs" dxfId="1402" priority="478" operator="notBetween">
      <formula>0.1</formula>
      <formula>400</formula>
    </cfRule>
  </conditionalFormatting>
  <conditionalFormatting sqref="G1768">
    <cfRule type="cellIs" dxfId="1401" priority="479" operator="notBetween">
      <formula>0.1</formula>
      <formula>400</formula>
    </cfRule>
  </conditionalFormatting>
  <conditionalFormatting sqref="H1766">
    <cfRule type="cellIs" dxfId="1400" priority="480" operator="notBetween">
      <formula>0.1</formula>
      <formula>400</formula>
    </cfRule>
  </conditionalFormatting>
  <conditionalFormatting sqref="H1765">
    <cfRule type="cellIs" dxfId="1399" priority="481" operator="notBetween">
      <formula>0.1</formula>
      <formula>400</formula>
    </cfRule>
  </conditionalFormatting>
  <conditionalFormatting sqref="H1764">
    <cfRule type="cellIs" dxfId="1398" priority="482" operator="notBetween">
      <formula>0.1</formula>
      <formula>400</formula>
    </cfRule>
  </conditionalFormatting>
  <conditionalFormatting sqref="H1763">
    <cfRule type="cellIs" dxfId="1397" priority="483" operator="notBetween">
      <formula>0.1</formula>
      <formula>400</formula>
    </cfRule>
  </conditionalFormatting>
  <conditionalFormatting sqref="H1761">
    <cfRule type="cellIs" dxfId="1396" priority="484" operator="notBetween">
      <formula>0.1</formula>
      <formula>400</formula>
    </cfRule>
  </conditionalFormatting>
  <conditionalFormatting sqref="H1760">
    <cfRule type="cellIs" dxfId="1395" priority="485" operator="notBetween">
      <formula>0.1</formula>
      <formula>400</formula>
    </cfRule>
  </conditionalFormatting>
  <conditionalFormatting sqref="H1759">
    <cfRule type="cellIs" dxfId="1394" priority="486" operator="notBetween">
      <formula>0.1</formula>
      <formula>400</formula>
    </cfRule>
  </conditionalFormatting>
  <conditionalFormatting sqref="H1758">
    <cfRule type="cellIs" dxfId="1393" priority="487" operator="notBetween">
      <formula>0.1</formula>
      <formula>400</formula>
    </cfRule>
  </conditionalFormatting>
  <conditionalFormatting sqref="H1756">
    <cfRule type="cellIs" dxfId="1392" priority="488" operator="notBetween">
      <formula>0.1</formula>
      <formula>400</formula>
    </cfRule>
  </conditionalFormatting>
  <conditionalFormatting sqref="H1755">
    <cfRule type="cellIs" dxfId="1391" priority="489" operator="notBetween">
      <formula>0.1</formula>
      <formula>400</formula>
    </cfRule>
  </conditionalFormatting>
  <conditionalFormatting sqref="H1754">
    <cfRule type="cellIs" dxfId="1390" priority="490" operator="notBetween">
      <formula>0.1</formula>
      <formula>400</formula>
    </cfRule>
  </conditionalFormatting>
  <conditionalFormatting sqref="H1753">
    <cfRule type="cellIs" dxfId="1389" priority="491" operator="notBetween">
      <formula>0.1</formula>
      <formula>400</formula>
    </cfRule>
  </conditionalFormatting>
  <conditionalFormatting sqref="H1751">
    <cfRule type="cellIs" dxfId="1388" priority="492" operator="notBetween">
      <formula>0.1</formula>
      <formula>400</formula>
    </cfRule>
  </conditionalFormatting>
  <conditionalFormatting sqref="H1750">
    <cfRule type="cellIs" dxfId="1387" priority="493" operator="notBetween">
      <formula>0.1</formula>
      <formula>400</formula>
    </cfRule>
  </conditionalFormatting>
  <conditionalFormatting sqref="H1749">
    <cfRule type="cellIs" dxfId="1386" priority="494" operator="notBetween">
      <formula>0.1</formula>
      <formula>400</formula>
    </cfRule>
  </conditionalFormatting>
  <conditionalFormatting sqref="H1748">
    <cfRule type="cellIs" dxfId="1385" priority="495" operator="notBetween">
      <formula>0.1</formula>
      <formula>400</formula>
    </cfRule>
  </conditionalFormatting>
  <conditionalFormatting sqref="H1746">
    <cfRule type="cellIs" dxfId="1384" priority="496" operator="notBetween">
      <formula>0.1</formula>
      <formula>400</formula>
    </cfRule>
  </conditionalFormatting>
  <conditionalFormatting sqref="H1745">
    <cfRule type="cellIs" dxfId="1383" priority="497" operator="notBetween">
      <formula>0.1</formula>
      <formula>400</formula>
    </cfRule>
  </conditionalFormatting>
  <conditionalFormatting sqref="H1744">
    <cfRule type="cellIs" dxfId="1382" priority="498" operator="notBetween">
      <formula>0.1</formula>
      <formula>400</formula>
    </cfRule>
  </conditionalFormatting>
  <conditionalFormatting sqref="H1743">
    <cfRule type="cellIs" dxfId="1381" priority="499" operator="notBetween">
      <formula>0.1</formula>
      <formula>400</formula>
    </cfRule>
  </conditionalFormatting>
  <conditionalFormatting sqref="H1741">
    <cfRule type="cellIs" dxfId="1380" priority="500" operator="notBetween">
      <formula>0.1</formula>
      <formula>400</formula>
    </cfRule>
  </conditionalFormatting>
  <conditionalFormatting sqref="H1740">
    <cfRule type="cellIs" dxfId="1379" priority="501" operator="notBetween">
      <formula>0.1</formula>
      <formula>400</formula>
    </cfRule>
  </conditionalFormatting>
  <conditionalFormatting sqref="H1739">
    <cfRule type="cellIs" dxfId="1378" priority="502" operator="notBetween">
      <formula>0.1</formula>
      <formula>400</formula>
    </cfRule>
  </conditionalFormatting>
  <conditionalFormatting sqref="H1738">
    <cfRule type="cellIs" dxfId="1377" priority="503" operator="notBetween">
      <formula>0.1</formula>
      <formula>400</formula>
    </cfRule>
  </conditionalFormatting>
  <conditionalFormatting sqref="H1736">
    <cfRule type="cellIs" dxfId="1376" priority="504" operator="notBetween">
      <formula>0.1</formula>
      <formula>400</formula>
    </cfRule>
  </conditionalFormatting>
  <conditionalFormatting sqref="H1735">
    <cfRule type="cellIs" dxfId="1375" priority="505" operator="notBetween">
      <formula>0.1</formula>
      <formula>400</formula>
    </cfRule>
  </conditionalFormatting>
  <conditionalFormatting sqref="H1734">
    <cfRule type="cellIs" dxfId="1374" priority="506" operator="notBetween">
      <formula>0.1</formula>
      <formula>400</formula>
    </cfRule>
  </conditionalFormatting>
  <conditionalFormatting sqref="H1733">
    <cfRule type="cellIs" dxfId="1373" priority="507" operator="notBetween">
      <formula>0.1</formula>
      <formula>400</formula>
    </cfRule>
  </conditionalFormatting>
  <conditionalFormatting sqref="H1731">
    <cfRule type="cellIs" dxfId="1372" priority="508" operator="notBetween">
      <formula>0.1</formula>
      <formula>400</formula>
    </cfRule>
  </conditionalFormatting>
  <conditionalFormatting sqref="H1730">
    <cfRule type="cellIs" dxfId="1371" priority="509" operator="notBetween">
      <formula>0.1</formula>
      <formula>400</formula>
    </cfRule>
  </conditionalFormatting>
  <conditionalFormatting sqref="H1729">
    <cfRule type="cellIs" dxfId="1370" priority="510" operator="notBetween">
      <formula>0.1</formula>
      <formula>400</formula>
    </cfRule>
  </conditionalFormatting>
  <conditionalFormatting sqref="H1728">
    <cfRule type="cellIs" dxfId="1369" priority="511" operator="notBetween">
      <formula>0.1</formula>
      <formula>400</formula>
    </cfRule>
  </conditionalFormatting>
  <conditionalFormatting sqref="H1726">
    <cfRule type="cellIs" dxfId="1368" priority="512" operator="notBetween">
      <formula>0.1</formula>
      <formula>400</formula>
    </cfRule>
  </conditionalFormatting>
  <conditionalFormatting sqref="H1725">
    <cfRule type="cellIs" dxfId="1367" priority="513" operator="notBetween">
      <formula>0.1</formula>
      <formula>400</formula>
    </cfRule>
  </conditionalFormatting>
  <conditionalFormatting sqref="H1724">
    <cfRule type="cellIs" dxfId="1366" priority="514" operator="notBetween">
      <formula>0.1</formula>
      <formula>400</formula>
    </cfRule>
  </conditionalFormatting>
  <conditionalFormatting sqref="H1723">
    <cfRule type="cellIs" dxfId="1365" priority="515" operator="notBetween">
      <formula>0.1</formula>
      <formula>400</formula>
    </cfRule>
  </conditionalFormatting>
  <conditionalFormatting sqref="H1721">
    <cfRule type="cellIs" dxfId="1364" priority="516" operator="notBetween">
      <formula>0.1</formula>
      <formula>400</formula>
    </cfRule>
  </conditionalFormatting>
  <conditionalFormatting sqref="H1720">
    <cfRule type="cellIs" dxfId="1363" priority="517" operator="notBetween">
      <formula>0.1</formula>
      <formula>400</formula>
    </cfRule>
  </conditionalFormatting>
  <conditionalFormatting sqref="H1719">
    <cfRule type="cellIs" dxfId="1362" priority="518" operator="notBetween">
      <formula>0.1</formula>
      <formula>400</formula>
    </cfRule>
  </conditionalFormatting>
  <conditionalFormatting sqref="H1718">
    <cfRule type="cellIs" dxfId="1361" priority="519" operator="notBetween">
      <formula>0.1</formula>
      <formula>400</formula>
    </cfRule>
  </conditionalFormatting>
  <conditionalFormatting sqref="H1716">
    <cfRule type="cellIs" dxfId="1360" priority="520" operator="notBetween">
      <formula>0.1</formula>
      <formula>400</formula>
    </cfRule>
  </conditionalFormatting>
  <conditionalFormatting sqref="H1715">
    <cfRule type="cellIs" dxfId="1359" priority="521" operator="notBetween">
      <formula>0.1</formula>
      <formula>400</formula>
    </cfRule>
  </conditionalFormatting>
  <conditionalFormatting sqref="H1714">
    <cfRule type="cellIs" dxfId="1358" priority="522" operator="notBetween">
      <formula>0.1</formula>
      <formula>400</formula>
    </cfRule>
  </conditionalFormatting>
  <conditionalFormatting sqref="H1713">
    <cfRule type="cellIs" dxfId="1357" priority="523" operator="notBetween">
      <formula>0.1</formula>
      <formula>400</formula>
    </cfRule>
  </conditionalFormatting>
  <conditionalFormatting sqref="H1711">
    <cfRule type="cellIs" dxfId="1356" priority="524" operator="notBetween">
      <formula>0.1</formula>
      <formula>400</formula>
    </cfRule>
  </conditionalFormatting>
  <conditionalFormatting sqref="H1710">
    <cfRule type="cellIs" dxfId="1355" priority="525" operator="notBetween">
      <formula>0.1</formula>
      <formula>400</formula>
    </cfRule>
  </conditionalFormatting>
  <conditionalFormatting sqref="H1709">
    <cfRule type="cellIs" dxfId="1354" priority="526" operator="notBetween">
      <formula>0.1</formula>
      <formula>400</formula>
    </cfRule>
  </conditionalFormatting>
  <conditionalFormatting sqref="H1708">
    <cfRule type="cellIs" dxfId="1353" priority="527" operator="notBetween">
      <formula>0.1</formula>
      <formula>400</formula>
    </cfRule>
  </conditionalFormatting>
  <conditionalFormatting sqref="H1706">
    <cfRule type="cellIs" dxfId="1352" priority="528" operator="notBetween">
      <formula>0.1</formula>
      <formula>400</formula>
    </cfRule>
  </conditionalFormatting>
  <conditionalFormatting sqref="H1705">
    <cfRule type="cellIs" dxfId="1351" priority="529" operator="notBetween">
      <formula>0.1</formula>
      <formula>400</formula>
    </cfRule>
  </conditionalFormatting>
  <conditionalFormatting sqref="H1704">
    <cfRule type="cellIs" dxfId="1350" priority="530" operator="notBetween">
      <formula>0.1</formula>
      <formula>400</formula>
    </cfRule>
  </conditionalFormatting>
  <conditionalFormatting sqref="H1703">
    <cfRule type="cellIs" dxfId="1349" priority="531" operator="notBetween">
      <formula>0.1</formula>
      <formula>400</formula>
    </cfRule>
  </conditionalFormatting>
  <conditionalFormatting sqref="H1701">
    <cfRule type="cellIs" dxfId="1348" priority="532" operator="notBetween">
      <formula>0.1</formula>
      <formula>400</formula>
    </cfRule>
  </conditionalFormatting>
  <conditionalFormatting sqref="H1700">
    <cfRule type="cellIs" dxfId="1347" priority="533" operator="notBetween">
      <formula>0.1</formula>
      <formula>400</formula>
    </cfRule>
  </conditionalFormatting>
  <conditionalFormatting sqref="H1699">
    <cfRule type="cellIs" dxfId="1346" priority="534" operator="notBetween">
      <formula>0.1</formula>
      <formula>400</formula>
    </cfRule>
  </conditionalFormatting>
  <conditionalFormatting sqref="H1698">
    <cfRule type="cellIs" dxfId="1345" priority="535" operator="notBetween">
      <formula>0.1</formula>
      <formula>400</formula>
    </cfRule>
  </conditionalFormatting>
  <conditionalFormatting sqref="H1696">
    <cfRule type="cellIs" dxfId="1344" priority="536" operator="notBetween">
      <formula>0.1</formula>
      <formula>400</formula>
    </cfRule>
  </conditionalFormatting>
  <conditionalFormatting sqref="H1695">
    <cfRule type="cellIs" dxfId="1343" priority="537" operator="notBetween">
      <formula>0.1</formula>
      <formula>400</formula>
    </cfRule>
  </conditionalFormatting>
  <conditionalFormatting sqref="H1694">
    <cfRule type="cellIs" dxfId="1342" priority="538" operator="notBetween">
      <formula>0.1</formula>
      <formula>400</formula>
    </cfRule>
  </conditionalFormatting>
  <conditionalFormatting sqref="H1693">
    <cfRule type="cellIs" dxfId="1341" priority="539" operator="notBetween">
      <formula>0.1</formula>
      <formula>400</formula>
    </cfRule>
  </conditionalFormatting>
  <conditionalFormatting sqref="H1691">
    <cfRule type="cellIs" dxfId="1340" priority="540" operator="notBetween">
      <formula>0.1</formula>
      <formula>400</formula>
    </cfRule>
  </conditionalFormatting>
  <conditionalFormatting sqref="H1690">
    <cfRule type="cellIs" dxfId="1339" priority="541" operator="notBetween">
      <formula>0.1</formula>
      <formula>400</formula>
    </cfRule>
  </conditionalFormatting>
  <conditionalFormatting sqref="H1689">
    <cfRule type="cellIs" dxfId="1338" priority="542" operator="notBetween">
      <formula>0.1</formula>
      <formula>400</formula>
    </cfRule>
  </conditionalFormatting>
  <conditionalFormatting sqref="H1688">
    <cfRule type="cellIs" dxfId="1337" priority="543" operator="notBetween">
      <formula>0.1</formula>
      <formula>400</formula>
    </cfRule>
  </conditionalFormatting>
  <conditionalFormatting sqref="H1686">
    <cfRule type="cellIs" dxfId="1336" priority="544" operator="notBetween">
      <formula>0.1</formula>
      <formula>400</formula>
    </cfRule>
  </conditionalFormatting>
  <conditionalFormatting sqref="H1685">
    <cfRule type="cellIs" dxfId="1335" priority="545" operator="notBetween">
      <formula>0.1</formula>
      <formula>400</formula>
    </cfRule>
  </conditionalFormatting>
  <conditionalFormatting sqref="H1684">
    <cfRule type="cellIs" dxfId="1334" priority="546" operator="notBetween">
      <formula>0.1</formula>
      <formula>400</formula>
    </cfRule>
  </conditionalFormatting>
  <conditionalFormatting sqref="H1683">
    <cfRule type="cellIs" dxfId="1333" priority="547" operator="notBetween">
      <formula>0.1</formula>
      <formula>400</formula>
    </cfRule>
  </conditionalFormatting>
  <conditionalFormatting sqref="H1681">
    <cfRule type="cellIs" dxfId="1332" priority="548" operator="notBetween">
      <formula>0.1</formula>
      <formula>400</formula>
    </cfRule>
  </conditionalFormatting>
  <conditionalFormatting sqref="H1680">
    <cfRule type="cellIs" dxfId="1331" priority="549" operator="notBetween">
      <formula>0.1</formula>
      <formula>400</formula>
    </cfRule>
  </conditionalFormatting>
  <conditionalFormatting sqref="H1679">
    <cfRule type="cellIs" dxfId="1330" priority="550" operator="notBetween">
      <formula>0.1</formula>
      <formula>400</formula>
    </cfRule>
  </conditionalFormatting>
  <conditionalFormatting sqref="H1678">
    <cfRule type="cellIs" dxfId="1329" priority="551" operator="notBetween">
      <formula>0.1</formula>
      <formula>400</formula>
    </cfRule>
  </conditionalFormatting>
  <conditionalFormatting sqref="H1676">
    <cfRule type="cellIs" dxfId="1328" priority="552" operator="notBetween">
      <formula>0.1</formula>
      <formula>400</formula>
    </cfRule>
  </conditionalFormatting>
  <conditionalFormatting sqref="H1675">
    <cfRule type="cellIs" dxfId="1327" priority="553" operator="notBetween">
      <formula>0.1</formula>
      <formula>400</formula>
    </cfRule>
  </conditionalFormatting>
  <conditionalFormatting sqref="H1674">
    <cfRule type="cellIs" dxfId="1326" priority="554" operator="notBetween">
      <formula>0.1</formula>
      <formula>400</formula>
    </cfRule>
  </conditionalFormatting>
  <conditionalFormatting sqref="H1673">
    <cfRule type="cellIs" dxfId="1325" priority="555" operator="notBetween">
      <formula>0.1</formula>
      <formula>400</formula>
    </cfRule>
  </conditionalFormatting>
  <conditionalFormatting sqref="H1671">
    <cfRule type="cellIs" dxfId="1324" priority="556" operator="notBetween">
      <formula>0.1</formula>
      <formula>400</formula>
    </cfRule>
  </conditionalFormatting>
  <conditionalFormatting sqref="H1670">
    <cfRule type="cellIs" dxfId="1323" priority="557" operator="notBetween">
      <formula>0.1</formula>
      <formula>400</formula>
    </cfRule>
  </conditionalFormatting>
  <conditionalFormatting sqref="H1669">
    <cfRule type="cellIs" dxfId="1322" priority="558" operator="notBetween">
      <formula>0.1</formula>
      <formula>400</formula>
    </cfRule>
  </conditionalFormatting>
  <conditionalFormatting sqref="H1668">
    <cfRule type="cellIs" dxfId="1321" priority="559" operator="notBetween">
      <formula>0.1</formula>
      <formula>400</formula>
    </cfRule>
  </conditionalFormatting>
  <conditionalFormatting sqref="H1666">
    <cfRule type="cellIs" dxfId="1320" priority="560" operator="notBetween">
      <formula>0.1</formula>
      <formula>400</formula>
    </cfRule>
  </conditionalFormatting>
  <conditionalFormatting sqref="H1665">
    <cfRule type="cellIs" dxfId="1319" priority="561" operator="notBetween">
      <formula>0.1</formula>
      <formula>400</formula>
    </cfRule>
  </conditionalFormatting>
  <conditionalFormatting sqref="H1664">
    <cfRule type="cellIs" dxfId="1318" priority="562" operator="notBetween">
      <formula>0.1</formula>
      <formula>400</formula>
    </cfRule>
  </conditionalFormatting>
  <conditionalFormatting sqref="H1663">
    <cfRule type="cellIs" dxfId="1317" priority="563" operator="notBetween">
      <formula>0.1</formula>
      <formula>400</formula>
    </cfRule>
  </conditionalFormatting>
  <conditionalFormatting sqref="H1661">
    <cfRule type="cellIs" dxfId="1316" priority="564" operator="notBetween">
      <formula>0.1</formula>
      <formula>400</formula>
    </cfRule>
  </conditionalFormatting>
  <conditionalFormatting sqref="H1660">
    <cfRule type="cellIs" dxfId="1315" priority="565" operator="notBetween">
      <formula>0.1</formula>
      <formula>400</formula>
    </cfRule>
  </conditionalFormatting>
  <conditionalFormatting sqref="H1659">
    <cfRule type="cellIs" dxfId="1314" priority="566" operator="notBetween">
      <formula>0.1</formula>
      <formula>400</formula>
    </cfRule>
  </conditionalFormatting>
  <conditionalFormatting sqref="H1658">
    <cfRule type="cellIs" dxfId="1313" priority="567" operator="notBetween">
      <formula>0.1</formula>
      <formula>400</formula>
    </cfRule>
  </conditionalFormatting>
  <conditionalFormatting sqref="H1656">
    <cfRule type="cellIs" dxfId="1312" priority="568" operator="notBetween">
      <formula>0.1</formula>
      <formula>400</formula>
    </cfRule>
  </conditionalFormatting>
  <conditionalFormatting sqref="H1655">
    <cfRule type="cellIs" dxfId="1311" priority="569" operator="notBetween">
      <formula>0.1</formula>
      <formula>400</formula>
    </cfRule>
  </conditionalFormatting>
  <conditionalFormatting sqref="H1654">
    <cfRule type="cellIs" dxfId="1310" priority="570" operator="notBetween">
      <formula>0.1</formula>
      <formula>400</formula>
    </cfRule>
  </conditionalFormatting>
  <conditionalFormatting sqref="H1653">
    <cfRule type="cellIs" dxfId="1309" priority="571" operator="notBetween">
      <formula>0.1</formula>
      <formula>400</formula>
    </cfRule>
  </conditionalFormatting>
  <conditionalFormatting sqref="H1651">
    <cfRule type="cellIs" dxfId="1308" priority="572" operator="notBetween">
      <formula>0.1</formula>
      <formula>400</formula>
    </cfRule>
  </conditionalFormatting>
  <conditionalFormatting sqref="H1650">
    <cfRule type="cellIs" dxfId="1307" priority="573" operator="notBetween">
      <formula>0.1</formula>
      <formula>400</formula>
    </cfRule>
  </conditionalFormatting>
  <conditionalFormatting sqref="H1649">
    <cfRule type="cellIs" dxfId="1306" priority="574" operator="notBetween">
      <formula>0.1</formula>
      <formula>400</formula>
    </cfRule>
  </conditionalFormatting>
  <conditionalFormatting sqref="H1648">
    <cfRule type="cellIs" dxfId="1305" priority="575" operator="notBetween">
      <formula>0.1</formula>
      <formula>400</formula>
    </cfRule>
  </conditionalFormatting>
  <conditionalFormatting sqref="H1646">
    <cfRule type="cellIs" dxfId="1304" priority="576" operator="notBetween">
      <formula>0.1</formula>
      <formula>400</formula>
    </cfRule>
  </conditionalFormatting>
  <conditionalFormatting sqref="H1645">
    <cfRule type="cellIs" dxfId="1303" priority="577" operator="notBetween">
      <formula>0.1</formula>
      <formula>400</formula>
    </cfRule>
  </conditionalFormatting>
  <conditionalFormatting sqref="H1644">
    <cfRule type="cellIs" dxfId="1302" priority="578" operator="notBetween">
      <formula>0.1</formula>
      <formula>400</formula>
    </cfRule>
  </conditionalFormatting>
  <conditionalFormatting sqref="H1643">
    <cfRule type="cellIs" dxfId="1301" priority="579" operator="notBetween">
      <formula>0.1</formula>
      <formula>400</formula>
    </cfRule>
  </conditionalFormatting>
  <conditionalFormatting sqref="H1641">
    <cfRule type="cellIs" dxfId="1300" priority="580" operator="notBetween">
      <formula>0.1</formula>
      <formula>400</formula>
    </cfRule>
  </conditionalFormatting>
  <conditionalFormatting sqref="H1640">
    <cfRule type="cellIs" dxfId="1299" priority="581" operator="notBetween">
      <formula>0.1</formula>
      <formula>400</formula>
    </cfRule>
  </conditionalFormatting>
  <conditionalFormatting sqref="H1639">
    <cfRule type="cellIs" dxfId="1298" priority="582" operator="notBetween">
      <formula>0.1</formula>
      <formula>400</formula>
    </cfRule>
  </conditionalFormatting>
  <conditionalFormatting sqref="H1638">
    <cfRule type="cellIs" dxfId="1297" priority="583" operator="notBetween">
      <formula>0.1</formula>
      <formula>400</formula>
    </cfRule>
  </conditionalFormatting>
  <conditionalFormatting sqref="H1636">
    <cfRule type="cellIs" dxfId="1296" priority="584" operator="notBetween">
      <formula>0.1</formula>
      <formula>400</formula>
    </cfRule>
  </conditionalFormatting>
  <conditionalFormatting sqref="H1635">
    <cfRule type="cellIs" dxfId="1295" priority="585" operator="notBetween">
      <formula>0.1</formula>
      <formula>400</formula>
    </cfRule>
  </conditionalFormatting>
  <conditionalFormatting sqref="H1634">
    <cfRule type="cellIs" dxfId="1294" priority="586" operator="notBetween">
      <formula>0.1</formula>
      <formula>400</formula>
    </cfRule>
  </conditionalFormatting>
  <conditionalFormatting sqref="H1633">
    <cfRule type="cellIs" dxfId="1293" priority="587" operator="notBetween">
      <formula>0.1</formula>
      <formula>400</formula>
    </cfRule>
  </conditionalFormatting>
  <conditionalFormatting sqref="H1631">
    <cfRule type="cellIs" dxfId="1292" priority="588" operator="notBetween">
      <formula>0.1</formula>
      <formula>400</formula>
    </cfRule>
  </conditionalFormatting>
  <conditionalFormatting sqref="H1630">
    <cfRule type="cellIs" dxfId="1291" priority="589" operator="notBetween">
      <formula>0.1</formula>
      <formula>400</formula>
    </cfRule>
  </conditionalFormatting>
  <conditionalFormatting sqref="H1629">
    <cfRule type="cellIs" dxfId="1290" priority="590" operator="notBetween">
      <formula>0.1</formula>
      <formula>400</formula>
    </cfRule>
  </conditionalFormatting>
  <conditionalFormatting sqref="H1628">
    <cfRule type="cellIs" dxfId="1289" priority="591" operator="notBetween">
      <formula>0.1</formula>
      <formula>400</formula>
    </cfRule>
  </conditionalFormatting>
  <conditionalFormatting sqref="H1626">
    <cfRule type="cellIs" dxfId="1288" priority="592" operator="notBetween">
      <formula>0.1</formula>
      <formula>400</formula>
    </cfRule>
  </conditionalFormatting>
  <conditionalFormatting sqref="H1625">
    <cfRule type="cellIs" dxfId="1287" priority="593" operator="notBetween">
      <formula>0.1</formula>
      <formula>400</formula>
    </cfRule>
  </conditionalFormatting>
  <conditionalFormatting sqref="H1624">
    <cfRule type="cellIs" dxfId="1286" priority="594" operator="notBetween">
      <formula>0.1</formula>
      <formula>400</formula>
    </cfRule>
  </conditionalFormatting>
  <conditionalFormatting sqref="H1623">
    <cfRule type="cellIs" dxfId="1285" priority="595" operator="notBetween">
      <formula>0.1</formula>
      <formula>400</formula>
    </cfRule>
  </conditionalFormatting>
  <conditionalFormatting sqref="H1621">
    <cfRule type="cellIs" dxfId="1284" priority="596" operator="notBetween">
      <formula>0.1</formula>
      <formula>400</formula>
    </cfRule>
  </conditionalFormatting>
  <conditionalFormatting sqref="H1620">
    <cfRule type="cellIs" dxfId="1283" priority="597" operator="notBetween">
      <formula>0.1</formula>
      <formula>400</formula>
    </cfRule>
  </conditionalFormatting>
  <conditionalFormatting sqref="H1619">
    <cfRule type="cellIs" dxfId="1282" priority="598" operator="notBetween">
      <formula>0.1</formula>
      <formula>400</formula>
    </cfRule>
  </conditionalFormatting>
  <conditionalFormatting sqref="H1618">
    <cfRule type="cellIs" dxfId="1281" priority="599" operator="notBetween">
      <formula>0.1</formula>
      <formula>400</formula>
    </cfRule>
  </conditionalFormatting>
  <conditionalFormatting sqref="H1616">
    <cfRule type="cellIs" dxfId="1280" priority="600" operator="notBetween">
      <formula>0.1</formula>
      <formula>400</formula>
    </cfRule>
  </conditionalFormatting>
  <conditionalFormatting sqref="H1615">
    <cfRule type="cellIs" dxfId="1279" priority="601" operator="notBetween">
      <formula>0.1</formula>
      <formula>400</formula>
    </cfRule>
  </conditionalFormatting>
  <conditionalFormatting sqref="H1614">
    <cfRule type="cellIs" dxfId="1278" priority="602" operator="notBetween">
      <formula>0.1</formula>
      <formula>400</formula>
    </cfRule>
  </conditionalFormatting>
  <conditionalFormatting sqref="H1613">
    <cfRule type="cellIs" dxfId="1277" priority="603" operator="notBetween">
      <formula>0.1</formula>
      <formula>400</formula>
    </cfRule>
  </conditionalFormatting>
  <conditionalFormatting sqref="H1611">
    <cfRule type="cellIs" dxfId="1276" priority="604" operator="notBetween">
      <formula>0.1</formula>
      <formula>400</formula>
    </cfRule>
  </conditionalFormatting>
  <conditionalFormatting sqref="H1610">
    <cfRule type="cellIs" dxfId="1275" priority="605" operator="notBetween">
      <formula>0.1</formula>
      <formula>400</formula>
    </cfRule>
  </conditionalFormatting>
  <conditionalFormatting sqref="H1609">
    <cfRule type="cellIs" dxfId="1274" priority="606" operator="notBetween">
      <formula>0.1</formula>
      <formula>400</formula>
    </cfRule>
  </conditionalFormatting>
  <conditionalFormatting sqref="H1608">
    <cfRule type="cellIs" dxfId="1273" priority="607" operator="notBetween">
      <formula>0.1</formula>
      <formula>400</formula>
    </cfRule>
  </conditionalFormatting>
  <conditionalFormatting sqref="H1606">
    <cfRule type="cellIs" dxfId="1272" priority="608" operator="notBetween">
      <formula>0.1</formula>
      <formula>400</formula>
    </cfRule>
  </conditionalFormatting>
  <conditionalFormatting sqref="H1605">
    <cfRule type="cellIs" dxfId="1271" priority="609" operator="notBetween">
      <formula>0.1</formula>
      <formula>400</formula>
    </cfRule>
  </conditionalFormatting>
  <conditionalFormatting sqref="H1604">
    <cfRule type="cellIs" dxfId="1270" priority="610" operator="notBetween">
      <formula>0.1</formula>
      <formula>400</formula>
    </cfRule>
  </conditionalFormatting>
  <conditionalFormatting sqref="H1603">
    <cfRule type="cellIs" dxfId="1269" priority="611" operator="notBetween">
      <formula>0.1</formula>
      <formula>400</formula>
    </cfRule>
  </conditionalFormatting>
  <conditionalFormatting sqref="H1601">
    <cfRule type="cellIs" dxfId="1268" priority="612" operator="notBetween">
      <formula>0.1</formula>
      <formula>400</formula>
    </cfRule>
  </conditionalFormatting>
  <conditionalFormatting sqref="H1600">
    <cfRule type="cellIs" dxfId="1267" priority="613" operator="notBetween">
      <formula>0.1</formula>
      <formula>400</formula>
    </cfRule>
  </conditionalFormatting>
  <conditionalFormatting sqref="H1599">
    <cfRule type="cellIs" dxfId="1266" priority="614" operator="notBetween">
      <formula>0.1</formula>
      <formula>400</formula>
    </cfRule>
  </conditionalFormatting>
  <conditionalFormatting sqref="H1598">
    <cfRule type="cellIs" dxfId="1265" priority="615" operator="notBetween">
      <formula>0.1</formula>
      <formula>400</formula>
    </cfRule>
  </conditionalFormatting>
  <conditionalFormatting sqref="H1596">
    <cfRule type="cellIs" dxfId="1264" priority="616" operator="notBetween">
      <formula>0.1</formula>
      <formula>400</formula>
    </cfRule>
  </conditionalFormatting>
  <conditionalFormatting sqref="H1595">
    <cfRule type="cellIs" dxfId="1263" priority="617" operator="notBetween">
      <formula>0.1</formula>
      <formula>400</formula>
    </cfRule>
  </conditionalFormatting>
  <conditionalFormatting sqref="H1594">
    <cfRule type="cellIs" dxfId="1262" priority="618" operator="notBetween">
      <formula>0.1</formula>
      <formula>400</formula>
    </cfRule>
  </conditionalFormatting>
  <conditionalFormatting sqref="H1593">
    <cfRule type="cellIs" dxfId="1261" priority="619" operator="notBetween">
      <formula>0.1</formula>
      <formula>400</formula>
    </cfRule>
  </conditionalFormatting>
  <conditionalFormatting sqref="H1591">
    <cfRule type="cellIs" dxfId="1260" priority="620" operator="notBetween">
      <formula>0.1</formula>
      <formula>400</formula>
    </cfRule>
  </conditionalFormatting>
  <conditionalFormatting sqref="H1590">
    <cfRule type="cellIs" dxfId="1259" priority="621" operator="notBetween">
      <formula>0.1</formula>
      <formula>400</formula>
    </cfRule>
  </conditionalFormatting>
  <conditionalFormatting sqref="H1589">
    <cfRule type="cellIs" dxfId="1258" priority="622" operator="notBetween">
      <formula>0.1</formula>
      <formula>400</formula>
    </cfRule>
  </conditionalFormatting>
  <conditionalFormatting sqref="H1588">
    <cfRule type="cellIs" dxfId="1257" priority="623" operator="notBetween">
      <formula>0.1</formula>
      <formula>400</formula>
    </cfRule>
  </conditionalFormatting>
  <conditionalFormatting sqref="H1586">
    <cfRule type="cellIs" dxfId="1256" priority="624" operator="notBetween">
      <formula>0.1</formula>
      <formula>400</formula>
    </cfRule>
  </conditionalFormatting>
  <conditionalFormatting sqref="H1585">
    <cfRule type="cellIs" dxfId="1255" priority="625" operator="notBetween">
      <formula>0.1</formula>
      <formula>400</formula>
    </cfRule>
  </conditionalFormatting>
  <conditionalFormatting sqref="H1584">
    <cfRule type="cellIs" dxfId="1254" priority="626" operator="notBetween">
      <formula>0.1</formula>
      <formula>400</formula>
    </cfRule>
  </conditionalFormatting>
  <conditionalFormatting sqref="H1583">
    <cfRule type="cellIs" dxfId="1253" priority="627" operator="notBetween">
      <formula>0.1</formula>
      <formula>400</formula>
    </cfRule>
  </conditionalFormatting>
  <conditionalFormatting sqref="H1581">
    <cfRule type="cellIs" dxfId="1252" priority="628" operator="notBetween">
      <formula>0.1</formula>
      <formula>400</formula>
    </cfRule>
  </conditionalFormatting>
  <conditionalFormatting sqref="H1580">
    <cfRule type="cellIs" dxfId="1251" priority="629" operator="notBetween">
      <formula>0.1</formula>
      <formula>400</formula>
    </cfRule>
  </conditionalFormatting>
  <conditionalFormatting sqref="H1579">
    <cfRule type="cellIs" dxfId="1250" priority="630" operator="notBetween">
      <formula>0.1</formula>
      <formula>400</formula>
    </cfRule>
  </conditionalFormatting>
  <conditionalFormatting sqref="H1578">
    <cfRule type="cellIs" dxfId="1249" priority="631" operator="notBetween">
      <formula>0.1</formula>
      <formula>400</formula>
    </cfRule>
  </conditionalFormatting>
  <conditionalFormatting sqref="H1576">
    <cfRule type="cellIs" dxfId="1248" priority="632" operator="notBetween">
      <formula>0.1</formula>
      <formula>400</formula>
    </cfRule>
  </conditionalFormatting>
  <conditionalFormatting sqref="H1575">
    <cfRule type="cellIs" dxfId="1247" priority="633" operator="notBetween">
      <formula>0.1</formula>
      <formula>400</formula>
    </cfRule>
  </conditionalFormatting>
  <conditionalFormatting sqref="H1574">
    <cfRule type="cellIs" dxfId="1246" priority="634" operator="notBetween">
      <formula>0.1</formula>
      <formula>400</formula>
    </cfRule>
  </conditionalFormatting>
  <conditionalFormatting sqref="H1573">
    <cfRule type="cellIs" dxfId="1245" priority="635" operator="notBetween">
      <formula>0.1</formula>
      <formula>400</formula>
    </cfRule>
  </conditionalFormatting>
  <conditionalFormatting sqref="H1566">
    <cfRule type="cellIs" dxfId="1244" priority="636" operator="notBetween">
      <formula>0.1</formula>
      <formula>400</formula>
    </cfRule>
  </conditionalFormatting>
  <conditionalFormatting sqref="H1565">
    <cfRule type="cellIs" dxfId="1243" priority="637" operator="notBetween">
      <formula>0.1</formula>
      <formula>400</formula>
    </cfRule>
  </conditionalFormatting>
  <conditionalFormatting sqref="H1564">
    <cfRule type="cellIs" dxfId="1242" priority="638" operator="notBetween">
      <formula>0.1</formula>
      <formula>400</formula>
    </cfRule>
  </conditionalFormatting>
  <conditionalFormatting sqref="H1563">
    <cfRule type="cellIs" dxfId="1241" priority="639" operator="notBetween">
      <formula>0.1</formula>
      <formula>400</formula>
    </cfRule>
  </conditionalFormatting>
  <conditionalFormatting sqref="H1561">
    <cfRule type="cellIs" dxfId="1240" priority="640" operator="notBetween">
      <formula>0.1</formula>
      <formula>400</formula>
    </cfRule>
  </conditionalFormatting>
  <conditionalFormatting sqref="H1560">
    <cfRule type="cellIs" dxfId="1239" priority="641" operator="notBetween">
      <formula>0.1</formula>
      <formula>400</formula>
    </cfRule>
  </conditionalFormatting>
  <conditionalFormatting sqref="H1559">
    <cfRule type="cellIs" dxfId="1238" priority="642" operator="notBetween">
      <formula>0.1</formula>
      <formula>400</formula>
    </cfRule>
  </conditionalFormatting>
  <conditionalFormatting sqref="H1558">
    <cfRule type="cellIs" dxfId="1237" priority="643" operator="notBetween">
      <formula>0.1</formula>
      <formula>400</formula>
    </cfRule>
  </conditionalFormatting>
  <conditionalFormatting sqref="H1556">
    <cfRule type="cellIs" dxfId="1236" priority="644" operator="notBetween">
      <formula>0.1</formula>
      <formula>400</formula>
    </cfRule>
  </conditionalFormatting>
  <conditionalFormatting sqref="H1555">
    <cfRule type="cellIs" dxfId="1235" priority="645" operator="notBetween">
      <formula>0.1</formula>
      <formula>400</formula>
    </cfRule>
  </conditionalFormatting>
  <conditionalFormatting sqref="H1554">
    <cfRule type="cellIs" dxfId="1234" priority="646" operator="notBetween">
      <formula>0.1</formula>
      <formula>400</formula>
    </cfRule>
  </conditionalFormatting>
  <conditionalFormatting sqref="H1553">
    <cfRule type="cellIs" dxfId="1233" priority="647" operator="notBetween">
      <formula>0.1</formula>
      <formula>400</formula>
    </cfRule>
  </conditionalFormatting>
  <conditionalFormatting sqref="H1551">
    <cfRule type="cellIs" dxfId="1232" priority="648" operator="notBetween">
      <formula>0.1</formula>
      <formula>400</formula>
    </cfRule>
  </conditionalFormatting>
  <conditionalFormatting sqref="H1550">
    <cfRule type="cellIs" dxfId="1231" priority="649" operator="notBetween">
      <formula>0.1</formula>
      <formula>400</formula>
    </cfRule>
  </conditionalFormatting>
  <conditionalFormatting sqref="H1549">
    <cfRule type="cellIs" dxfId="1230" priority="650" operator="notBetween">
      <formula>0.1</formula>
      <formula>400</formula>
    </cfRule>
  </conditionalFormatting>
  <conditionalFormatting sqref="H1548">
    <cfRule type="cellIs" dxfId="1229" priority="651" operator="notBetween">
      <formula>0.1</formula>
      <formula>400</formula>
    </cfRule>
  </conditionalFormatting>
  <conditionalFormatting sqref="H1546">
    <cfRule type="cellIs" dxfId="1228" priority="652" operator="notBetween">
      <formula>0.1</formula>
      <formula>400</formula>
    </cfRule>
  </conditionalFormatting>
  <conditionalFormatting sqref="H1545">
    <cfRule type="cellIs" dxfId="1227" priority="653" operator="notBetween">
      <formula>0.1</formula>
      <formula>400</formula>
    </cfRule>
  </conditionalFormatting>
  <conditionalFormatting sqref="H1544">
    <cfRule type="cellIs" dxfId="1226" priority="654" operator="notBetween">
      <formula>0.1</formula>
      <formula>400</formula>
    </cfRule>
  </conditionalFormatting>
  <conditionalFormatting sqref="H1543">
    <cfRule type="cellIs" dxfId="1225" priority="655" operator="notBetween">
      <formula>0.1</formula>
      <formula>400</formula>
    </cfRule>
  </conditionalFormatting>
  <conditionalFormatting sqref="H1541">
    <cfRule type="cellIs" dxfId="1224" priority="656" operator="notBetween">
      <formula>0.1</formula>
      <formula>400</formula>
    </cfRule>
  </conditionalFormatting>
  <conditionalFormatting sqref="H1540">
    <cfRule type="cellIs" dxfId="1223" priority="657" operator="notBetween">
      <formula>0.1</formula>
      <formula>400</formula>
    </cfRule>
  </conditionalFormatting>
  <conditionalFormatting sqref="H1539">
    <cfRule type="cellIs" dxfId="1222" priority="658" operator="notBetween">
      <formula>0.1</formula>
      <formula>400</formula>
    </cfRule>
  </conditionalFormatting>
  <conditionalFormatting sqref="H1538">
    <cfRule type="cellIs" dxfId="1221" priority="659" operator="notBetween">
      <formula>0.1</formula>
      <formula>400</formula>
    </cfRule>
  </conditionalFormatting>
  <conditionalFormatting sqref="H1536">
    <cfRule type="cellIs" dxfId="1220" priority="660" operator="notBetween">
      <formula>0.1</formula>
      <formula>400</formula>
    </cfRule>
  </conditionalFormatting>
  <conditionalFormatting sqref="H1535">
    <cfRule type="cellIs" dxfId="1219" priority="661" operator="notBetween">
      <formula>0.1</formula>
      <formula>400</formula>
    </cfRule>
  </conditionalFormatting>
  <conditionalFormatting sqref="H1534">
    <cfRule type="cellIs" dxfId="1218" priority="662" operator="notBetween">
      <formula>0.1</formula>
      <formula>400</formula>
    </cfRule>
  </conditionalFormatting>
  <conditionalFormatting sqref="H1533">
    <cfRule type="cellIs" dxfId="1217" priority="663" operator="notBetween">
      <formula>0.1</formula>
      <formula>400</formula>
    </cfRule>
  </conditionalFormatting>
  <conditionalFormatting sqref="H1531">
    <cfRule type="cellIs" dxfId="1216" priority="664" operator="notBetween">
      <formula>0.1</formula>
      <formula>400</formula>
    </cfRule>
  </conditionalFormatting>
  <conditionalFormatting sqref="H1530">
    <cfRule type="cellIs" dxfId="1215" priority="665" operator="notBetween">
      <formula>0.1</formula>
      <formula>400</formula>
    </cfRule>
  </conditionalFormatting>
  <conditionalFormatting sqref="H1529">
    <cfRule type="cellIs" dxfId="1214" priority="666" operator="notBetween">
      <formula>0.1</formula>
      <formula>400</formula>
    </cfRule>
  </conditionalFormatting>
  <conditionalFormatting sqref="H1528">
    <cfRule type="cellIs" dxfId="1213" priority="667" operator="notBetween">
      <formula>0.1</formula>
      <formula>400</formula>
    </cfRule>
  </conditionalFormatting>
  <conditionalFormatting sqref="H1526">
    <cfRule type="cellIs" dxfId="1212" priority="668" operator="notBetween">
      <formula>0.1</formula>
      <formula>400</formula>
    </cfRule>
  </conditionalFormatting>
  <conditionalFormatting sqref="H1525">
    <cfRule type="cellIs" dxfId="1211" priority="669" operator="notBetween">
      <formula>0.1</formula>
      <formula>400</formula>
    </cfRule>
  </conditionalFormatting>
  <conditionalFormatting sqref="H1524">
    <cfRule type="cellIs" dxfId="1210" priority="670" operator="notBetween">
      <formula>0.1</formula>
      <formula>400</formula>
    </cfRule>
  </conditionalFormatting>
  <conditionalFormatting sqref="H1523">
    <cfRule type="cellIs" dxfId="1209" priority="671" operator="notBetween">
      <formula>0.1</formula>
      <formula>400</formula>
    </cfRule>
  </conditionalFormatting>
  <conditionalFormatting sqref="H1521">
    <cfRule type="cellIs" dxfId="1208" priority="672" operator="notBetween">
      <formula>0.1</formula>
      <formula>400</formula>
    </cfRule>
  </conditionalFormatting>
  <conditionalFormatting sqref="H1520">
    <cfRule type="cellIs" dxfId="1207" priority="673" operator="notBetween">
      <formula>0.1</formula>
      <formula>400</formula>
    </cfRule>
  </conditionalFormatting>
  <conditionalFormatting sqref="H1519">
    <cfRule type="cellIs" dxfId="1206" priority="674" operator="notBetween">
      <formula>0.1</formula>
      <formula>400</formula>
    </cfRule>
  </conditionalFormatting>
  <conditionalFormatting sqref="H1518">
    <cfRule type="cellIs" dxfId="1205" priority="675" operator="notBetween">
      <formula>0.1</formula>
      <formula>400</formula>
    </cfRule>
  </conditionalFormatting>
  <conditionalFormatting sqref="H1516">
    <cfRule type="cellIs" dxfId="1204" priority="676" operator="notBetween">
      <formula>0.1</formula>
      <formula>400</formula>
    </cfRule>
  </conditionalFormatting>
  <conditionalFormatting sqref="H1515">
    <cfRule type="cellIs" dxfId="1203" priority="677" operator="notBetween">
      <formula>0.1</formula>
      <formula>400</formula>
    </cfRule>
  </conditionalFormatting>
  <conditionalFormatting sqref="H1514">
    <cfRule type="cellIs" dxfId="1202" priority="678" operator="notBetween">
      <formula>0.1</formula>
      <formula>400</formula>
    </cfRule>
  </conditionalFormatting>
  <conditionalFormatting sqref="H1513">
    <cfRule type="cellIs" dxfId="1201" priority="679" operator="notBetween">
      <formula>0.1</formula>
      <formula>400</formula>
    </cfRule>
  </conditionalFormatting>
  <conditionalFormatting sqref="H1511">
    <cfRule type="cellIs" dxfId="1200" priority="680" operator="notBetween">
      <formula>0.1</formula>
      <formula>400</formula>
    </cfRule>
  </conditionalFormatting>
  <conditionalFormatting sqref="H1510">
    <cfRule type="cellIs" dxfId="1199" priority="681" operator="notBetween">
      <formula>0.1</formula>
      <formula>400</formula>
    </cfRule>
  </conditionalFormatting>
  <conditionalFormatting sqref="H1509">
    <cfRule type="cellIs" dxfId="1198" priority="682" operator="notBetween">
      <formula>0.1</formula>
      <formula>400</formula>
    </cfRule>
  </conditionalFormatting>
  <conditionalFormatting sqref="H1508">
    <cfRule type="cellIs" dxfId="1197" priority="683" operator="notBetween">
      <formula>0.1</formula>
      <formula>400</formula>
    </cfRule>
  </conditionalFormatting>
  <conditionalFormatting sqref="H1506">
    <cfRule type="cellIs" dxfId="1196" priority="684" operator="notBetween">
      <formula>0.1</formula>
      <formula>400</formula>
    </cfRule>
  </conditionalFormatting>
  <conditionalFormatting sqref="H1505">
    <cfRule type="cellIs" dxfId="1195" priority="685" operator="notBetween">
      <formula>0.1</formula>
      <formula>400</formula>
    </cfRule>
  </conditionalFormatting>
  <conditionalFormatting sqref="H1504">
    <cfRule type="cellIs" dxfId="1194" priority="686" operator="notBetween">
      <formula>0.1</formula>
      <formula>400</formula>
    </cfRule>
  </conditionalFormatting>
  <conditionalFormatting sqref="H1503">
    <cfRule type="cellIs" dxfId="1193" priority="687" operator="notBetween">
      <formula>0.1</formula>
      <formula>400</formula>
    </cfRule>
  </conditionalFormatting>
  <conditionalFormatting sqref="H1501">
    <cfRule type="cellIs" dxfId="1192" priority="688" operator="notBetween">
      <formula>0.1</formula>
      <formula>400</formula>
    </cfRule>
  </conditionalFormatting>
  <conditionalFormatting sqref="H1500">
    <cfRule type="cellIs" dxfId="1191" priority="689" operator="notBetween">
      <formula>0.1</formula>
      <formula>400</formula>
    </cfRule>
  </conditionalFormatting>
  <conditionalFormatting sqref="H1499">
    <cfRule type="cellIs" dxfId="1190" priority="690" operator="notBetween">
      <formula>0.1</formula>
      <formula>400</formula>
    </cfRule>
  </conditionalFormatting>
  <conditionalFormatting sqref="H1498">
    <cfRule type="cellIs" dxfId="1189" priority="691" operator="notBetween">
      <formula>0.1</formula>
      <formula>400</formula>
    </cfRule>
  </conditionalFormatting>
  <conditionalFormatting sqref="H1496">
    <cfRule type="cellIs" dxfId="1188" priority="692" operator="notBetween">
      <formula>0.1</formula>
      <formula>400</formula>
    </cfRule>
  </conditionalFormatting>
  <conditionalFormatting sqref="H1495">
    <cfRule type="cellIs" dxfId="1187" priority="693" operator="notBetween">
      <formula>0.1</formula>
      <formula>400</formula>
    </cfRule>
  </conditionalFormatting>
  <conditionalFormatting sqref="H1494">
    <cfRule type="cellIs" dxfId="1186" priority="694" operator="notBetween">
      <formula>0.1</formula>
      <formula>400</formula>
    </cfRule>
  </conditionalFormatting>
  <conditionalFormatting sqref="H1493">
    <cfRule type="cellIs" dxfId="1185" priority="695" operator="notBetween">
      <formula>0.1</formula>
      <formula>400</formula>
    </cfRule>
  </conditionalFormatting>
  <conditionalFormatting sqref="H1491">
    <cfRule type="cellIs" dxfId="1184" priority="696" operator="notBetween">
      <formula>0.1</formula>
      <formula>400</formula>
    </cfRule>
  </conditionalFormatting>
  <conditionalFormatting sqref="H1490">
    <cfRule type="cellIs" dxfId="1183" priority="697" operator="notBetween">
      <formula>0.1</formula>
      <formula>400</formula>
    </cfRule>
  </conditionalFormatting>
  <conditionalFormatting sqref="H1489">
    <cfRule type="cellIs" dxfId="1182" priority="698" operator="notBetween">
      <formula>0.1</formula>
      <formula>400</formula>
    </cfRule>
  </conditionalFormatting>
  <conditionalFormatting sqref="H1488">
    <cfRule type="cellIs" dxfId="1181" priority="699" operator="notBetween">
      <formula>0.1</formula>
      <formula>400</formula>
    </cfRule>
  </conditionalFormatting>
  <conditionalFormatting sqref="H1486">
    <cfRule type="cellIs" dxfId="1180" priority="700" operator="notBetween">
      <formula>0.1</formula>
      <formula>400</formula>
    </cfRule>
  </conditionalFormatting>
  <conditionalFormatting sqref="H1485">
    <cfRule type="cellIs" dxfId="1179" priority="701" operator="notBetween">
      <formula>0.1</formula>
      <formula>400</formula>
    </cfRule>
  </conditionalFormatting>
  <conditionalFormatting sqref="H1484">
    <cfRule type="cellIs" dxfId="1178" priority="702" operator="notBetween">
      <formula>0.1</formula>
      <formula>400</formula>
    </cfRule>
  </conditionalFormatting>
  <conditionalFormatting sqref="H1483">
    <cfRule type="cellIs" dxfId="1177" priority="703" operator="notBetween">
      <formula>0.1</formula>
      <formula>400</formula>
    </cfRule>
  </conditionalFormatting>
  <conditionalFormatting sqref="H1481">
    <cfRule type="cellIs" dxfId="1176" priority="704" operator="notBetween">
      <formula>0.1</formula>
      <formula>400</formula>
    </cfRule>
  </conditionalFormatting>
  <conditionalFormatting sqref="H1480">
    <cfRule type="cellIs" dxfId="1175" priority="705" operator="notBetween">
      <formula>0.1</formula>
      <formula>400</formula>
    </cfRule>
  </conditionalFormatting>
  <conditionalFormatting sqref="H1479">
    <cfRule type="cellIs" dxfId="1174" priority="706" operator="notBetween">
      <formula>0.1</formula>
      <formula>400</formula>
    </cfRule>
  </conditionalFormatting>
  <conditionalFormatting sqref="H1478">
    <cfRule type="cellIs" dxfId="1173" priority="707" operator="notBetween">
      <formula>0.1</formula>
      <formula>400</formula>
    </cfRule>
  </conditionalFormatting>
  <conditionalFormatting sqref="H1476">
    <cfRule type="cellIs" dxfId="1172" priority="708" operator="notBetween">
      <formula>0.1</formula>
      <formula>400</formula>
    </cfRule>
  </conditionalFormatting>
  <conditionalFormatting sqref="H1475">
    <cfRule type="cellIs" dxfId="1171" priority="709" operator="notBetween">
      <formula>0.1</formula>
      <formula>400</formula>
    </cfRule>
  </conditionalFormatting>
  <conditionalFormatting sqref="H1474">
    <cfRule type="cellIs" dxfId="1170" priority="710" operator="notBetween">
      <formula>0.1</formula>
      <formula>400</formula>
    </cfRule>
  </conditionalFormatting>
  <conditionalFormatting sqref="H1473">
    <cfRule type="cellIs" dxfId="1169" priority="711" operator="notBetween">
      <formula>0.1</formula>
      <formula>400</formula>
    </cfRule>
  </conditionalFormatting>
  <conditionalFormatting sqref="H1471">
    <cfRule type="cellIs" dxfId="1168" priority="712" operator="notBetween">
      <formula>0.1</formula>
      <formula>400</formula>
    </cfRule>
  </conditionalFormatting>
  <conditionalFormatting sqref="H1470">
    <cfRule type="cellIs" dxfId="1167" priority="713" operator="notBetween">
      <formula>0.1</formula>
      <formula>400</formula>
    </cfRule>
  </conditionalFormatting>
  <conditionalFormatting sqref="H1469">
    <cfRule type="cellIs" dxfId="1166" priority="714" operator="notBetween">
      <formula>0.1</formula>
      <formula>400</formula>
    </cfRule>
  </conditionalFormatting>
  <conditionalFormatting sqref="H1468">
    <cfRule type="cellIs" dxfId="1165" priority="715" operator="notBetween">
      <formula>0.1</formula>
      <formula>400</formula>
    </cfRule>
  </conditionalFormatting>
  <conditionalFormatting sqref="H1466">
    <cfRule type="cellIs" dxfId="1164" priority="716" operator="notBetween">
      <formula>0.1</formula>
      <formula>400</formula>
    </cfRule>
  </conditionalFormatting>
  <conditionalFormatting sqref="H1465">
    <cfRule type="cellIs" dxfId="1163" priority="717" operator="notBetween">
      <formula>0.1</formula>
      <formula>400</formula>
    </cfRule>
  </conditionalFormatting>
  <conditionalFormatting sqref="H1464">
    <cfRule type="cellIs" dxfId="1162" priority="718" operator="notBetween">
      <formula>0.1</formula>
      <formula>400</formula>
    </cfRule>
  </conditionalFormatting>
  <conditionalFormatting sqref="H1463">
    <cfRule type="cellIs" dxfId="1161" priority="719" operator="notBetween">
      <formula>0.1</formula>
      <formula>400</formula>
    </cfRule>
  </conditionalFormatting>
  <conditionalFormatting sqref="H1461">
    <cfRule type="cellIs" dxfId="1160" priority="720" operator="notBetween">
      <formula>0.1</formula>
      <formula>400</formula>
    </cfRule>
  </conditionalFormatting>
  <conditionalFormatting sqref="H1460">
    <cfRule type="cellIs" dxfId="1159" priority="721" operator="notBetween">
      <formula>0.1</formula>
      <formula>400</formula>
    </cfRule>
  </conditionalFormatting>
  <conditionalFormatting sqref="H1459">
    <cfRule type="cellIs" dxfId="1158" priority="722" operator="notBetween">
      <formula>0.1</formula>
      <formula>400</formula>
    </cfRule>
  </conditionalFormatting>
  <conditionalFormatting sqref="H1458">
    <cfRule type="cellIs" dxfId="1157" priority="723" operator="notBetween">
      <formula>0.1</formula>
      <formula>400</formula>
    </cfRule>
  </conditionalFormatting>
  <conditionalFormatting sqref="H1456">
    <cfRule type="cellIs" dxfId="1156" priority="724" operator="notBetween">
      <formula>0.1</formula>
      <formula>400</formula>
    </cfRule>
  </conditionalFormatting>
  <conditionalFormatting sqref="H1455">
    <cfRule type="cellIs" dxfId="1155" priority="725" operator="notBetween">
      <formula>0.1</formula>
      <formula>400</formula>
    </cfRule>
  </conditionalFormatting>
  <conditionalFormatting sqref="H1454">
    <cfRule type="cellIs" dxfId="1154" priority="726" operator="notBetween">
      <formula>0.1</formula>
      <formula>400</formula>
    </cfRule>
  </conditionalFormatting>
  <conditionalFormatting sqref="H1453">
    <cfRule type="cellIs" dxfId="1153" priority="727" operator="notBetween">
      <formula>0.1</formula>
      <formula>400</formula>
    </cfRule>
  </conditionalFormatting>
  <conditionalFormatting sqref="H1451">
    <cfRule type="cellIs" dxfId="1152" priority="728" operator="notBetween">
      <formula>0.1</formula>
      <formula>400</formula>
    </cfRule>
  </conditionalFormatting>
  <conditionalFormatting sqref="H1450">
    <cfRule type="cellIs" dxfId="1151" priority="729" operator="notBetween">
      <formula>0.1</formula>
      <formula>400</formula>
    </cfRule>
  </conditionalFormatting>
  <conditionalFormatting sqref="H1449">
    <cfRule type="cellIs" dxfId="1150" priority="730" operator="notBetween">
      <formula>0.1</formula>
      <formula>400</formula>
    </cfRule>
  </conditionalFormatting>
  <conditionalFormatting sqref="H1448">
    <cfRule type="cellIs" dxfId="1149" priority="731" operator="notBetween">
      <formula>0.1</formula>
      <formula>400</formula>
    </cfRule>
  </conditionalFormatting>
  <conditionalFormatting sqref="H1446">
    <cfRule type="cellIs" dxfId="1148" priority="732" operator="notBetween">
      <formula>0.1</formula>
      <formula>400</formula>
    </cfRule>
  </conditionalFormatting>
  <conditionalFormatting sqref="H1445">
    <cfRule type="cellIs" dxfId="1147" priority="733" operator="notBetween">
      <formula>0.1</formula>
      <formula>400</formula>
    </cfRule>
  </conditionalFormatting>
  <conditionalFormatting sqref="H1444">
    <cfRule type="cellIs" dxfId="1146" priority="734" operator="notBetween">
      <formula>0.1</formula>
      <formula>400</formula>
    </cfRule>
  </conditionalFormatting>
  <conditionalFormatting sqref="H1443">
    <cfRule type="cellIs" dxfId="1145" priority="735" operator="notBetween">
      <formula>0.1</formula>
      <formula>400</formula>
    </cfRule>
  </conditionalFormatting>
  <conditionalFormatting sqref="H1441">
    <cfRule type="cellIs" dxfId="1144" priority="736" operator="notBetween">
      <formula>0.1</formula>
      <formula>400</formula>
    </cfRule>
  </conditionalFormatting>
  <conditionalFormatting sqref="H1440">
    <cfRule type="cellIs" dxfId="1143" priority="737" operator="notBetween">
      <formula>0.1</formula>
      <formula>400</formula>
    </cfRule>
  </conditionalFormatting>
  <conditionalFormatting sqref="H1439">
    <cfRule type="cellIs" dxfId="1142" priority="738" operator="notBetween">
      <formula>0.1</formula>
      <formula>400</formula>
    </cfRule>
  </conditionalFormatting>
  <conditionalFormatting sqref="H1438">
    <cfRule type="cellIs" dxfId="1141" priority="739" operator="notBetween">
      <formula>0.1</formula>
      <formula>400</formula>
    </cfRule>
  </conditionalFormatting>
  <conditionalFormatting sqref="H1436">
    <cfRule type="cellIs" dxfId="1140" priority="740" operator="notBetween">
      <formula>0.1</formula>
      <formula>400</formula>
    </cfRule>
  </conditionalFormatting>
  <conditionalFormatting sqref="H1435">
    <cfRule type="cellIs" dxfId="1139" priority="741" operator="notBetween">
      <formula>0.1</formula>
      <formula>400</formula>
    </cfRule>
  </conditionalFormatting>
  <conditionalFormatting sqref="H1434">
    <cfRule type="cellIs" dxfId="1138" priority="742" operator="notBetween">
      <formula>0.1</formula>
      <formula>400</formula>
    </cfRule>
  </conditionalFormatting>
  <conditionalFormatting sqref="H1433">
    <cfRule type="cellIs" dxfId="1137" priority="743" operator="notBetween">
      <formula>0.1</formula>
      <formula>400</formula>
    </cfRule>
  </conditionalFormatting>
  <conditionalFormatting sqref="H1431">
    <cfRule type="cellIs" dxfId="1136" priority="744" operator="notBetween">
      <formula>0.1</formula>
      <formula>400</formula>
    </cfRule>
  </conditionalFormatting>
  <conditionalFormatting sqref="H1430">
    <cfRule type="cellIs" dxfId="1135" priority="745" operator="notBetween">
      <formula>0.1</formula>
      <formula>400</formula>
    </cfRule>
  </conditionalFormatting>
  <conditionalFormatting sqref="H1429">
    <cfRule type="cellIs" dxfId="1134" priority="746" operator="notBetween">
      <formula>0.1</formula>
      <formula>400</formula>
    </cfRule>
  </conditionalFormatting>
  <conditionalFormatting sqref="H1428">
    <cfRule type="cellIs" dxfId="1133" priority="747" operator="notBetween">
      <formula>0.1</formula>
      <formula>400</formula>
    </cfRule>
  </conditionalFormatting>
  <conditionalFormatting sqref="H1426">
    <cfRule type="cellIs" dxfId="1132" priority="748" operator="notBetween">
      <formula>0.1</formula>
      <formula>400</formula>
    </cfRule>
  </conditionalFormatting>
  <conditionalFormatting sqref="H1425">
    <cfRule type="cellIs" dxfId="1131" priority="749" operator="notBetween">
      <formula>0.1</formula>
      <formula>400</formula>
    </cfRule>
  </conditionalFormatting>
  <conditionalFormatting sqref="H1424">
    <cfRule type="cellIs" dxfId="1130" priority="750" operator="notBetween">
      <formula>0.1</formula>
      <formula>400</formula>
    </cfRule>
  </conditionalFormatting>
  <conditionalFormatting sqref="H1423">
    <cfRule type="cellIs" dxfId="1129" priority="751" operator="notBetween">
      <formula>0.1</formula>
      <formula>400</formula>
    </cfRule>
  </conditionalFormatting>
  <conditionalFormatting sqref="H1421">
    <cfRule type="cellIs" dxfId="1128" priority="752" operator="notBetween">
      <formula>0.1</formula>
      <formula>400</formula>
    </cfRule>
  </conditionalFormatting>
  <conditionalFormatting sqref="H1420">
    <cfRule type="cellIs" dxfId="1127" priority="753" operator="notBetween">
      <formula>0.1</formula>
      <formula>400</formula>
    </cfRule>
  </conditionalFormatting>
  <conditionalFormatting sqref="H1419">
    <cfRule type="cellIs" dxfId="1126" priority="754" operator="notBetween">
      <formula>0.1</formula>
      <formula>400</formula>
    </cfRule>
  </conditionalFormatting>
  <conditionalFormatting sqref="H1418">
    <cfRule type="cellIs" dxfId="1125" priority="755" operator="notBetween">
      <formula>0.1</formula>
      <formula>400</formula>
    </cfRule>
  </conditionalFormatting>
  <conditionalFormatting sqref="H1416">
    <cfRule type="cellIs" dxfId="1124" priority="756" operator="notBetween">
      <formula>0.1</formula>
      <formula>400</formula>
    </cfRule>
  </conditionalFormatting>
  <conditionalFormatting sqref="H1415">
    <cfRule type="cellIs" dxfId="1123" priority="757" operator="notBetween">
      <formula>0.1</formula>
      <formula>400</formula>
    </cfRule>
  </conditionalFormatting>
  <conditionalFormatting sqref="H1414">
    <cfRule type="cellIs" dxfId="1122" priority="758" operator="notBetween">
      <formula>0.1</formula>
      <formula>400</formula>
    </cfRule>
  </conditionalFormatting>
  <conditionalFormatting sqref="H1413">
    <cfRule type="cellIs" dxfId="1121" priority="759" operator="notBetween">
      <formula>0.1</formula>
      <formula>400</formula>
    </cfRule>
  </conditionalFormatting>
  <conditionalFormatting sqref="H1411">
    <cfRule type="cellIs" dxfId="1120" priority="760" operator="notBetween">
      <formula>0.1</formula>
      <formula>400</formula>
    </cfRule>
  </conditionalFormatting>
  <conditionalFormatting sqref="H1410">
    <cfRule type="cellIs" dxfId="1119" priority="761" operator="notBetween">
      <formula>0.1</formula>
      <formula>400</formula>
    </cfRule>
  </conditionalFormatting>
  <conditionalFormatting sqref="H1409">
    <cfRule type="cellIs" dxfId="1118" priority="762" operator="notBetween">
      <formula>0.1</formula>
      <formula>400</formula>
    </cfRule>
  </conditionalFormatting>
  <conditionalFormatting sqref="H1408">
    <cfRule type="cellIs" dxfId="1117" priority="763" operator="notBetween">
      <formula>0.1</formula>
      <formula>400</formula>
    </cfRule>
  </conditionalFormatting>
  <conditionalFormatting sqref="H1406">
    <cfRule type="cellIs" dxfId="1116" priority="764" operator="notBetween">
      <formula>0.1</formula>
      <formula>400</formula>
    </cfRule>
  </conditionalFormatting>
  <conditionalFormatting sqref="H1405">
    <cfRule type="cellIs" dxfId="1115" priority="765" operator="notBetween">
      <formula>0.1</formula>
      <formula>400</formula>
    </cfRule>
  </conditionalFormatting>
  <conditionalFormatting sqref="H1404">
    <cfRule type="cellIs" dxfId="1114" priority="766" operator="notBetween">
      <formula>0.1</formula>
      <formula>400</formula>
    </cfRule>
  </conditionalFormatting>
  <conditionalFormatting sqref="H1403">
    <cfRule type="cellIs" dxfId="1113" priority="767" operator="notBetween">
      <formula>0.1</formula>
      <formula>400</formula>
    </cfRule>
  </conditionalFormatting>
  <conditionalFormatting sqref="H1401">
    <cfRule type="cellIs" dxfId="1112" priority="768" operator="notBetween">
      <formula>0.1</formula>
      <formula>400</formula>
    </cfRule>
  </conditionalFormatting>
  <conditionalFormatting sqref="H1400">
    <cfRule type="cellIs" dxfId="1111" priority="769" operator="notBetween">
      <formula>0.1</formula>
      <formula>400</formula>
    </cfRule>
  </conditionalFormatting>
  <conditionalFormatting sqref="H1399">
    <cfRule type="cellIs" dxfId="1110" priority="770" operator="notBetween">
      <formula>0.1</formula>
      <formula>400</formula>
    </cfRule>
  </conditionalFormatting>
  <conditionalFormatting sqref="H1398">
    <cfRule type="cellIs" dxfId="1109" priority="771" operator="notBetween">
      <formula>0.1</formula>
      <formula>400</formula>
    </cfRule>
  </conditionalFormatting>
  <conditionalFormatting sqref="H1396">
    <cfRule type="cellIs" dxfId="1108" priority="772" operator="notBetween">
      <formula>0.1</formula>
      <formula>400</formula>
    </cfRule>
  </conditionalFormatting>
  <conditionalFormatting sqref="H1395">
    <cfRule type="cellIs" dxfId="1107" priority="773" operator="notBetween">
      <formula>0.1</formula>
      <formula>400</formula>
    </cfRule>
  </conditionalFormatting>
  <conditionalFormatting sqref="H1394">
    <cfRule type="cellIs" dxfId="1106" priority="774" operator="notBetween">
      <formula>0.1</formula>
      <formula>400</formula>
    </cfRule>
  </conditionalFormatting>
  <conditionalFormatting sqref="H1393">
    <cfRule type="cellIs" dxfId="1105" priority="775" operator="notBetween">
      <formula>0.1</formula>
      <formula>400</formula>
    </cfRule>
  </conditionalFormatting>
  <conditionalFormatting sqref="H1391">
    <cfRule type="cellIs" dxfId="1104" priority="776" operator="notBetween">
      <formula>0.1</formula>
      <formula>400</formula>
    </cfRule>
  </conditionalFormatting>
  <conditionalFormatting sqref="H1390">
    <cfRule type="cellIs" dxfId="1103" priority="777" operator="notBetween">
      <formula>0.1</formula>
      <formula>400</formula>
    </cfRule>
  </conditionalFormatting>
  <conditionalFormatting sqref="H1389">
    <cfRule type="cellIs" dxfId="1102" priority="778" operator="notBetween">
      <formula>0.1</formula>
      <formula>400</formula>
    </cfRule>
  </conditionalFormatting>
  <conditionalFormatting sqref="H1388">
    <cfRule type="cellIs" dxfId="1101" priority="779" operator="notBetween">
      <formula>0.1</formula>
      <formula>400</formula>
    </cfRule>
  </conditionalFormatting>
  <conditionalFormatting sqref="H1386">
    <cfRule type="cellIs" dxfId="1100" priority="780" operator="notBetween">
      <formula>0.1</formula>
      <formula>400</formula>
    </cfRule>
  </conditionalFormatting>
  <conditionalFormatting sqref="H1385">
    <cfRule type="cellIs" dxfId="1099" priority="781" operator="notBetween">
      <formula>0.1</formula>
      <formula>400</formula>
    </cfRule>
  </conditionalFormatting>
  <conditionalFormatting sqref="H1384">
    <cfRule type="cellIs" dxfId="1098" priority="782" operator="notBetween">
      <formula>0.1</formula>
      <formula>400</formula>
    </cfRule>
  </conditionalFormatting>
  <conditionalFormatting sqref="H1383">
    <cfRule type="cellIs" dxfId="1097" priority="783" operator="notBetween">
      <formula>0.1</formula>
      <formula>400</formula>
    </cfRule>
  </conditionalFormatting>
  <conditionalFormatting sqref="H1381">
    <cfRule type="cellIs" dxfId="1096" priority="784" operator="notBetween">
      <formula>0.1</formula>
      <formula>400</formula>
    </cfRule>
  </conditionalFormatting>
  <conditionalFormatting sqref="H1380">
    <cfRule type="cellIs" dxfId="1095" priority="785" operator="notBetween">
      <formula>0.1</formula>
      <formula>400</formula>
    </cfRule>
  </conditionalFormatting>
  <conditionalFormatting sqref="H1379">
    <cfRule type="cellIs" dxfId="1094" priority="786" operator="notBetween">
      <formula>0.1</formula>
      <formula>400</formula>
    </cfRule>
  </conditionalFormatting>
  <conditionalFormatting sqref="H1378">
    <cfRule type="cellIs" dxfId="1093" priority="787" operator="notBetween">
      <formula>0.1</formula>
      <formula>400</formula>
    </cfRule>
  </conditionalFormatting>
  <conditionalFormatting sqref="H1376">
    <cfRule type="cellIs" dxfId="1092" priority="788" operator="notBetween">
      <formula>0.1</formula>
      <formula>400</formula>
    </cfRule>
  </conditionalFormatting>
  <conditionalFormatting sqref="H1375">
    <cfRule type="cellIs" dxfId="1091" priority="789" operator="notBetween">
      <formula>0.1</formula>
      <formula>400</formula>
    </cfRule>
  </conditionalFormatting>
  <conditionalFormatting sqref="H1374">
    <cfRule type="cellIs" dxfId="1090" priority="790" operator="notBetween">
      <formula>0.1</formula>
      <formula>400</formula>
    </cfRule>
  </conditionalFormatting>
  <conditionalFormatting sqref="H1373">
    <cfRule type="cellIs" dxfId="1089" priority="791" operator="notBetween">
      <formula>0.1</formula>
      <formula>400</formula>
    </cfRule>
  </conditionalFormatting>
  <conditionalFormatting sqref="H1371">
    <cfRule type="cellIs" dxfId="1088" priority="792" operator="notBetween">
      <formula>0.1</formula>
      <formula>400</formula>
    </cfRule>
  </conditionalFormatting>
  <conditionalFormatting sqref="H1370">
    <cfRule type="cellIs" dxfId="1087" priority="793" operator="notBetween">
      <formula>0.1</formula>
      <formula>400</formula>
    </cfRule>
  </conditionalFormatting>
  <conditionalFormatting sqref="H1369">
    <cfRule type="cellIs" dxfId="1086" priority="794" operator="notBetween">
      <formula>0.1</formula>
      <formula>400</formula>
    </cfRule>
  </conditionalFormatting>
  <conditionalFormatting sqref="H1368">
    <cfRule type="cellIs" dxfId="1085" priority="795" operator="notBetween">
      <formula>0.1</formula>
      <formula>400</formula>
    </cfRule>
  </conditionalFormatting>
  <conditionalFormatting sqref="H1366">
    <cfRule type="cellIs" dxfId="1084" priority="796" operator="notBetween">
      <formula>0.1</formula>
      <formula>400</formula>
    </cfRule>
  </conditionalFormatting>
  <conditionalFormatting sqref="H1365">
    <cfRule type="cellIs" dxfId="1083" priority="797" operator="notBetween">
      <formula>0.1</formula>
      <formula>400</formula>
    </cfRule>
  </conditionalFormatting>
  <conditionalFormatting sqref="H1364">
    <cfRule type="cellIs" dxfId="1082" priority="798" operator="notBetween">
      <formula>0.1</formula>
      <formula>400</formula>
    </cfRule>
  </conditionalFormatting>
  <conditionalFormatting sqref="H1363">
    <cfRule type="cellIs" dxfId="1081" priority="799" operator="notBetween">
      <formula>0.1</formula>
      <formula>400</formula>
    </cfRule>
  </conditionalFormatting>
  <conditionalFormatting sqref="H1361">
    <cfRule type="cellIs" dxfId="1080" priority="800" operator="notBetween">
      <formula>0.1</formula>
      <formula>400</formula>
    </cfRule>
  </conditionalFormatting>
  <conditionalFormatting sqref="H1360">
    <cfRule type="cellIs" dxfId="1079" priority="801" operator="notBetween">
      <formula>0.1</formula>
      <formula>400</formula>
    </cfRule>
  </conditionalFormatting>
  <conditionalFormatting sqref="H1359">
    <cfRule type="cellIs" dxfId="1078" priority="802" operator="notBetween">
      <formula>0.1</formula>
      <formula>400</formula>
    </cfRule>
  </conditionalFormatting>
  <conditionalFormatting sqref="H1358">
    <cfRule type="cellIs" dxfId="1077" priority="803" operator="notBetween">
      <formula>0.1</formula>
      <formula>400</formula>
    </cfRule>
  </conditionalFormatting>
  <conditionalFormatting sqref="H1356">
    <cfRule type="cellIs" dxfId="1076" priority="804" operator="notBetween">
      <formula>0.1</formula>
      <formula>400</formula>
    </cfRule>
  </conditionalFormatting>
  <conditionalFormatting sqref="H1355">
    <cfRule type="cellIs" dxfId="1075" priority="805" operator="notBetween">
      <formula>0.1</formula>
      <formula>400</formula>
    </cfRule>
  </conditionalFormatting>
  <conditionalFormatting sqref="H1354">
    <cfRule type="cellIs" dxfId="1074" priority="806" operator="notBetween">
      <formula>0.1</formula>
      <formula>400</formula>
    </cfRule>
  </conditionalFormatting>
  <conditionalFormatting sqref="H1353">
    <cfRule type="cellIs" dxfId="1073" priority="807" operator="notBetween">
      <formula>0.1</formula>
      <formula>400</formula>
    </cfRule>
  </conditionalFormatting>
  <conditionalFormatting sqref="H1351">
    <cfRule type="cellIs" dxfId="1072" priority="808" operator="notBetween">
      <formula>0.1</formula>
      <formula>400</formula>
    </cfRule>
  </conditionalFormatting>
  <conditionalFormatting sqref="H1350">
    <cfRule type="cellIs" dxfId="1071" priority="809" operator="notBetween">
      <formula>0.1</formula>
      <formula>400</formula>
    </cfRule>
  </conditionalFormatting>
  <conditionalFormatting sqref="H1349">
    <cfRule type="cellIs" dxfId="1070" priority="810" operator="notBetween">
      <formula>0.1</formula>
      <formula>400</formula>
    </cfRule>
  </conditionalFormatting>
  <conditionalFormatting sqref="H1348">
    <cfRule type="cellIs" dxfId="1069" priority="811" operator="notBetween">
      <formula>0.1</formula>
      <formula>400</formula>
    </cfRule>
  </conditionalFormatting>
  <conditionalFormatting sqref="H1346">
    <cfRule type="cellIs" dxfId="1068" priority="812" operator="notBetween">
      <formula>0.1</formula>
      <formula>400</formula>
    </cfRule>
  </conditionalFormatting>
  <conditionalFormatting sqref="H1345">
    <cfRule type="cellIs" dxfId="1067" priority="813" operator="notBetween">
      <formula>0.1</formula>
      <formula>400</formula>
    </cfRule>
  </conditionalFormatting>
  <conditionalFormatting sqref="H1344">
    <cfRule type="cellIs" dxfId="1066" priority="814" operator="notBetween">
      <formula>0.1</formula>
      <formula>400</formula>
    </cfRule>
  </conditionalFormatting>
  <conditionalFormatting sqref="H1343">
    <cfRule type="cellIs" dxfId="1065" priority="815" operator="notBetween">
      <formula>0.1</formula>
      <formula>400</formula>
    </cfRule>
  </conditionalFormatting>
  <conditionalFormatting sqref="H1341">
    <cfRule type="cellIs" dxfId="1064" priority="816" operator="notBetween">
      <formula>0.1</formula>
      <formula>400</formula>
    </cfRule>
  </conditionalFormatting>
  <conditionalFormatting sqref="H1340">
    <cfRule type="cellIs" dxfId="1063" priority="817" operator="notBetween">
      <formula>0.1</formula>
      <formula>400</formula>
    </cfRule>
  </conditionalFormatting>
  <conditionalFormatting sqref="H1339">
    <cfRule type="cellIs" dxfId="1062" priority="818" operator="notBetween">
      <formula>0.1</formula>
      <formula>400</formula>
    </cfRule>
  </conditionalFormatting>
  <conditionalFormatting sqref="H1338">
    <cfRule type="cellIs" dxfId="1061" priority="819" operator="notBetween">
      <formula>0.1</formula>
      <formula>400</formula>
    </cfRule>
  </conditionalFormatting>
  <conditionalFormatting sqref="H1336">
    <cfRule type="cellIs" dxfId="1060" priority="820" operator="notBetween">
      <formula>0.1</formula>
      <formula>400</formula>
    </cfRule>
  </conditionalFormatting>
  <conditionalFormatting sqref="H1335">
    <cfRule type="cellIs" dxfId="1059" priority="821" operator="notBetween">
      <formula>0.1</formula>
      <formula>400</formula>
    </cfRule>
  </conditionalFormatting>
  <conditionalFormatting sqref="H1334">
    <cfRule type="cellIs" dxfId="1058" priority="822" operator="notBetween">
      <formula>0.1</formula>
      <formula>400</formula>
    </cfRule>
  </conditionalFormatting>
  <conditionalFormatting sqref="H1333">
    <cfRule type="cellIs" dxfId="1057" priority="823" operator="notBetween">
      <formula>0.1</formula>
      <formula>400</formula>
    </cfRule>
  </conditionalFormatting>
  <conditionalFormatting sqref="H1331">
    <cfRule type="cellIs" dxfId="1056" priority="824" operator="notBetween">
      <formula>0.1</formula>
      <formula>400</formula>
    </cfRule>
  </conditionalFormatting>
  <conditionalFormatting sqref="H1330">
    <cfRule type="cellIs" dxfId="1055" priority="825" operator="notBetween">
      <formula>0.1</formula>
      <formula>400</formula>
    </cfRule>
  </conditionalFormatting>
  <conditionalFormatting sqref="H1329">
    <cfRule type="cellIs" dxfId="1054" priority="826" operator="notBetween">
      <formula>0.1</formula>
      <formula>400</formula>
    </cfRule>
  </conditionalFormatting>
  <conditionalFormatting sqref="H1328">
    <cfRule type="cellIs" dxfId="1053" priority="827" operator="notBetween">
      <formula>0.1</formula>
      <formula>400</formula>
    </cfRule>
  </conditionalFormatting>
  <conditionalFormatting sqref="H1326">
    <cfRule type="cellIs" dxfId="1052" priority="828" operator="notBetween">
      <formula>0.1</formula>
      <formula>400</formula>
    </cfRule>
  </conditionalFormatting>
  <conditionalFormatting sqref="H1325">
    <cfRule type="cellIs" dxfId="1051" priority="829" operator="notBetween">
      <formula>0.1</formula>
      <formula>400</formula>
    </cfRule>
  </conditionalFormatting>
  <conditionalFormatting sqref="H1324">
    <cfRule type="cellIs" dxfId="1050" priority="830" operator="notBetween">
      <formula>0.1</formula>
      <formula>400</formula>
    </cfRule>
  </conditionalFormatting>
  <conditionalFormatting sqref="H1323">
    <cfRule type="cellIs" dxfId="1049" priority="831" operator="notBetween">
      <formula>0.1</formula>
      <formula>400</formula>
    </cfRule>
  </conditionalFormatting>
  <conditionalFormatting sqref="H1321">
    <cfRule type="cellIs" dxfId="1048" priority="832" operator="notBetween">
      <formula>0.1</formula>
      <formula>400</formula>
    </cfRule>
  </conditionalFormatting>
  <conditionalFormatting sqref="H1320">
    <cfRule type="cellIs" dxfId="1047" priority="833" operator="notBetween">
      <formula>0.1</formula>
      <formula>400</formula>
    </cfRule>
  </conditionalFormatting>
  <conditionalFormatting sqref="H1319">
    <cfRule type="cellIs" dxfId="1046" priority="834" operator="notBetween">
      <formula>0.1</formula>
      <formula>400</formula>
    </cfRule>
  </conditionalFormatting>
  <conditionalFormatting sqref="H1318">
    <cfRule type="cellIs" dxfId="1045" priority="835" operator="notBetween">
      <formula>0.1</formula>
      <formula>400</formula>
    </cfRule>
  </conditionalFormatting>
  <conditionalFormatting sqref="H1316">
    <cfRule type="cellIs" dxfId="1044" priority="836" operator="notBetween">
      <formula>0.1</formula>
      <formula>400</formula>
    </cfRule>
  </conditionalFormatting>
  <conditionalFormatting sqref="H1315">
    <cfRule type="cellIs" dxfId="1043" priority="837" operator="notBetween">
      <formula>0.1</formula>
      <formula>400</formula>
    </cfRule>
  </conditionalFormatting>
  <conditionalFormatting sqref="H1314">
    <cfRule type="cellIs" dxfId="1042" priority="838" operator="notBetween">
      <formula>0.1</formula>
      <formula>400</formula>
    </cfRule>
  </conditionalFormatting>
  <conditionalFormatting sqref="H1313">
    <cfRule type="cellIs" dxfId="1041" priority="839" operator="notBetween">
      <formula>0.1</formula>
      <formula>400</formula>
    </cfRule>
  </conditionalFormatting>
  <conditionalFormatting sqref="H1311">
    <cfRule type="cellIs" dxfId="1040" priority="840" operator="notBetween">
      <formula>0.1</formula>
      <formula>400</formula>
    </cfRule>
  </conditionalFormatting>
  <conditionalFormatting sqref="H1310">
    <cfRule type="cellIs" dxfId="1039" priority="841" operator="notBetween">
      <formula>0.1</formula>
      <formula>400</formula>
    </cfRule>
  </conditionalFormatting>
  <conditionalFormatting sqref="H1309">
    <cfRule type="cellIs" dxfId="1038" priority="842" operator="notBetween">
      <formula>0.1</formula>
      <formula>400</formula>
    </cfRule>
  </conditionalFormatting>
  <conditionalFormatting sqref="H1308">
    <cfRule type="cellIs" dxfId="1037" priority="843" operator="notBetween">
      <formula>0.1</formula>
      <formula>400</formula>
    </cfRule>
  </conditionalFormatting>
  <conditionalFormatting sqref="H1306">
    <cfRule type="cellIs" dxfId="1036" priority="844" operator="notBetween">
      <formula>0.1</formula>
      <formula>400</formula>
    </cfRule>
  </conditionalFormatting>
  <conditionalFormatting sqref="H1305">
    <cfRule type="cellIs" dxfId="1035" priority="845" operator="notBetween">
      <formula>0.1</formula>
      <formula>400</formula>
    </cfRule>
  </conditionalFormatting>
  <conditionalFormatting sqref="H1304">
    <cfRule type="cellIs" dxfId="1034" priority="846" operator="notBetween">
      <formula>0.1</formula>
      <formula>400</formula>
    </cfRule>
  </conditionalFormatting>
  <conditionalFormatting sqref="H1303">
    <cfRule type="cellIs" dxfId="1033" priority="847" operator="notBetween">
      <formula>0.1</formula>
      <formula>400</formula>
    </cfRule>
  </conditionalFormatting>
  <conditionalFormatting sqref="H1301">
    <cfRule type="cellIs" dxfId="1032" priority="848" operator="notBetween">
      <formula>0.1</formula>
      <formula>400</formula>
    </cfRule>
  </conditionalFormatting>
  <conditionalFormatting sqref="H1300">
    <cfRule type="cellIs" dxfId="1031" priority="849" operator="notBetween">
      <formula>0.1</formula>
      <formula>400</formula>
    </cfRule>
  </conditionalFormatting>
  <conditionalFormatting sqref="H1299">
    <cfRule type="cellIs" dxfId="1030" priority="850" operator="notBetween">
      <formula>0.1</formula>
      <formula>400</formula>
    </cfRule>
  </conditionalFormatting>
  <conditionalFormatting sqref="H1298">
    <cfRule type="cellIs" dxfId="1029" priority="851" operator="notBetween">
      <formula>0.1</formula>
      <formula>400</formula>
    </cfRule>
  </conditionalFormatting>
  <conditionalFormatting sqref="H1296">
    <cfRule type="cellIs" dxfId="1028" priority="852" operator="notBetween">
      <formula>0.1</formula>
      <formula>400</formula>
    </cfRule>
  </conditionalFormatting>
  <conditionalFormatting sqref="H1295">
    <cfRule type="cellIs" dxfId="1027" priority="853" operator="notBetween">
      <formula>0.1</formula>
      <formula>400</formula>
    </cfRule>
  </conditionalFormatting>
  <conditionalFormatting sqref="H1294">
    <cfRule type="cellIs" dxfId="1026" priority="854" operator="notBetween">
      <formula>0.1</formula>
      <formula>400</formula>
    </cfRule>
  </conditionalFormatting>
  <conditionalFormatting sqref="H1293">
    <cfRule type="cellIs" dxfId="1025" priority="855" operator="notBetween">
      <formula>0.1</formula>
      <formula>400</formula>
    </cfRule>
  </conditionalFormatting>
  <conditionalFormatting sqref="H1291">
    <cfRule type="cellIs" dxfId="1024" priority="856" operator="notBetween">
      <formula>0.1</formula>
      <formula>400</formula>
    </cfRule>
  </conditionalFormatting>
  <conditionalFormatting sqref="H1290">
    <cfRule type="cellIs" dxfId="1023" priority="857" operator="notBetween">
      <formula>0.1</formula>
      <formula>400</formula>
    </cfRule>
  </conditionalFormatting>
  <conditionalFormatting sqref="H1289">
    <cfRule type="cellIs" dxfId="1022" priority="858" operator="notBetween">
      <formula>0.1</formula>
      <formula>400</formula>
    </cfRule>
  </conditionalFormatting>
  <conditionalFormatting sqref="H1288">
    <cfRule type="cellIs" dxfId="1021" priority="859" operator="notBetween">
      <formula>0.1</formula>
      <formula>400</formula>
    </cfRule>
  </conditionalFormatting>
  <conditionalFormatting sqref="H1286">
    <cfRule type="cellIs" dxfId="1020" priority="860" operator="notBetween">
      <formula>0.1</formula>
      <formula>400</formula>
    </cfRule>
  </conditionalFormatting>
  <conditionalFormatting sqref="H1285">
    <cfRule type="cellIs" dxfId="1019" priority="861" operator="notBetween">
      <formula>0.1</formula>
      <formula>400</formula>
    </cfRule>
  </conditionalFormatting>
  <conditionalFormatting sqref="H1284">
    <cfRule type="cellIs" dxfId="1018" priority="862" operator="notBetween">
      <formula>0.1</formula>
      <formula>400</formula>
    </cfRule>
  </conditionalFormatting>
  <conditionalFormatting sqref="H1283">
    <cfRule type="cellIs" dxfId="1017" priority="863" operator="notBetween">
      <formula>0.1</formula>
      <formula>400</formula>
    </cfRule>
  </conditionalFormatting>
  <conditionalFormatting sqref="H1281">
    <cfRule type="cellIs" dxfId="1016" priority="864" operator="notBetween">
      <formula>0.1</formula>
      <formula>400</formula>
    </cfRule>
  </conditionalFormatting>
  <conditionalFormatting sqref="H1280">
    <cfRule type="cellIs" dxfId="1015" priority="865" operator="notBetween">
      <formula>0.1</formula>
      <formula>400</formula>
    </cfRule>
  </conditionalFormatting>
  <conditionalFormatting sqref="H1279">
    <cfRule type="cellIs" dxfId="1014" priority="866" operator="notBetween">
      <formula>0.1</formula>
      <formula>400</formula>
    </cfRule>
  </conditionalFormatting>
  <conditionalFormatting sqref="H1278">
    <cfRule type="cellIs" dxfId="1013" priority="867" operator="notBetween">
      <formula>0.1</formula>
      <formula>400</formula>
    </cfRule>
  </conditionalFormatting>
  <conditionalFormatting sqref="H1276">
    <cfRule type="cellIs" dxfId="1012" priority="868" operator="notBetween">
      <formula>0.1</formula>
      <formula>400</formula>
    </cfRule>
  </conditionalFormatting>
  <conditionalFormatting sqref="H1275">
    <cfRule type="cellIs" dxfId="1011" priority="869" operator="notBetween">
      <formula>0.1</formula>
      <formula>400</formula>
    </cfRule>
  </conditionalFormatting>
  <conditionalFormatting sqref="H1274">
    <cfRule type="cellIs" dxfId="1010" priority="870" operator="notBetween">
      <formula>0.1</formula>
      <formula>400</formula>
    </cfRule>
  </conditionalFormatting>
  <conditionalFormatting sqref="H1273">
    <cfRule type="cellIs" dxfId="1009" priority="871" operator="notBetween">
      <formula>0.1</formula>
      <formula>400</formula>
    </cfRule>
  </conditionalFormatting>
  <conditionalFormatting sqref="H1271">
    <cfRule type="cellIs" dxfId="1008" priority="872" operator="notBetween">
      <formula>0.1</formula>
      <formula>400</formula>
    </cfRule>
  </conditionalFormatting>
  <conditionalFormatting sqref="H1270">
    <cfRule type="cellIs" dxfId="1007" priority="873" operator="notBetween">
      <formula>0.1</formula>
      <formula>400</formula>
    </cfRule>
  </conditionalFormatting>
  <conditionalFormatting sqref="H1269">
    <cfRule type="cellIs" dxfId="1006" priority="874" operator="notBetween">
      <formula>0.1</formula>
      <formula>400</formula>
    </cfRule>
  </conditionalFormatting>
  <conditionalFormatting sqref="H1268">
    <cfRule type="cellIs" dxfId="1005" priority="875" operator="notBetween">
      <formula>0.1</formula>
      <formula>400</formula>
    </cfRule>
  </conditionalFormatting>
  <conditionalFormatting sqref="H1266">
    <cfRule type="cellIs" dxfId="1004" priority="876" operator="notBetween">
      <formula>0.1</formula>
      <formula>400</formula>
    </cfRule>
  </conditionalFormatting>
  <conditionalFormatting sqref="H1265">
    <cfRule type="cellIs" dxfId="1003" priority="877" operator="notBetween">
      <formula>0.1</formula>
      <formula>400</formula>
    </cfRule>
  </conditionalFormatting>
  <conditionalFormatting sqref="H1264">
    <cfRule type="cellIs" dxfId="1002" priority="878" operator="notBetween">
      <formula>0.1</formula>
      <formula>400</formula>
    </cfRule>
  </conditionalFormatting>
  <conditionalFormatting sqref="H1263">
    <cfRule type="cellIs" dxfId="1001" priority="879" operator="notBetween">
      <formula>0.1</formula>
      <formula>400</formula>
    </cfRule>
  </conditionalFormatting>
  <conditionalFormatting sqref="H1261">
    <cfRule type="cellIs" dxfId="1000" priority="880" operator="notBetween">
      <formula>0.1</formula>
      <formula>400</formula>
    </cfRule>
  </conditionalFormatting>
  <conditionalFormatting sqref="H1260">
    <cfRule type="cellIs" dxfId="999" priority="881" operator="notBetween">
      <formula>0.1</formula>
      <formula>400</formula>
    </cfRule>
  </conditionalFormatting>
  <conditionalFormatting sqref="H1259">
    <cfRule type="cellIs" dxfId="998" priority="882" operator="notBetween">
      <formula>0.1</formula>
      <formula>400</formula>
    </cfRule>
  </conditionalFormatting>
  <conditionalFormatting sqref="H1258">
    <cfRule type="cellIs" dxfId="997" priority="883" operator="notBetween">
      <formula>0.1</formula>
      <formula>400</formula>
    </cfRule>
  </conditionalFormatting>
  <conditionalFormatting sqref="H1256">
    <cfRule type="cellIs" dxfId="996" priority="884" operator="notBetween">
      <formula>0.1</formula>
      <formula>400</formula>
    </cfRule>
  </conditionalFormatting>
  <conditionalFormatting sqref="H1255">
    <cfRule type="cellIs" dxfId="995" priority="885" operator="notBetween">
      <formula>0.1</formula>
      <formula>400</formula>
    </cfRule>
  </conditionalFormatting>
  <conditionalFormatting sqref="H1254">
    <cfRule type="cellIs" dxfId="994" priority="886" operator="notBetween">
      <formula>0.1</formula>
      <formula>400</formula>
    </cfRule>
  </conditionalFormatting>
  <conditionalFormatting sqref="H1253">
    <cfRule type="cellIs" dxfId="993" priority="887" operator="notBetween">
      <formula>0.1</formula>
      <formula>400</formula>
    </cfRule>
  </conditionalFormatting>
  <conditionalFormatting sqref="H1251">
    <cfRule type="cellIs" dxfId="992" priority="888" operator="notBetween">
      <formula>0.1</formula>
      <formula>400</formula>
    </cfRule>
  </conditionalFormatting>
  <conditionalFormatting sqref="H1250">
    <cfRule type="cellIs" dxfId="991" priority="889" operator="notBetween">
      <formula>0.1</formula>
      <formula>400</formula>
    </cfRule>
  </conditionalFormatting>
  <conditionalFormatting sqref="H1249">
    <cfRule type="cellIs" dxfId="990" priority="890" operator="notBetween">
      <formula>0.1</formula>
      <formula>400</formula>
    </cfRule>
  </conditionalFormatting>
  <conditionalFormatting sqref="H1248">
    <cfRule type="cellIs" dxfId="989" priority="891" operator="notBetween">
      <formula>0.1</formula>
      <formula>400</formula>
    </cfRule>
  </conditionalFormatting>
  <conditionalFormatting sqref="H1246">
    <cfRule type="cellIs" dxfId="988" priority="892" operator="notBetween">
      <formula>0.1</formula>
      <formula>400</formula>
    </cfRule>
  </conditionalFormatting>
  <conditionalFormatting sqref="H1245">
    <cfRule type="cellIs" dxfId="987" priority="893" operator="notBetween">
      <formula>0.1</formula>
      <formula>400</formula>
    </cfRule>
  </conditionalFormatting>
  <conditionalFormatting sqref="H1244">
    <cfRule type="cellIs" dxfId="986" priority="894" operator="notBetween">
      <formula>0.1</formula>
      <formula>400</formula>
    </cfRule>
  </conditionalFormatting>
  <conditionalFormatting sqref="H1243">
    <cfRule type="cellIs" dxfId="985" priority="895" operator="notBetween">
      <formula>0.1</formula>
      <formula>400</formula>
    </cfRule>
  </conditionalFormatting>
  <conditionalFormatting sqref="H1241">
    <cfRule type="cellIs" dxfId="984" priority="896" operator="notBetween">
      <formula>0.1</formula>
      <formula>400</formula>
    </cfRule>
  </conditionalFormatting>
  <conditionalFormatting sqref="H1240">
    <cfRule type="cellIs" dxfId="983" priority="897" operator="notBetween">
      <formula>0.1</formula>
      <formula>400</formula>
    </cfRule>
  </conditionalFormatting>
  <conditionalFormatting sqref="H1239">
    <cfRule type="cellIs" dxfId="982" priority="898" operator="notBetween">
      <formula>0.1</formula>
      <formula>400</formula>
    </cfRule>
  </conditionalFormatting>
  <conditionalFormatting sqref="H1238">
    <cfRule type="cellIs" dxfId="981" priority="899" operator="notBetween">
      <formula>0.1</formula>
      <formula>400</formula>
    </cfRule>
  </conditionalFormatting>
  <conditionalFormatting sqref="H1236">
    <cfRule type="cellIs" dxfId="980" priority="900" operator="notBetween">
      <formula>0.1</formula>
      <formula>400</formula>
    </cfRule>
  </conditionalFormatting>
  <conditionalFormatting sqref="H1235">
    <cfRule type="cellIs" dxfId="979" priority="901" operator="notBetween">
      <formula>0.1</formula>
      <formula>400</formula>
    </cfRule>
  </conditionalFormatting>
  <conditionalFormatting sqref="H1234">
    <cfRule type="cellIs" dxfId="978" priority="902" operator="notBetween">
      <formula>0.1</formula>
      <formula>400</formula>
    </cfRule>
  </conditionalFormatting>
  <conditionalFormatting sqref="H1233">
    <cfRule type="cellIs" dxfId="977" priority="903" operator="notBetween">
      <formula>0.1</formula>
      <formula>400</formula>
    </cfRule>
  </conditionalFormatting>
  <conditionalFormatting sqref="H1231">
    <cfRule type="cellIs" dxfId="976" priority="904" operator="notBetween">
      <formula>0.1</formula>
      <formula>400</formula>
    </cfRule>
  </conditionalFormatting>
  <conditionalFormatting sqref="H1230">
    <cfRule type="cellIs" dxfId="975" priority="905" operator="notBetween">
      <formula>0.1</formula>
      <formula>400</formula>
    </cfRule>
  </conditionalFormatting>
  <conditionalFormatting sqref="H1229">
    <cfRule type="cellIs" dxfId="974" priority="906" operator="notBetween">
      <formula>0.1</formula>
      <formula>400</formula>
    </cfRule>
  </conditionalFormatting>
  <conditionalFormatting sqref="H1228">
    <cfRule type="cellIs" dxfId="973" priority="907" operator="notBetween">
      <formula>0.1</formula>
      <formula>400</formula>
    </cfRule>
  </conditionalFormatting>
  <conditionalFormatting sqref="H1226">
    <cfRule type="cellIs" dxfId="972" priority="908" operator="notBetween">
      <formula>0.1</formula>
      <formula>400</formula>
    </cfRule>
  </conditionalFormatting>
  <conditionalFormatting sqref="H1225">
    <cfRule type="cellIs" dxfId="971" priority="909" operator="notBetween">
      <formula>0.1</formula>
      <formula>400</formula>
    </cfRule>
  </conditionalFormatting>
  <conditionalFormatting sqref="H1224">
    <cfRule type="cellIs" dxfId="970" priority="910" operator="notBetween">
      <formula>0.1</formula>
      <formula>400</formula>
    </cfRule>
  </conditionalFormatting>
  <conditionalFormatting sqref="H1223">
    <cfRule type="cellIs" dxfId="969" priority="911" operator="notBetween">
      <formula>0.1</formula>
      <formula>400</formula>
    </cfRule>
  </conditionalFormatting>
  <conditionalFormatting sqref="H1221">
    <cfRule type="cellIs" dxfId="968" priority="912" operator="notBetween">
      <formula>0.1</formula>
      <formula>400</formula>
    </cfRule>
  </conditionalFormatting>
  <conditionalFormatting sqref="H1220">
    <cfRule type="cellIs" dxfId="967" priority="913" operator="notBetween">
      <formula>0.1</formula>
      <formula>400</formula>
    </cfRule>
  </conditionalFormatting>
  <conditionalFormatting sqref="H1219">
    <cfRule type="cellIs" dxfId="966" priority="914" operator="notBetween">
      <formula>0.1</formula>
      <formula>400</formula>
    </cfRule>
  </conditionalFormatting>
  <conditionalFormatting sqref="H1218">
    <cfRule type="cellIs" dxfId="965" priority="915" operator="notBetween">
      <formula>0.1</formula>
      <formula>400</formula>
    </cfRule>
  </conditionalFormatting>
  <conditionalFormatting sqref="H1216">
    <cfRule type="cellIs" dxfId="964" priority="916" operator="notBetween">
      <formula>0.1</formula>
      <formula>400</formula>
    </cfRule>
  </conditionalFormatting>
  <conditionalFormatting sqref="H1215">
    <cfRule type="cellIs" dxfId="963" priority="917" operator="notBetween">
      <formula>0.1</formula>
      <formula>400</formula>
    </cfRule>
  </conditionalFormatting>
  <conditionalFormatting sqref="H1214">
    <cfRule type="cellIs" dxfId="962" priority="918" operator="notBetween">
      <formula>0.1</formula>
      <formula>400</formula>
    </cfRule>
  </conditionalFormatting>
  <conditionalFormatting sqref="H1213">
    <cfRule type="cellIs" dxfId="961" priority="919" operator="notBetween">
      <formula>0.1</formula>
      <formula>400</formula>
    </cfRule>
  </conditionalFormatting>
  <conditionalFormatting sqref="H1211">
    <cfRule type="cellIs" dxfId="960" priority="920" operator="notBetween">
      <formula>0.1</formula>
      <formula>400</formula>
    </cfRule>
  </conditionalFormatting>
  <conditionalFormatting sqref="H1210">
    <cfRule type="cellIs" dxfId="959" priority="921" operator="notBetween">
      <formula>0.1</formula>
      <formula>400</formula>
    </cfRule>
  </conditionalFormatting>
  <conditionalFormatting sqref="H1209">
    <cfRule type="cellIs" dxfId="958" priority="922" operator="notBetween">
      <formula>0.1</formula>
      <formula>400</formula>
    </cfRule>
  </conditionalFormatting>
  <conditionalFormatting sqref="H1208">
    <cfRule type="cellIs" dxfId="957" priority="923" operator="notBetween">
      <formula>0.1</formula>
      <formula>400</formula>
    </cfRule>
  </conditionalFormatting>
  <conditionalFormatting sqref="H1206">
    <cfRule type="cellIs" dxfId="956" priority="924" operator="notBetween">
      <formula>0.1</formula>
      <formula>400</formula>
    </cfRule>
  </conditionalFormatting>
  <conditionalFormatting sqref="H1205">
    <cfRule type="cellIs" dxfId="955" priority="925" operator="notBetween">
      <formula>0.1</formula>
      <formula>400</formula>
    </cfRule>
  </conditionalFormatting>
  <conditionalFormatting sqref="H1204">
    <cfRule type="cellIs" dxfId="954" priority="926" operator="notBetween">
      <formula>0.1</formula>
      <formula>400</formula>
    </cfRule>
  </conditionalFormatting>
  <conditionalFormatting sqref="H1203">
    <cfRule type="cellIs" dxfId="953" priority="927" operator="notBetween">
      <formula>0.1</formula>
      <formula>400</formula>
    </cfRule>
  </conditionalFormatting>
  <conditionalFormatting sqref="H1201">
    <cfRule type="cellIs" dxfId="952" priority="928" operator="notBetween">
      <formula>0.1</formula>
      <formula>400</formula>
    </cfRule>
  </conditionalFormatting>
  <conditionalFormatting sqref="H1200">
    <cfRule type="cellIs" dxfId="951" priority="929" operator="notBetween">
      <formula>0.1</formula>
      <formula>400</formula>
    </cfRule>
  </conditionalFormatting>
  <conditionalFormatting sqref="H1199">
    <cfRule type="cellIs" dxfId="950" priority="930" operator="notBetween">
      <formula>0.1</formula>
      <formula>400</formula>
    </cfRule>
  </conditionalFormatting>
  <conditionalFormatting sqref="H1198">
    <cfRule type="cellIs" dxfId="949" priority="931" operator="notBetween">
      <formula>0.1</formula>
      <formula>400</formula>
    </cfRule>
  </conditionalFormatting>
  <conditionalFormatting sqref="H1196">
    <cfRule type="cellIs" dxfId="948" priority="932" operator="notBetween">
      <formula>0.1</formula>
      <formula>400</formula>
    </cfRule>
  </conditionalFormatting>
  <conditionalFormatting sqref="H1195">
    <cfRule type="cellIs" dxfId="947" priority="933" operator="notBetween">
      <formula>0.1</formula>
      <formula>400</formula>
    </cfRule>
  </conditionalFormatting>
  <conditionalFormatting sqref="H1194">
    <cfRule type="cellIs" dxfId="946" priority="934" operator="notBetween">
      <formula>0.1</formula>
      <formula>400</formula>
    </cfRule>
  </conditionalFormatting>
  <conditionalFormatting sqref="H1193">
    <cfRule type="cellIs" dxfId="945" priority="935" operator="notBetween">
      <formula>0.1</formula>
      <formula>400</formula>
    </cfRule>
  </conditionalFormatting>
  <conditionalFormatting sqref="H1191">
    <cfRule type="cellIs" dxfId="944" priority="936" operator="notBetween">
      <formula>0.1</formula>
      <formula>400</formula>
    </cfRule>
  </conditionalFormatting>
  <conditionalFormatting sqref="H1190">
    <cfRule type="cellIs" dxfId="943" priority="937" operator="notBetween">
      <formula>0.1</formula>
      <formula>400</formula>
    </cfRule>
  </conditionalFormatting>
  <conditionalFormatting sqref="H1189">
    <cfRule type="cellIs" dxfId="942" priority="938" operator="notBetween">
      <formula>0.1</formula>
      <formula>400</formula>
    </cfRule>
  </conditionalFormatting>
  <conditionalFormatting sqref="H1188">
    <cfRule type="cellIs" dxfId="941" priority="939" operator="notBetween">
      <formula>0.1</formula>
      <formula>400</formula>
    </cfRule>
  </conditionalFormatting>
  <conditionalFormatting sqref="H1186">
    <cfRule type="cellIs" dxfId="940" priority="940" operator="notBetween">
      <formula>0.1</formula>
      <formula>400</formula>
    </cfRule>
  </conditionalFormatting>
  <conditionalFormatting sqref="H1185">
    <cfRule type="cellIs" dxfId="939" priority="941" operator="notBetween">
      <formula>0.1</formula>
      <formula>400</formula>
    </cfRule>
  </conditionalFormatting>
  <conditionalFormatting sqref="H1184">
    <cfRule type="cellIs" dxfId="938" priority="942" operator="notBetween">
      <formula>0.1</formula>
      <formula>400</formula>
    </cfRule>
  </conditionalFormatting>
  <conditionalFormatting sqref="H1183">
    <cfRule type="cellIs" dxfId="937" priority="943" operator="notBetween">
      <formula>0.1</formula>
      <formula>400</formula>
    </cfRule>
  </conditionalFormatting>
  <conditionalFormatting sqref="H1181">
    <cfRule type="cellIs" dxfId="936" priority="944" operator="notBetween">
      <formula>0.1</formula>
      <formula>400</formula>
    </cfRule>
  </conditionalFormatting>
  <conditionalFormatting sqref="H1180">
    <cfRule type="cellIs" dxfId="935" priority="945" operator="notBetween">
      <formula>0.1</formula>
      <formula>400</formula>
    </cfRule>
  </conditionalFormatting>
  <conditionalFormatting sqref="H1179">
    <cfRule type="cellIs" dxfId="934" priority="946" operator="notBetween">
      <formula>0.1</formula>
      <formula>400</formula>
    </cfRule>
  </conditionalFormatting>
  <conditionalFormatting sqref="H1178">
    <cfRule type="cellIs" dxfId="933" priority="947" operator="notBetween">
      <formula>0.1</formula>
      <formula>400</formula>
    </cfRule>
  </conditionalFormatting>
  <conditionalFormatting sqref="H1176">
    <cfRule type="cellIs" dxfId="932" priority="948" operator="notBetween">
      <formula>0.1</formula>
      <formula>400</formula>
    </cfRule>
  </conditionalFormatting>
  <conditionalFormatting sqref="H1175">
    <cfRule type="cellIs" dxfId="931" priority="949" operator="notBetween">
      <formula>0.1</formula>
      <formula>400</formula>
    </cfRule>
  </conditionalFormatting>
  <conditionalFormatting sqref="H1174">
    <cfRule type="cellIs" dxfId="930" priority="950" operator="notBetween">
      <formula>0.1</formula>
      <formula>400</formula>
    </cfRule>
  </conditionalFormatting>
  <conditionalFormatting sqref="H1173">
    <cfRule type="cellIs" dxfId="929" priority="951" operator="notBetween">
      <formula>0.1</formula>
      <formula>400</formula>
    </cfRule>
  </conditionalFormatting>
  <conditionalFormatting sqref="H1171">
    <cfRule type="cellIs" dxfId="928" priority="952" operator="notBetween">
      <formula>0.1</formula>
      <formula>400</formula>
    </cfRule>
  </conditionalFormatting>
  <conditionalFormatting sqref="H1170">
    <cfRule type="cellIs" dxfId="927" priority="953" operator="notBetween">
      <formula>0.1</formula>
      <formula>400</formula>
    </cfRule>
  </conditionalFormatting>
  <conditionalFormatting sqref="H1169">
    <cfRule type="cellIs" dxfId="926" priority="954" operator="notBetween">
      <formula>0.1</formula>
      <formula>400</formula>
    </cfRule>
  </conditionalFormatting>
  <conditionalFormatting sqref="H1168">
    <cfRule type="cellIs" dxfId="925" priority="955" operator="notBetween">
      <formula>0.1</formula>
      <formula>400</formula>
    </cfRule>
  </conditionalFormatting>
  <conditionalFormatting sqref="H1166">
    <cfRule type="cellIs" dxfId="924" priority="956" operator="notBetween">
      <formula>0.1</formula>
      <formula>400</formula>
    </cfRule>
  </conditionalFormatting>
  <conditionalFormatting sqref="H1165">
    <cfRule type="cellIs" dxfId="923" priority="957" operator="notBetween">
      <formula>0.1</formula>
      <formula>400</formula>
    </cfRule>
  </conditionalFormatting>
  <conditionalFormatting sqref="H1164">
    <cfRule type="cellIs" dxfId="922" priority="958" operator="notBetween">
      <formula>0.1</formula>
      <formula>400</formula>
    </cfRule>
  </conditionalFormatting>
  <conditionalFormatting sqref="H1163">
    <cfRule type="cellIs" dxfId="921" priority="959" operator="notBetween">
      <formula>0.1</formula>
      <formula>400</formula>
    </cfRule>
  </conditionalFormatting>
  <conditionalFormatting sqref="H1161">
    <cfRule type="cellIs" dxfId="920" priority="960" operator="notBetween">
      <formula>0.1</formula>
      <formula>400</formula>
    </cfRule>
  </conditionalFormatting>
  <conditionalFormatting sqref="H1160">
    <cfRule type="cellIs" dxfId="919" priority="961" operator="notBetween">
      <formula>0.1</formula>
      <formula>400</formula>
    </cfRule>
  </conditionalFormatting>
  <conditionalFormatting sqref="H1159">
    <cfRule type="cellIs" dxfId="918" priority="962" operator="notBetween">
      <formula>0.1</formula>
      <formula>400</formula>
    </cfRule>
  </conditionalFormatting>
  <conditionalFormatting sqref="H1158">
    <cfRule type="cellIs" dxfId="917" priority="963" operator="notBetween">
      <formula>0.1</formula>
      <formula>400</formula>
    </cfRule>
  </conditionalFormatting>
  <conditionalFormatting sqref="H1156">
    <cfRule type="cellIs" dxfId="916" priority="964" operator="notBetween">
      <formula>0.1</formula>
      <formula>400</formula>
    </cfRule>
  </conditionalFormatting>
  <conditionalFormatting sqref="H1155">
    <cfRule type="cellIs" dxfId="915" priority="965" operator="notBetween">
      <formula>0.1</formula>
      <formula>400</formula>
    </cfRule>
  </conditionalFormatting>
  <conditionalFormatting sqref="H1154">
    <cfRule type="cellIs" dxfId="914" priority="966" operator="notBetween">
      <formula>0.1</formula>
      <formula>400</formula>
    </cfRule>
  </conditionalFormatting>
  <conditionalFormatting sqref="H1153">
    <cfRule type="cellIs" dxfId="913" priority="967" operator="notBetween">
      <formula>0.1</formula>
      <formula>400</formula>
    </cfRule>
  </conditionalFormatting>
  <conditionalFormatting sqref="H1151">
    <cfRule type="cellIs" dxfId="912" priority="968" operator="notBetween">
      <formula>0.1</formula>
      <formula>400</formula>
    </cfRule>
  </conditionalFormatting>
  <conditionalFormatting sqref="H1150">
    <cfRule type="cellIs" dxfId="911" priority="969" operator="notBetween">
      <formula>0.1</formula>
      <formula>400</formula>
    </cfRule>
  </conditionalFormatting>
  <conditionalFormatting sqref="H1149">
    <cfRule type="cellIs" dxfId="910" priority="970" operator="notBetween">
      <formula>0.1</formula>
      <formula>400</formula>
    </cfRule>
  </conditionalFormatting>
  <conditionalFormatting sqref="H1148">
    <cfRule type="cellIs" dxfId="909" priority="971" operator="notBetween">
      <formula>0.1</formula>
      <formula>400</formula>
    </cfRule>
  </conditionalFormatting>
  <conditionalFormatting sqref="H1146">
    <cfRule type="cellIs" dxfId="908" priority="972" operator="notBetween">
      <formula>0.1</formula>
      <formula>400</formula>
    </cfRule>
  </conditionalFormatting>
  <conditionalFormatting sqref="H1145">
    <cfRule type="cellIs" dxfId="907" priority="973" operator="notBetween">
      <formula>0.1</formula>
      <formula>400</formula>
    </cfRule>
  </conditionalFormatting>
  <conditionalFormatting sqref="H1144">
    <cfRule type="cellIs" dxfId="906" priority="974" operator="notBetween">
      <formula>0.1</formula>
      <formula>400</formula>
    </cfRule>
  </conditionalFormatting>
  <conditionalFormatting sqref="H1143">
    <cfRule type="cellIs" dxfId="905" priority="975" operator="notBetween">
      <formula>0.1</formula>
      <formula>400</formula>
    </cfRule>
  </conditionalFormatting>
  <conditionalFormatting sqref="H1141">
    <cfRule type="cellIs" dxfId="904" priority="976" operator="notBetween">
      <formula>0.1</formula>
      <formula>400</formula>
    </cfRule>
  </conditionalFormatting>
  <conditionalFormatting sqref="H1140">
    <cfRule type="cellIs" dxfId="903" priority="977" operator="notBetween">
      <formula>0.1</formula>
      <formula>400</formula>
    </cfRule>
  </conditionalFormatting>
  <conditionalFormatting sqref="H1139">
    <cfRule type="cellIs" dxfId="902" priority="978" operator="notBetween">
      <formula>0.1</formula>
      <formula>400</formula>
    </cfRule>
  </conditionalFormatting>
  <conditionalFormatting sqref="H1138">
    <cfRule type="cellIs" dxfId="901" priority="979" operator="notBetween">
      <formula>0.1</formula>
      <formula>400</formula>
    </cfRule>
  </conditionalFormatting>
  <conditionalFormatting sqref="H1136">
    <cfRule type="cellIs" dxfId="900" priority="980" operator="notBetween">
      <formula>0.1</formula>
      <formula>400</formula>
    </cfRule>
  </conditionalFormatting>
  <conditionalFormatting sqref="H1135">
    <cfRule type="cellIs" dxfId="899" priority="981" operator="notBetween">
      <formula>0.1</formula>
      <formula>400</formula>
    </cfRule>
  </conditionalFormatting>
  <conditionalFormatting sqref="H1134">
    <cfRule type="cellIs" dxfId="898" priority="982" operator="notBetween">
      <formula>0.1</formula>
      <formula>400</formula>
    </cfRule>
  </conditionalFormatting>
  <conditionalFormatting sqref="H1133">
    <cfRule type="cellIs" dxfId="897" priority="983" operator="notBetween">
      <formula>0.1</formula>
      <formula>400</formula>
    </cfRule>
  </conditionalFormatting>
  <conditionalFormatting sqref="H1131">
    <cfRule type="cellIs" dxfId="896" priority="984" operator="notBetween">
      <formula>0.1</formula>
      <formula>400</formula>
    </cfRule>
  </conditionalFormatting>
  <conditionalFormatting sqref="H1130">
    <cfRule type="cellIs" dxfId="895" priority="985" operator="notBetween">
      <formula>0.1</formula>
      <formula>400</formula>
    </cfRule>
  </conditionalFormatting>
  <conditionalFormatting sqref="H1129">
    <cfRule type="cellIs" dxfId="894" priority="986" operator="notBetween">
      <formula>0.1</formula>
      <formula>400</formula>
    </cfRule>
  </conditionalFormatting>
  <conditionalFormatting sqref="H1128">
    <cfRule type="cellIs" dxfId="893" priority="987" operator="notBetween">
      <formula>0.1</formula>
      <formula>400</formula>
    </cfRule>
  </conditionalFormatting>
  <conditionalFormatting sqref="H1126">
    <cfRule type="cellIs" dxfId="892" priority="988" operator="notBetween">
      <formula>0.1</formula>
      <formula>400</formula>
    </cfRule>
  </conditionalFormatting>
  <conditionalFormatting sqref="H1125">
    <cfRule type="cellIs" dxfId="891" priority="989" operator="notBetween">
      <formula>0.1</formula>
      <formula>400</formula>
    </cfRule>
  </conditionalFormatting>
  <conditionalFormatting sqref="H1124">
    <cfRule type="cellIs" dxfId="890" priority="990" operator="notBetween">
      <formula>0.1</formula>
      <formula>400</formula>
    </cfRule>
  </conditionalFormatting>
  <conditionalFormatting sqref="H1123">
    <cfRule type="cellIs" dxfId="889" priority="991" operator="notBetween">
      <formula>0.1</formula>
      <formula>400</formula>
    </cfRule>
  </conditionalFormatting>
  <conditionalFormatting sqref="H1121">
    <cfRule type="cellIs" dxfId="888" priority="992" operator="notBetween">
      <formula>0.1</formula>
      <formula>400</formula>
    </cfRule>
  </conditionalFormatting>
  <conditionalFormatting sqref="H1120">
    <cfRule type="cellIs" dxfId="887" priority="993" operator="notBetween">
      <formula>0.1</formula>
      <formula>400</formula>
    </cfRule>
  </conditionalFormatting>
  <conditionalFormatting sqref="H1119">
    <cfRule type="cellIs" dxfId="886" priority="994" operator="notBetween">
      <formula>0.1</formula>
      <formula>400</formula>
    </cfRule>
  </conditionalFormatting>
  <conditionalFormatting sqref="H1118">
    <cfRule type="cellIs" dxfId="885" priority="995" operator="notBetween">
      <formula>0.1</formula>
      <formula>400</formula>
    </cfRule>
  </conditionalFormatting>
  <conditionalFormatting sqref="H1116">
    <cfRule type="cellIs" dxfId="884" priority="996" operator="notBetween">
      <formula>0.1</formula>
      <formula>400</formula>
    </cfRule>
  </conditionalFormatting>
  <conditionalFormatting sqref="H1115">
    <cfRule type="cellIs" dxfId="883" priority="997" operator="notBetween">
      <formula>0.1</formula>
      <formula>400</formula>
    </cfRule>
  </conditionalFormatting>
  <conditionalFormatting sqref="H1114">
    <cfRule type="cellIs" dxfId="882" priority="998" operator="notBetween">
      <formula>0.1</formula>
      <formula>400</formula>
    </cfRule>
  </conditionalFormatting>
  <conditionalFormatting sqref="H1113">
    <cfRule type="cellIs" dxfId="881" priority="999" operator="notBetween">
      <formula>0.1</formula>
      <formula>400</formula>
    </cfRule>
  </conditionalFormatting>
  <conditionalFormatting sqref="H1111">
    <cfRule type="cellIs" dxfId="880" priority="1000" operator="notBetween">
      <formula>0.1</formula>
      <formula>400</formula>
    </cfRule>
  </conditionalFormatting>
  <conditionalFormatting sqref="H1110">
    <cfRule type="cellIs" dxfId="879" priority="1001" operator="notBetween">
      <formula>0.1</formula>
      <formula>400</formula>
    </cfRule>
  </conditionalFormatting>
  <conditionalFormatting sqref="H1109">
    <cfRule type="cellIs" dxfId="878" priority="1002" operator="notBetween">
      <formula>0.1</formula>
      <formula>400</formula>
    </cfRule>
  </conditionalFormatting>
  <conditionalFormatting sqref="H1108">
    <cfRule type="cellIs" dxfId="877" priority="1003" operator="notBetween">
      <formula>0.1</formula>
      <formula>400</formula>
    </cfRule>
  </conditionalFormatting>
  <conditionalFormatting sqref="H1106">
    <cfRule type="cellIs" dxfId="876" priority="1004" operator="notBetween">
      <formula>0.1</formula>
      <formula>400</formula>
    </cfRule>
  </conditionalFormatting>
  <conditionalFormatting sqref="H1105">
    <cfRule type="cellIs" dxfId="875" priority="1005" operator="notBetween">
      <formula>0.1</formula>
      <formula>400</formula>
    </cfRule>
  </conditionalFormatting>
  <conditionalFormatting sqref="H1104">
    <cfRule type="cellIs" dxfId="874" priority="1006" operator="notBetween">
      <formula>0.1</formula>
      <formula>400</formula>
    </cfRule>
  </conditionalFormatting>
  <conditionalFormatting sqref="H1103">
    <cfRule type="cellIs" dxfId="873" priority="1007" operator="notBetween">
      <formula>0.1</formula>
      <formula>400</formula>
    </cfRule>
  </conditionalFormatting>
  <conditionalFormatting sqref="H1101">
    <cfRule type="cellIs" dxfId="872" priority="1008" operator="notBetween">
      <formula>0.1</formula>
      <formula>400</formula>
    </cfRule>
  </conditionalFormatting>
  <conditionalFormatting sqref="H1100">
    <cfRule type="cellIs" dxfId="871" priority="1009" operator="notBetween">
      <formula>0.1</formula>
      <formula>400</formula>
    </cfRule>
  </conditionalFormatting>
  <conditionalFormatting sqref="H1099">
    <cfRule type="cellIs" dxfId="870" priority="1010" operator="notBetween">
      <formula>0.1</formula>
      <formula>400</formula>
    </cfRule>
  </conditionalFormatting>
  <conditionalFormatting sqref="H1098">
    <cfRule type="cellIs" dxfId="869" priority="1011" operator="notBetween">
      <formula>0.1</formula>
      <formula>400</formula>
    </cfRule>
  </conditionalFormatting>
  <conditionalFormatting sqref="H1096">
    <cfRule type="cellIs" dxfId="868" priority="1012" operator="notBetween">
      <formula>0.1</formula>
      <formula>400</formula>
    </cfRule>
  </conditionalFormatting>
  <conditionalFormatting sqref="H1095">
    <cfRule type="cellIs" dxfId="867" priority="1013" operator="notBetween">
      <formula>0.1</formula>
      <formula>400</formula>
    </cfRule>
  </conditionalFormatting>
  <conditionalFormatting sqref="H1094">
    <cfRule type="cellIs" dxfId="866" priority="1014" operator="notBetween">
      <formula>0.1</formula>
      <formula>400</formula>
    </cfRule>
  </conditionalFormatting>
  <conditionalFormatting sqref="H1093">
    <cfRule type="cellIs" dxfId="865" priority="1015" operator="notBetween">
      <formula>0.1</formula>
      <formula>400</formula>
    </cfRule>
  </conditionalFormatting>
  <conditionalFormatting sqref="H1091">
    <cfRule type="cellIs" dxfId="864" priority="1016" operator="notBetween">
      <formula>0.1</formula>
      <formula>400</formula>
    </cfRule>
  </conditionalFormatting>
  <conditionalFormatting sqref="H1090">
    <cfRule type="cellIs" dxfId="863" priority="1017" operator="notBetween">
      <formula>0.1</formula>
      <formula>400</formula>
    </cfRule>
  </conditionalFormatting>
  <conditionalFormatting sqref="H1089">
    <cfRule type="cellIs" dxfId="862" priority="1018" operator="notBetween">
      <formula>0.1</formula>
      <formula>400</formula>
    </cfRule>
  </conditionalFormatting>
  <conditionalFormatting sqref="H1088">
    <cfRule type="cellIs" dxfId="861" priority="1019" operator="notBetween">
      <formula>0.1</formula>
      <formula>400</formula>
    </cfRule>
  </conditionalFormatting>
  <conditionalFormatting sqref="H1086">
    <cfRule type="cellIs" dxfId="860" priority="1020" operator="notBetween">
      <formula>0.1</formula>
      <formula>400</formula>
    </cfRule>
  </conditionalFormatting>
  <conditionalFormatting sqref="H1085">
    <cfRule type="cellIs" dxfId="859" priority="1021" operator="notBetween">
      <formula>0.1</formula>
      <formula>400</formula>
    </cfRule>
  </conditionalFormatting>
  <conditionalFormatting sqref="H1084">
    <cfRule type="cellIs" dxfId="858" priority="1022" operator="notBetween">
      <formula>0.1</formula>
      <formula>400</formula>
    </cfRule>
  </conditionalFormatting>
  <conditionalFormatting sqref="H1083">
    <cfRule type="cellIs" dxfId="857" priority="1023" operator="notBetween">
      <formula>0.1</formula>
      <formula>400</formula>
    </cfRule>
  </conditionalFormatting>
  <conditionalFormatting sqref="H1081">
    <cfRule type="cellIs" dxfId="856" priority="1024" operator="notBetween">
      <formula>0.1</formula>
      <formula>400</formula>
    </cfRule>
  </conditionalFormatting>
  <conditionalFormatting sqref="H1080">
    <cfRule type="cellIs" dxfId="855" priority="1025" operator="notBetween">
      <formula>0.1</formula>
      <formula>400</formula>
    </cfRule>
  </conditionalFormatting>
  <conditionalFormatting sqref="H1079">
    <cfRule type="cellIs" dxfId="854" priority="1026" operator="notBetween">
      <formula>0.1</formula>
      <formula>400</formula>
    </cfRule>
  </conditionalFormatting>
  <conditionalFormatting sqref="H1078">
    <cfRule type="cellIs" dxfId="853" priority="1027" operator="notBetween">
      <formula>0.1</formula>
      <formula>400</formula>
    </cfRule>
  </conditionalFormatting>
  <conditionalFormatting sqref="H1076">
    <cfRule type="cellIs" dxfId="852" priority="1028" operator="notBetween">
      <formula>0.1</formula>
      <formula>400</formula>
    </cfRule>
  </conditionalFormatting>
  <conditionalFormatting sqref="H1075">
    <cfRule type="cellIs" dxfId="851" priority="1029" operator="notBetween">
      <formula>0.1</formula>
      <formula>400</formula>
    </cfRule>
  </conditionalFormatting>
  <conditionalFormatting sqref="H1074">
    <cfRule type="cellIs" dxfId="850" priority="1030" operator="notBetween">
      <formula>0.1</formula>
      <formula>400</formula>
    </cfRule>
  </conditionalFormatting>
  <conditionalFormatting sqref="H1073">
    <cfRule type="cellIs" dxfId="849" priority="1031" operator="notBetween">
      <formula>0.1</formula>
      <formula>400</formula>
    </cfRule>
  </conditionalFormatting>
  <conditionalFormatting sqref="H1071">
    <cfRule type="cellIs" dxfId="848" priority="1032" operator="notBetween">
      <formula>0.1</formula>
      <formula>400</formula>
    </cfRule>
  </conditionalFormatting>
  <conditionalFormatting sqref="H1070">
    <cfRule type="cellIs" dxfId="847" priority="1033" operator="notBetween">
      <formula>0.1</formula>
      <formula>400</formula>
    </cfRule>
  </conditionalFormatting>
  <conditionalFormatting sqref="H1069">
    <cfRule type="cellIs" dxfId="846" priority="1034" operator="notBetween">
      <formula>0.1</formula>
      <formula>400</formula>
    </cfRule>
  </conditionalFormatting>
  <conditionalFormatting sqref="H1068">
    <cfRule type="cellIs" dxfId="845" priority="1035" operator="notBetween">
      <formula>0.1</formula>
      <formula>400</formula>
    </cfRule>
  </conditionalFormatting>
  <conditionalFormatting sqref="H1066">
    <cfRule type="cellIs" dxfId="844" priority="1036" operator="notBetween">
      <formula>0.1</formula>
      <formula>400</formula>
    </cfRule>
  </conditionalFormatting>
  <conditionalFormatting sqref="H1065">
    <cfRule type="cellIs" dxfId="843" priority="1037" operator="notBetween">
      <formula>0.1</formula>
      <formula>400</formula>
    </cfRule>
  </conditionalFormatting>
  <conditionalFormatting sqref="H1064">
    <cfRule type="cellIs" dxfId="842" priority="1038" operator="notBetween">
      <formula>0.1</formula>
      <formula>400</formula>
    </cfRule>
  </conditionalFormatting>
  <conditionalFormatting sqref="H1063">
    <cfRule type="cellIs" dxfId="841" priority="1039" operator="notBetween">
      <formula>0.1</formula>
      <formula>400</formula>
    </cfRule>
  </conditionalFormatting>
  <conditionalFormatting sqref="H1061">
    <cfRule type="cellIs" dxfId="840" priority="1040" operator="notBetween">
      <formula>0.1</formula>
      <formula>400</formula>
    </cfRule>
  </conditionalFormatting>
  <conditionalFormatting sqref="H1060">
    <cfRule type="cellIs" dxfId="839" priority="1041" operator="notBetween">
      <formula>0.1</formula>
      <formula>400</formula>
    </cfRule>
  </conditionalFormatting>
  <conditionalFormatting sqref="H1059">
    <cfRule type="cellIs" dxfId="838" priority="1042" operator="notBetween">
      <formula>0.1</formula>
      <formula>400</formula>
    </cfRule>
  </conditionalFormatting>
  <conditionalFormatting sqref="H1058">
    <cfRule type="cellIs" dxfId="837" priority="1043" operator="notBetween">
      <formula>0.1</formula>
      <formula>400</formula>
    </cfRule>
  </conditionalFormatting>
  <conditionalFormatting sqref="H1056">
    <cfRule type="cellIs" dxfId="836" priority="1044" operator="notBetween">
      <formula>0.1</formula>
      <formula>400</formula>
    </cfRule>
  </conditionalFormatting>
  <conditionalFormatting sqref="H1055">
    <cfRule type="cellIs" dxfId="835" priority="1045" operator="notBetween">
      <formula>0.1</formula>
      <formula>400</formula>
    </cfRule>
  </conditionalFormatting>
  <conditionalFormatting sqref="H1054">
    <cfRule type="cellIs" dxfId="834" priority="1046" operator="notBetween">
      <formula>0.1</formula>
      <formula>400</formula>
    </cfRule>
  </conditionalFormatting>
  <conditionalFormatting sqref="H1053">
    <cfRule type="cellIs" dxfId="833" priority="1047" operator="notBetween">
      <formula>0.1</formula>
      <formula>400</formula>
    </cfRule>
  </conditionalFormatting>
  <conditionalFormatting sqref="H1051">
    <cfRule type="cellIs" dxfId="832" priority="1048" operator="notBetween">
      <formula>0.1</formula>
      <formula>400</formula>
    </cfRule>
  </conditionalFormatting>
  <conditionalFormatting sqref="H1050">
    <cfRule type="cellIs" dxfId="831" priority="1049" operator="notBetween">
      <formula>0.1</formula>
      <formula>400</formula>
    </cfRule>
  </conditionalFormatting>
  <conditionalFormatting sqref="H1049">
    <cfRule type="cellIs" dxfId="830" priority="1050" operator="notBetween">
      <formula>0.1</formula>
      <formula>400</formula>
    </cfRule>
  </conditionalFormatting>
  <conditionalFormatting sqref="H1048">
    <cfRule type="cellIs" dxfId="829" priority="1051" operator="notBetween">
      <formula>0.1</formula>
      <formula>400</formula>
    </cfRule>
  </conditionalFormatting>
  <conditionalFormatting sqref="H1046">
    <cfRule type="cellIs" dxfId="828" priority="1052" operator="notBetween">
      <formula>0.1</formula>
      <formula>400</formula>
    </cfRule>
  </conditionalFormatting>
  <conditionalFormatting sqref="H1045">
    <cfRule type="cellIs" dxfId="827" priority="1053" operator="notBetween">
      <formula>0.1</formula>
      <formula>400</formula>
    </cfRule>
  </conditionalFormatting>
  <conditionalFormatting sqref="H1044">
    <cfRule type="cellIs" dxfId="826" priority="1054" operator="notBetween">
      <formula>0.1</formula>
      <formula>400</formula>
    </cfRule>
  </conditionalFormatting>
  <conditionalFormatting sqref="H1043">
    <cfRule type="cellIs" dxfId="825" priority="1055" operator="notBetween">
      <formula>0.1</formula>
      <formula>400</formula>
    </cfRule>
  </conditionalFormatting>
  <conditionalFormatting sqref="H1041">
    <cfRule type="cellIs" dxfId="824" priority="1056" operator="notBetween">
      <formula>0.1</formula>
      <formula>400</formula>
    </cfRule>
  </conditionalFormatting>
  <conditionalFormatting sqref="H1040">
    <cfRule type="cellIs" dxfId="823" priority="1057" operator="notBetween">
      <formula>0.1</formula>
      <formula>400</formula>
    </cfRule>
  </conditionalFormatting>
  <conditionalFormatting sqref="H1039">
    <cfRule type="cellIs" dxfId="822" priority="1058" operator="notBetween">
      <formula>0.1</formula>
      <formula>400</formula>
    </cfRule>
  </conditionalFormatting>
  <conditionalFormatting sqref="H1038">
    <cfRule type="cellIs" dxfId="821" priority="1059" operator="notBetween">
      <formula>0.1</formula>
      <formula>400</formula>
    </cfRule>
  </conditionalFormatting>
  <conditionalFormatting sqref="H1036">
    <cfRule type="cellIs" dxfId="820" priority="1060" operator="notBetween">
      <formula>0.1</formula>
      <formula>400</formula>
    </cfRule>
  </conditionalFormatting>
  <conditionalFormatting sqref="H1035">
    <cfRule type="cellIs" dxfId="819" priority="1061" operator="notBetween">
      <formula>0.1</formula>
      <formula>400</formula>
    </cfRule>
  </conditionalFormatting>
  <conditionalFormatting sqref="H1034">
    <cfRule type="cellIs" dxfId="818" priority="1062" operator="notBetween">
      <formula>0.1</formula>
      <formula>400</formula>
    </cfRule>
  </conditionalFormatting>
  <conditionalFormatting sqref="H1033">
    <cfRule type="cellIs" dxfId="817" priority="1063" operator="notBetween">
      <formula>0.1</formula>
      <formula>400</formula>
    </cfRule>
  </conditionalFormatting>
  <conditionalFormatting sqref="H1031">
    <cfRule type="cellIs" dxfId="816" priority="1064" operator="notBetween">
      <formula>0.1</formula>
      <formula>400</formula>
    </cfRule>
  </conditionalFormatting>
  <conditionalFormatting sqref="H1030">
    <cfRule type="cellIs" dxfId="815" priority="1065" operator="notBetween">
      <formula>0.1</formula>
      <formula>400</formula>
    </cfRule>
  </conditionalFormatting>
  <conditionalFormatting sqref="H1029">
    <cfRule type="cellIs" dxfId="814" priority="1066" operator="notBetween">
      <formula>0.1</formula>
      <formula>400</formula>
    </cfRule>
  </conditionalFormatting>
  <conditionalFormatting sqref="H1028">
    <cfRule type="cellIs" dxfId="813" priority="1067" operator="notBetween">
      <formula>0.1</formula>
      <formula>400</formula>
    </cfRule>
  </conditionalFormatting>
  <conditionalFormatting sqref="H1026">
    <cfRule type="cellIs" dxfId="812" priority="1068" operator="notBetween">
      <formula>0.1</formula>
      <formula>400</formula>
    </cfRule>
  </conditionalFormatting>
  <conditionalFormatting sqref="H1025">
    <cfRule type="cellIs" dxfId="811" priority="1069" operator="notBetween">
      <formula>0.1</formula>
      <formula>400</formula>
    </cfRule>
  </conditionalFormatting>
  <conditionalFormatting sqref="H1024">
    <cfRule type="cellIs" dxfId="810" priority="1070" operator="notBetween">
      <formula>0.1</formula>
      <formula>400</formula>
    </cfRule>
  </conditionalFormatting>
  <conditionalFormatting sqref="H1023">
    <cfRule type="cellIs" dxfId="809" priority="1071" operator="notBetween">
      <formula>0.1</formula>
      <formula>400</formula>
    </cfRule>
  </conditionalFormatting>
  <conditionalFormatting sqref="H1021">
    <cfRule type="cellIs" dxfId="808" priority="1072" operator="notBetween">
      <formula>0.1</formula>
      <formula>400</formula>
    </cfRule>
  </conditionalFormatting>
  <conditionalFormatting sqref="H1020">
    <cfRule type="cellIs" dxfId="807" priority="1073" operator="notBetween">
      <formula>0.1</formula>
      <formula>400</formula>
    </cfRule>
  </conditionalFormatting>
  <conditionalFormatting sqref="H1019">
    <cfRule type="cellIs" dxfId="806" priority="1074" operator="notBetween">
      <formula>0.1</formula>
      <formula>400</formula>
    </cfRule>
  </conditionalFormatting>
  <conditionalFormatting sqref="H1018">
    <cfRule type="cellIs" dxfId="805" priority="1075" operator="notBetween">
      <formula>0.1</formula>
      <formula>400</formula>
    </cfRule>
  </conditionalFormatting>
  <conditionalFormatting sqref="H1016">
    <cfRule type="cellIs" dxfId="804" priority="1076" operator="notBetween">
      <formula>0.1</formula>
      <formula>400</formula>
    </cfRule>
  </conditionalFormatting>
  <conditionalFormatting sqref="H1015">
    <cfRule type="cellIs" dxfId="803" priority="1077" operator="notBetween">
      <formula>0.1</formula>
      <formula>400</formula>
    </cfRule>
  </conditionalFormatting>
  <conditionalFormatting sqref="H1014">
    <cfRule type="cellIs" dxfId="802" priority="1078" operator="notBetween">
      <formula>0.1</formula>
      <formula>400</formula>
    </cfRule>
  </conditionalFormatting>
  <conditionalFormatting sqref="H1013">
    <cfRule type="cellIs" dxfId="801" priority="1079" operator="notBetween">
      <formula>0.1</formula>
      <formula>400</formula>
    </cfRule>
  </conditionalFormatting>
  <conditionalFormatting sqref="H1011">
    <cfRule type="cellIs" dxfId="800" priority="1080" operator="notBetween">
      <formula>0.1</formula>
      <formula>400</formula>
    </cfRule>
  </conditionalFormatting>
  <conditionalFormatting sqref="H1010">
    <cfRule type="cellIs" dxfId="799" priority="1081" operator="notBetween">
      <formula>0.1</formula>
      <formula>400</formula>
    </cfRule>
  </conditionalFormatting>
  <conditionalFormatting sqref="H1009">
    <cfRule type="cellIs" dxfId="798" priority="1082" operator="notBetween">
      <formula>0.1</formula>
      <formula>400</formula>
    </cfRule>
  </conditionalFormatting>
  <conditionalFormatting sqref="H1008">
    <cfRule type="cellIs" dxfId="797" priority="1083" operator="notBetween">
      <formula>0.1</formula>
      <formula>400</formula>
    </cfRule>
  </conditionalFormatting>
  <conditionalFormatting sqref="H1006">
    <cfRule type="cellIs" dxfId="796" priority="1084" operator="notBetween">
      <formula>0.1</formula>
      <formula>400</formula>
    </cfRule>
  </conditionalFormatting>
  <conditionalFormatting sqref="H1005">
    <cfRule type="cellIs" dxfId="795" priority="1085" operator="notBetween">
      <formula>0.1</formula>
      <formula>400</formula>
    </cfRule>
  </conditionalFormatting>
  <conditionalFormatting sqref="H1004">
    <cfRule type="cellIs" dxfId="794" priority="1086" operator="notBetween">
      <formula>0.1</formula>
      <formula>400</formula>
    </cfRule>
  </conditionalFormatting>
  <conditionalFormatting sqref="H1003">
    <cfRule type="cellIs" dxfId="793" priority="1087" operator="notBetween">
      <formula>0.1</formula>
      <formula>400</formula>
    </cfRule>
  </conditionalFormatting>
  <conditionalFormatting sqref="H1001">
    <cfRule type="cellIs" dxfId="792" priority="1088" operator="notBetween">
      <formula>0.1</formula>
      <formula>400</formula>
    </cfRule>
  </conditionalFormatting>
  <conditionalFormatting sqref="H1000">
    <cfRule type="cellIs" dxfId="791" priority="1089" operator="notBetween">
      <formula>0.1</formula>
      <formula>400</formula>
    </cfRule>
  </conditionalFormatting>
  <conditionalFormatting sqref="H999">
    <cfRule type="cellIs" dxfId="790" priority="1090" operator="notBetween">
      <formula>0.1</formula>
      <formula>400</formula>
    </cfRule>
  </conditionalFormatting>
  <conditionalFormatting sqref="H998">
    <cfRule type="cellIs" dxfId="789" priority="1091" operator="notBetween">
      <formula>0.1</formula>
      <formula>400</formula>
    </cfRule>
  </conditionalFormatting>
  <conditionalFormatting sqref="H996">
    <cfRule type="cellIs" dxfId="788" priority="1092" operator="notBetween">
      <formula>0.1</formula>
      <formula>400</formula>
    </cfRule>
  </conditionalFormatting>
  <conditionalFormatting sqref="H995">
    <cfRule type="cellIs" dxfId="787" priority="1093" operator="notBetween">
      <formula>0.1</formula>
      <formula>400</formula>
    </cfRule>
  </conditionalFormatting>
  <conditionalFormatting sqref="H994">
    <cfRule type="cellIs" dxfId="786" priority="1094" operator="notBetween">
      <formula>0.1</formula>
      <formula>400</formula>
    </cfRule>
  </conditionalFormatting>
  <conditionalFormatting sqref="H993">
    <cfRule type="cellIs" dxfId="785" priority="1095" operator="notBetween">
      <formula>0.1</formula>
      <formula>400</formula>
    </cfRule>
  </conditionalFormatting>
  <conditionalFormatting sqref="H991">
    <cfRule type="cellIs" dxfId="784" priority="1096" operator="notBetween">
      <formula>0.1</formula>
      <formula>400</formula>
    </cfRule>
  </conditionalFormatting>
  <conditionalFormatting sqref="H990">
    <cfRule type="cellIs" dxfId="783" priority="1097" operator="notBetween">
      <formula>0.1</formula>
      <formula>400</formula>
    </cfRule>
  </conditionalFormatting>
  <conditionalFormatting sqref="H989">
    <cfRule type="cellIs" dxfId="782" priority="1098" operator="notBetween">
      <formula>0.1</formula>
      <formula>400</formula>
    </cfRule>
  </conditionalFormatting>
  <conditionalFormatting sqref="H988">
    <cfRule type="cellIs" dxfId="781" priority="1099" operator="notBetween">
      <formula>0.1</formula>
      <formula>400</formula>
    </cfRule>
  </conditionalFormatting>
  <conditionalFormatting sqref="H986">
    <cfRule type="cellIs" dxfId="780" priority="1100" operator="notBetween">
      <formula>0.1</formula>
      <formula>400</formula>
    </cfRule>
  </conditionalFormatting>
  <conditionalFormatting sqref="H985">
    <cfRule type="cellIs" dxfId="779" priority="1101" operator="notBetween">
      <formula>0.1</formula>
      <formula>400</formula>
    </cfRule>
  </conditionalFormatting>
  <conditionalFormatting sqref="H984">
    <cfRule type="cellIs" dxfId="778" priority="1102" operator="notBetween">
      <formula>0.1</formula>
      <formula>400</formula>
    </cfRule>
  </conditionalFormatting>
  <conditionalFormatting sqref="H983">
    <cfRule type="cellIs" dxfId="777" priority="1103" operator="notBetween">
      <formula>0.1</formula>
      <formula>400</formula>
    </cfRule>
  </conditionalFormatting>
  <conditionalFormatting sqref="H981">
    <cfRule type="cellIs" dxfId="776" priority="1104" operator="notBetween">
      <formula>0.1</formula>
      <formula>400</formula>
    </cfRule>
  </conditionalFormatting>
  <conditionalFormatting sqref="H980">
    <cfRule type="cellIs" dxfId="775" priority="1105" operator="notBetween">
      <formula>0.1</formula>
      <formula>400</formula>
    </cfRule>
  </conditionalFormatting>
  <conditionalFormatting sqref="H979">
    <cfRule type="cellIs" dxfId="774" priority="1106" operator="notBetween">
      <formula>0.1</formula>
      <formula>400</formula>
    </cfRule>
  </conditionalFormatting>
  <conditionalFormatting sqref="H978">
    <cfRule type="cellIs" dxfId="773" priority="1107" operator="notBetween">
      <formula>0.1</formula>
      <formula>400</formula>
    </cfRule>
  </conditionalFormatting>
  <conditionalFormatting sqref="H976">
    <cfRule type="cellIs" dxfId="772" priority="1108" operator="notBetween">
      <formula>0.1</formula>
      <formula>400</formula>
    </cfRule>
  </conditionalFormatting>
  <conditionalFormatting sqref="H975">
    <cfRule type="cellIs" dxfId="771" priority="1109" operator="notBetween">
      <formula>0.1</formula>
      <formula>400</formula>
    </cfRule>
  </conditionalFormatting>
  <conditionalFormatting sqref="H974">
    <cfRule type="cellIs" dxfId="770" priority="1110" operator="notBetween">
      <formula>0.1</formula>
      <formula>400</formula>
    </cfRule>
  </conditionalFormatting>
  <conditionalFormatting sqref="H973">
    <cfRule type="cellIs" dxfId="769" priority="1111" operator="notBetween">
      <formula>0.1</formula>
      <formula>400</formula>
    </cfRule>
  </conditionalFormatting>
  <conditionalFormatting sqref="H971">
    <cfRule type="cellIs" dxfId="768" priority="1112" operator="notBetween">
      <formula>0.1</formula>
      <formula>400</formula>
    </cfRule>
  </conditionalFormatting>
  <conditionalFormatting sqref="H970">
    <cfRule type="cellIs" dxfId="767" priority="1113" operator="notBetween">
      <formula>0.1</formula>
      <formula>400</formula>
    </cfRule>
  </conditionalFormatting>
  <conditionalFormatting sqref="H969">
    <cfRule type="cellIs" dxfId="766" priority="1114" operator="notBetween">
      <formula>0.1</formula>
      <formula>400</formula>
    </cfRule>
  </conditionalFormatting>
  <conditionalFormatting sqref="H968">
    <cfRule type="cellIs" dxfId="765" priority="1115" operator="notBetween">
      <formula>0.1</formula>
      <formula>400</formula>
    </cfRule>
  </conditionalFormatting>
  <conditionalFormatting sqref="H966">
    <cfRule type="cellIs" dxfId="764" priority="1116" operator="notBetween">
      <formula>0.1</formula>
      <formula>400</formula>
    </cfRule>
  </conditionalFormatting>
  <conditionalFormatting sqref="H965">
    <cfRule type="cellIs" dxfId="763" priority="1117" operator="notBetween">
      <formula>0.1</formula>
      <formula>400</formula>
    </cfRule>
  </conditionalFormatting>
  <conditionalFormatting sqref="H964">
    <cfRule type="cellIs" dxfId="762" priority="1118" operator="notBetween">
      <formula>0.1</formula>
      <formula>400</formula>
    </cfRule>
  </conditionalFormatting>
  <conditionalFormatting sqref="H963">
    <cfRule type="cellIs" dxfId="761" priority="1119" operator="notBetween">
      <formula>0.1</formula>
      <formula>400</formula>
    </cfRule>
  </conditionalFormatting>
  <conditionalFormatting sqref="H961">
    <cfRule type="cellIs" dxfId="760" priority="1120" operator="notBetween">
      <formula>0.1</formula>
      <formula>400</formula>
    </cfRule>
  </conditionalFormatting>
  <conditionalFormatting sqref="H960">
    <cfRule type="cellIs" dxfId="759" priority="1121" operator="notBetween">
      <formula>0.1</formula>
      <formula>400</formula>
    </cfRule>
  </conditionalFormatting>
  <conditionalFormatting sqref="H959">
    <cfRule type="cellIs" dxfId="758" priority="1122" operator="notBetween">
      <formula>0.1</formula>
      <formula>400</formula>
    </cfRule>
  </conditionalFormatting>
  <conditionalFormatting sqref="H958">
    <cfRule type="cellIs" dxfId="757" priority="1123" operator="notBetween">
      <formula>0.1</formula>
      <formula>400</formula>
    </cfRule>
  </conditionalFormatting>
  <conditionalFormatting sqref="H956">
    <cfRule type="cellIs" dxfId="756" priority="1124" operator="notBetween">
      <formula>0.1</formula>
      <formula>400</formula>
    </cfRule>
  </conditionalFormatting>
  <conditionalFormatting sqref="H955">
    <cfRule type="cellIs" dxfId="755" priority="1125" operator="notBetween">
      <formula>0.1</formula>
      <formula>400</formula>
    </cfRule>
  </conditionalFormatting>
  <conditionalFormatting sqref="H954">
    <cfRule type="cellIs" dxfId="754" priority="1126" operator="notBetween">
      <formula>0.1</formula>
      <formula>400</formula>
    </cfRule>
  </conditionalFormatting>
  <conditionalFormatting sqref="H953">
    <cfRule type="cellIs" dxfId="753" priority="1127" operator="notBetween">
      <formula>0.1</formula>
      <formula>400</formula>
    </cfRule>
  </conditionalFormatting>
  <conditionalFormatting sqref="H951">
    <cfRule type="cellIs" dxfId="752" priority="1128" operator="notBetween">
      <formula>0.1</formula>
      <formula>400</formula>
    </cfRule>
  </conditionalFormatting>
  <conditionalFormatting sqref="H950">
    <cfRule type="cellIs" dxfId="751" priority="1129" operator="notBetween">
      <formula>0.1</formula>
      <formula>400</formula>
    </cfRule>
  </conditionalFormatting>
  <conditionalFormatting sqref="H949">
    <cfRule type="cellIs" dxfId="750" priority="1130" operator="notBetween">
      <formula>0.1</formula>
      <formula>400</formula>
    </cfRule>
  </conditionalFormatting>
  <conditionalFormatting sqref="H948">
    <cfRule type="cellIs" dxfId="749" priority="1131" operator="notBetween">
      <formula>0.1</formula>
      <formula>400</formula>
    </cfRule>
  </conditionalFormatting>
  <conditionalFormatting sqref="H946">
    <cfRule type="cellIs" dxfId="748" priority="1132" operator="notBetween">
      <formula>0.1</formula>
      <formula>400</formula>
    </cfRule>
  </conditionalFormatting>
  <conditionalFormatting sqref="H945">
    <cfRule type="cellIs" dxfId="747" priority="1133" operator="notBetween">
      <formula>0.1</formula>
      <formula>400</formula>
    </cfRule>
  </conditionalFormatting>
  <conditionalFormatting sqref="H944">
    <cfRule type="cellIs" dxfId="746" priority="1134" operator="notBetween">
      <formula>0.1</formula>
      <formula>400</formula>
    </cfRule>
  </conditionalFormatting>
  <conditionalFormatting sqref="H943">
    <cfRule type="cellIs" dxfId="745" priority="1135" operator="notBetween">
      <formula>0.1</formula>
      <formula>400</formula>
    </cfRule>
  </conditionalFormatting>
  <conditionalFormatting sqref="H941">
    <cfRule type="cellIs" dxfId="744" priority="1136" operator="notBetween">
      <formula>0.1</formula>
      <formula>400</formula>
    </cfRule>
  </conditionalFormatting>
  <conditionalFormatting sqref="H940">
    <cfRule type="cellIs" dxfId="743" priority="1137" operator="notBetween">
      <formula>0.1</formula>
      <formula>400</formula>
    </cfRule>
  </conditionalFormatting>
  <conditionalFormatting sqref="H939">
    <cfRule type="cellIs" dxfId="742" priority="1138" operator="notBetween">
      <formula>0.1</formula>
      <formula>400</formula>
    </cfRule>
  </conditionalFormatting>
  <conditionalFormatting sqref="H938">
    <cfRule type="cellIs" dxfId="741" priority="1139" operator="notBetween">
      <formula>0.1</formula>
      <formula>400</formula>
    </cfRule>
  </conditionalFormatting>
  <conditionalFormatting sqref="H936">
    <cfRule type="cellIs" dxfId="740" priority="1140" operator="notBetween">
      <formula>0.1</formula>
      <formula>400</formula>
    </cfRule>
  </conditionalFormatting>
  <conditionalFormatting sqref="H935">
    <cfRule type="cellIs" dxfId="739" priority="1141" operator="notBetween">
      <formula>0.1</formula>
      <formula>400</formula>
    </cfRule>
  </conditionalFormatting>
  <conditionalFormatting sqref="H934">
    <cfRule type="cellIs" dxfId="738" priority="1142" operator="notBetween">
      <formula>0.1</formula>
      <formula>400</formula>
    </cfRule>
  </conditionalFormatting>
  <conditionalFormatting sqref="H933">
    <cfRule type="cellIs" dxfId="737" priority="1143" operator="notBetween">
      <formula>0.1</formula>
      <formula>400</formula>
    </cfRule>
  </conditionalFormatting>
  <conditionalFormatting sqref="H931">
    <cfRule type="cellIs" dxfId="736" priority="1144" operator="notBetween">
      <formula>0.1</formula>
      <formula>400</formula>
    </cfRule>
  </conditionalFormatting>
  <conditionalFormatting sqref="H930">
    <cfRule type="cellIs" dxfId="735" priority="1145" operator="notBetween">
      <formula>0.1</formula>
      <formula>400</formula>
    </cfRule>
  </conditionalFormatting>
  <conditionalFormatting sqref="H929">
    <cfRule type="cellIs" dxfId="734" priority="1146" operator="notBetween">
      <formula>0.1</formula>
      <formula>400</formula>
    </cfRule>
  </conditionalFormatting>
  <conditionalFormatting sqref="H928">
    <cfRule type="cellIs" dxfId="733" priority="1147" operator="notBetween">
      <formula>0.1</formula>
      <formula>400</formula>
    </cfRule>
  </conditionalFormatting>
  <conditionalFormatting sqref="H926">
    <cfRule type="cellIs" dxfId="732" priority="1148" operator="notBetween">
      <formula>0.1</formula>
      <formula>400</formula>
    </cfRule>
  </conditionalFormatting>
  <conditionalFormatting sqref="H925">
    <cfRule type="cellIs" dxfId="731" priority="1149" operator="notBetween">
      <formula>0.1</formula>
      <formula>400</formula>
    </cfRule>
  </conditionalFormatting>
  <conditionalFormatting sqref="H924">
    <cfRule type="cellIs" dxfId="730" priority="1150" operator="notBetween">
      <formula>0.1</formula>
      <formula>400</formula>
    </cfRule>
  </conditionalFormatting>
  <conditionalFormatting sqref="H923">
    <cfRule type="cellIs" dxfId="729" priority="1151" operator="notBetween">
      <formula>0.1</formula>
      <formula>400</formula>
    </cfRule>
  </conditionalFormatting>
  <conditionalFormatting sqref="H921">
    <cfRule type="cellIs" dxfId="728" priority="1152" operator="notBetween">
      <formula>0.1</formula>
      <formula>400</formula>
    </cfRule>
  </conditionalFormatting>
  <conditionalFormatting sqref="H920">
    <cfRule type="cellIs" dxfId="727" priority="1153" operator="notBetween">
      <formula>0.1</formula>
      <formula>400</formula>
    </cfRule>
  </conditionalFormatting>
  <conditionalFormatting sqref="H919">
    <cfRule type="cellIs" dxfId="726" priority="1154" operator="notBetween">
      <formula>0.1</formula>
      <formula>400</formula>
    </cfRule>
  </conditionalFormatting>
  <conditionalFormatting sqref="H918">
    <cfRule type="cellIs" dxfId="725" priority="1155" operator="notBetween">
      <formula>0.1</formula>
      <formula>400</formula>
    </cfRule>
  </conditionalFormatting>
  <conditionalFormatting sqref="H916">
    <cfRule type="cellIs" dxfId="724" priority="1156" operator="notBetween">
      <formula>0.1</formula>
      <formula>400</formula>
    </cfRule>
  </conditionalFormatting>
  <conditionalFormatting sqref="H915">
    <cfRule type="cellIs" dxfId="723" priority="1157" operator="notBetween">
      <formula>0.1</formula>
      <formula>400</formula>
    </cfRule>
  </conditionalFormatting>
  <conditionalFormatting sqref="H914">
    <cfRule type="cellIs" dxfId="722" priority="1158" operator="notBetween">
      <formula>0.1</formula>
      <formula>400</formula>
    </cfRule>
  </conditionalFormatting>
  <conditionalFormatting sqref="H913">
    <cfRule type="cellIs" dxfId="721" priority="1159" operator="notBetween">
      <formula>0.1</formula>
      <formula>400</formula>
    </cfRule>
  </conditionalFormatting>
  <conditionalFormatting sqref="H911">
    <cfRule type="cellIs" dxfId="720" priority="1160" operator="notBetween">
      <formula>0.1</formula>
      <formula>400</formula>
    </cfRule>
  </conditionalFormatting>
  <conditionalFormatting sqref="H910">
    <cfRule type="cellIs" dxfId="719" priority="1161" operator="notBetween">
      <formula>0.1</formula>
      <formula>400</formula>
    </cfRule>
  </conditionalFormatting>
  <conditionalFormatting sqref="H909">
    <cfRule type="cellIs" dxfId="718" priority="1162" operator="notBetween">
      <formula>0.1</formula>
      <formula>400</formula>
    </cfRule>
  </conditionalFormatting>
  <conditionalFormatting sqref="H908">
    <cfRule type="cellIs" dxfId="717" priority="1163" operator="notBetween">
      <formula>0.1</formula>
      <formula>400</formula>
    </cfRule>
  </conditionalFormatting>
  <conditionalFormatting sqref="H906">
    <cfRule type="cellIs" dxfId="716" priority="1164" operator="notBetween">
      <formula>0.1</formula>
      <formula>400</formula>
    </cfRule>
  </conditionalFormatting>
  <conditionalFormatting sqref="H905">
    <cfRule type="cellIs" dxfId="715" priority="1165" operator="notBetween">
      <formula>0.1</formula>
      <formula>400</formula>
    </cfRule>
  </conditionalFormatting>
  <conditionalFormatting sqref="H904">
    <cfRule type="cellIs" dxfId="714" priority="1166" operator="notBetween">
      <formula>0.1</formula>
      <formula>400</formula>
    </cfRule>
  </conditionalFormatting>
  <conditionalFormatting sqref="H903">
    <cfRule type="cellIs" dxfId="713" priority="1167" operator="notBetween">
      <formula>0.1</formula>
      <formula>400</formula>
    </cfRule>
  </conditionalFormatting>
  <conditionalFormatting sqref="H901">
    <cfRule type="cellIs" dxfId="712" priority="1168" operator="notBetween">
      <formula>0.1</formula>
      <formula>400</formula>
    </cfRule>
  </conditionalFormatting>
  <conditionalFormatting sqref="H900">
    <cfRule type="cellIs" dxfId="711" priority="1169" operator="notBetween">
      <formula>0.1</formula>
      <formula>400</formula>
    </cfRule>
  </conditionalFormatting>
  <conditionalFormatting sqref="H899">
    <cfRule type="cellIs" dxfId="710" priority="1170" operator="notBetween">
      <formula>0.1</formula>
      <formula>400</formula>
    </cfRule>
  </conditionalFormatting>
  <conditionalFormatting sqref="H898">
    <cfRule type="cellIs" dxfId="709" priority="1171" operator="notBetween">
      <formula>0.1</formula>
      <formula>400</formula>
    </cfRule>
  </conditionalFormatting>
  <conditionalFormatting sqref="H896">
    <cfRule type="cellIs" dxfId="708" priority="1172" operator="notBetween">
      <formula>0.1</formula>
      <formula>400</formula>
    </cfRule>
  </conditionalFormatting>
  <conditionalFormatting sqref="H895">
    <cfRule type="cellIs" dxfId="707" priority="1173" operator="notBetween">
      <formula>0.1</formula>
      <formula>400</formula>
    </cfRule>
  </conditionalFormatting>
  <conditionalFormatting sqref="H894">
    <cfRule type="cellIs" dxfId="706" priority="1174" operator="notBetween">
      <formula>0.1</formula>
      <formula>400</formula>
    </cfRule>
  </conditionalFormatting>
  <conditionalFormatting sqref="H893">
    <cfRule type="cellIs" dxfId="705" priority="1175" operator="notBetween">
      <formula>0.1</formula>
      <formula>400</formula>
    </cfRule>
  </conditionalFormatting>
  <conditionalFormatting sqref="H891">
    <cfRule type="cellIs" dxfId="704" priority="1176" operator="notBetween">
      <formula>0.1</formula>
      <formula>400</formula>
    </cfRule>
  </conditionalFormatting>
  <conditionalFormatting sqref="H890">
    <cfRule type="cellIs" dxfId="703" priority="1177" operator="notBetween">
      <formula>0.1</formula>
      <formula>400</formula>
    </cfRule>
  </conditionalFormatting>
  <conditionalFormatting sqref="H889">
    <cfRule type="cellIs" dxfId="702" priority="1178" operator="notBetween">
      <formula>0.1</formula>
      <formula>400</formula>
    </cfRule>
  </conditionalFormatting>
  <conditionalFormatting sqref="H888">
    <cfRule type="cellIs" dxfId="701" priority="1179" operator="notBetween">
      <formula>0.1</formula>
      <formula>400</formula>
    </cfRule>
  </conditionalFormatting>
  <conditionalFormatting sqref="H886">
    <cfRule type="cellIs" dxfId="700" priority="1180" operator="notBetween">
      <formula>0.1</formula>
      <formula>400</formula>
    </cfRule>
  </conditionalFormatting>
  <conditionalFormatting sqref="H885">
    <cfRule type="cellIs" dxfId="699" priority="1181" operator="notBetween">
      <formula>0.1</formula>
      <formula>400</formula>
    </cfRule>
  </conditionalFormatting>
  <conditionalFormatting sqref="H884">
    <cfRule type="cellIs" dxfId="698" priority="1182" operator="notBetween">
      <formula>0.1</formula>
      <formula>400</formula>
    </cfRule>
  </conditionalFormatting>
  <conditionalFormatting sqref="H883">
    <cfRule type="cellIs" dxfId="697" priority="1183" operator="notBetween">
      <formula>0.1</formula>
      <formula>400</formula>
    </cfRule>
  </conditionalFormatting>
  <conditionalFormatting sqref="H881">
    <cfRule type="cellIs" dxfId="696" priority="1184" operator="notBetween">
      <formula>0.1</formula>
      <formula>400</formula>
    </cfRule>
  </conditionalFormatting>
  <conditionalFormatting sqref="H880">
    <cfRule type="cellIs" dxfId="695" priority="1185" operator="notBetween">
      <formula>0.1</formula>
      <formula>400</formula>
    </cfRule>
  </conditionalFormatting>
  <conditionalFormatting sqref="H879">
    <cfRule type="cellIs" dxfId="694" priority="1186" operator="notBetween">
      <formula>0.1</formula>
      <formula>400</formula>
    </cfRule>
  </conditionalFormatting>
  <conditionalFormatting sqref="H878">
    <cfRule type="cellIs" dxfId="693" priority="1187" operator="notBetween">
      <formula>0.1</formula>
      <formula>400</formula>
    </cfRule>
  </conditionalFormatting>
  <conditionalFormatting sqref="H876">
    <cfRule type="cellIs" dxfId="692" priority="1188" operator="notBetween">
      <formula>0.1</formula>
      <formula>400</formula>
    </cfRule>
  </conditionalFormatting>
  <conditionalFormatting sqref="H875">
    <cfRule type="cellIs" dxfId="691" priority="1189" operator="notBetween">
      <formula>0.1</formula>
      <formula>400</formula>
    </cfRule>
  </conditionalFormatting>
  <conditionalFormatting sqref="H874">
    <cfRule type="cellIs" dxfId="690" priority="1190" operator="notBetween">
      <formula>0.1</formula>
      <formula>400</formula>
    </cfRule>
  </conditionalFormatting>
  <conditionalFormatting sqref="H873">
    <cfRule type="cellIs" dxfId="689" priority="1191" operator="notBetween">
      <formula>0.1</formula>
      <formula>400</formula>
    </cfRule>
  </conditionalFormatting>
  <conditionalFormatting sqref="H871">
    <cfRule type="cellIs" dxfId="688" priority="1192" operator="notBetween">
      <formula>0.1</formula>
      <formula>400</formula>
    </cfRule>
  </conditionalFormatting>
  <conditionalFormatting sqref="H870">
    <cfRule type="cellIs" dxfId="687" priority="1193" operator="notBetween">
      <formula>0.1</formula>
      <formula>400</formula>
    </cfRule>
  </conditionalFormatting>
  <conditionalFormatting sqref="H869">
    <cfRule type="cellIs" dxfId="686" priority="1194" operator="notBetween">
      <formula>0.1</formula>
      <formula>400</formula>
    </cfRule>
  </conditionalFormatting>
  <conditionalFormatting sqref="H868">
    <cfRule type="cellIs" dxfId="685" priority="1195" operator="notBetween">
      <formula>0.1</formula>
      <formula>400</formula>
    </cfRule>
  </conditionalFormatting>
  <conditionalFormatting sqref="H866">
    <cfRule type="cellIs" dxfId="684" priority="1196" operator="notBetween">
      <formula>0.1</formula>
      <formula>400</formula>
    </cfRule>
  </conditionalFormatting>
  <conditionalFormatting sqref="H865">
    <cfRule type="cellIs" dxfId="683" priority="1197" operator="notBetween">
      <formula>0.1</formula>
      <formula>400</formula>
    </cfRule>
  </conditionalFormatting>
  <conditionalFormatting sqref="H864">
    <cfRule type="cellIs" dxfId="682" priority="1198" operator="notBetween">
      <formula>0.1</formula>
      <formula>400</formula>
    </cfRule>
  </conditionalFormatting>
  <conditionalFormatting sqref="H863">
    <cfRule type="cellIs" dxfId="681" priority="1199" operator="notBetween">
      <formula>0.1</formula>
      <formula>400</formula>
    </cfRule>
  </conditionalFormatting>
  <conditionalFormatting sqref="H861">
    <cfRule type="cellIs" dxfId="680" priority="1200" operator="notBetween">
      <formula>0.1</formula>
      <formula>400</formula>
    </cfRule>
  </conditionalFormatting>
  <conditionalFormatting sqref="H860">
    <cfRule type="cellIs" dxfId="679" priority="1201" operator="notBetween">
      <formula>0.1</formula>
      <formula>400</formula>
    </cfRule>
  </conditionalFormatting>
  <conditionalFormatting sqref="H859">
    <cfRule type="cellIs" dxfId="678" priority="1202" operator="notBetween">
      <formula>0.1</formula>
      <formula>400</formula>
    </cfRule>
  </conditionalFormatting>
  <conditionalFormatting sqref="H858">
    <cfRule type="cellIs" dxfId="677" priority="1203" operator="notBetween">
      <formula>0.1</formula>
      <formula>400</formula>
    </cfRule>
  </conditionalFormatting>
  <conditionalFormatting sqref="H856">
    <cfRule type="cellIs" dxfId="676" priority="1204" operator="notBetween">
      <formula>0.1</formula>
      <formula>400</formula>
    </cfRule>
  </conditionalFormatting>
  <conditionalFormatting sqref="H855">
    <cfRule type="cellIs" dxfId="675" priority="1205" operator="notBetween">
      <formula>0.1</formula>
      <formula>400</formula>
    </cfRule>
  </conditionalFormatting>
  <conditionalFormatting sqref="H854">
    <cfRule type="cellIs" dxfId="674" priority="1206" operator="notBetween">
      <formula>0.1</formula>
      <formula>400</formula>
    </cfRule>
  </conditionalFormatting>
  <conditionalFormatting sqref="H853">
    <cfRule type="cellIs" dxfId="673" priority="1207" operator="notBetween">
      <formula>0.1</formula>
      <formula>400</formula>
    </cfRule>
  </conditionalFormatting>
  <conditionalFormatting sqref="H851">
    <cfRule type="cellIs" dxfId="672" priority="1208" operator="notBetween">
      <formula>0.1</formula>
      <formula>400</formula>
    </cfRule>
  </conditionalFormatting>
  <conditionalFormatting sqref="H850">
    <cfRule type="cellIs" dxfId="671" priority="1209" operator="notBetween">
      <formula>0.1</formula>
      <formula>400</formula>
    </cfRule>
  </conditionalFormatting>
  <conditionalFormatting sqref="H849">
    <cfRule type="cellIs" dxfId="670" priority="1210" operator="notBetween">
      <formula>0.1</formula>
      <formula>400</formula>
    </cfRule>
  </conditionalFormatting>
  <conditionalFormatting sqref="H848">
    <cfRule type="cellIs" dxfId="669" priority="1211" operator="notBetween">
      <formula>0.1</formula>
      <formula>400</formula>
    </cfRule>
  </conditionalFormatting>
  <conditionalFormatting sqref="H846">
    <cfRule type="cellIs" dxfId="668" priority="1212" operator="notBetween">
      <formula>0.1</formula>
      <formula>400</formula>
    </cfRule>
  </conditionalFormatting>
  <conditionalFormatting sqref="H845">
    <cfRule type="cellIs" dxfId="667" priority="1213" operator="notBetween">
      <formula>0.1</formula>
      <formula>400</formula>
    </cfRule>
  </conditionalFormatting>
  <conditionalFormatting sqref="H844">
    <cfRule type="cellIs" dxfId="666" priority="1214" operator="notBetween">
      <formula>0.1</formula>
      <formula>400</formula>
    </cfRule>
  </conditionalFormatting>
  <conditionalFormatting sqref="H843">
    <cfRule type="cellIs" dxfId="665" priority="1215" operator="notBetween">
      <formula>0.1</formula>
      <formula>400</formula>
    </cfRule>
  </conditionalFormatting>
  <conditionalFormatting sqref="H841">
    <cfRule type="cellIs" dxfId="664" priority="1216" operator="notBetween">
      <formula>0.1</formula>
      <formula>400</formula>
    </cfRule>
  </conditionalFormatting>
  <conditionalFormatting sqref="H840">
    <cfRule type="cellIs" dxfId="663" priority="1217" operator="notBetween">
      <formula>0.1</formula>
      <formula>400</formula>
    </cfRule>
  </conditionalFormatting>
  <conditionalFormatting sqref="H839">
    <cfRule type="cellIs" dxfId="662" priority="1218" operator="notBetween">
      <formula>0.1</formula>
      <formula>400</formula>
    </cfRule>
  </conditionalFormatting>
  <conditionalFormatting sqref="H838">
    <cfRule type="cellIs" dxfId="661" priority="1219" operator="notBetween">
      <formula>0.1</formula>
      <formula>400</formula>
    </cfRule>
  </conditionalFormatting>
  <conditionalFormatting sqref="H836">
    <cfRule type="cellIs" dxfId="660" priority="1220" operator="notBetween">
      <formula>0.1</formula>
      <formula>400</formula>
    </cfRule>
  </conditionalFormatting>
  <conditionalFormatting sqref="H835">
    <cfRule type="cellIs" dxfId="659" priority="1221" operator="notBetween">
      <formula>0.1</formula>
      <formula>400</formula>
    </cfRule>
  </conditionalFormatting>
  <conditionalFormatting sqref="H834">
    <cfRule type="cellIs" dxfId="658" priority="1222" operator="notBetween">
      <formula>0.1</formula>
      <formula>400</formula>
    </cfRule>
  </conditionalFormatting>
  <conditionalFormatting sqref="H833">
    <cfRule type="cellIs" dxfId="657" priority="1223" operator="notBetween">
      <formula>0.1</formula>
      <formula>400</formula>
    </cfRule>
  </conditionalFormatting>
  <conditionalFormatting sqref="H831">
    <cfRule type="cellIs" dxfId="656" priority="1224" operator="notBetween">
      <formula>0.1</formula>
      <formula>400</formula>
    </cfRule>
  </conditionalFormatting>
  <conditionalFormatting sqref="H830">
    <cfRule type="cellIs" dxfId="655" priority="1225" operator="notBetween">
      <formula>0.1</formula>
      <formula>400</formula>
    </cfRule>
  </conditionalFormatting>
  <conditionalFormatting sqref="H829">
    <cfRule type="cellIs" dxfId="654" priority="1226" operator="notBetween">
      <formula>0.1</formula>
      <formula>400</formula>
    </cfRule>
  </conditionalFormatting>
  <conditionalFormatting sqref="H828">
    <cfRule type="cellIs" dxfId="653" priority="1227" operator="notBetween">
      <formula>0.1</formula>
      <formula>400</formula>
    </cfRule>
  </conditionalFormatting>
  <conditionalFormatting sqref="H826">
    <cfRule type="cellIs" dxfId="652" priority="1228" operator="notBetween">
      <formula>0.1</formula>
      <formula>400</formula>
    </cfRule>
  </conditionalFormatting>
  <conditionalFormatting sqref="H825">
    <cfRule type="cellIs" dxfId="651" priority="1229" operator="notBetween">
      <formula>0.1</formula>
      <formula>400</formula>
    </cfRule>
  </conditionalFormatting>
  <conditionalFormatting sqref="H824">
    <cfRule type="cellIs" dxfId="650" priority="1230" operator="notBetween">
      <formula>0.1</formula>
      <formula>400</formula>
    </cfRule>
  </conditionalFormatting>
  <conditionalFormatting sqref="H823">
    <cfRule type="cellIs" dxfId="649" priority="1231" operator="notBetween">
      <formula>0.1</formula>
      <formula>400</formula>
    </cfRule>
  </conditionalFormatting>
  <conditionalFormatting sqref="H821">
    <cfRule type="cellIs" dxfId="648" priority="1232" operator="notBetween">
      <formula>0.1</formula>
      <formula>400</formula>
    </cfRule>
  </conditionalFormatting>
  <conditionalFormatting sqref="H820">
    <cfRule type="cellIs" dxfId="647" priority="1233" operator="notBetween">
      <formula>0.1</formula>
      <formula>400</formula>
    </cfRule>
  </conditionalFormatting>
  <conditionalFormatting sqref="H819">
    <cfRule type="cellIs" dxfId="646" priority="1234" operator="notBetween">
      <formula>0.1</formula>
      <formula>400</formula>
    </cfRule>
  </conditionalFormatting>
  <conditionalFormatting sqref="H818">
    <cfRule type="cellIs" dxfId="645" priority="1235" operator="notBetween">
      <formula>0.1</formula>
      <formula>400</formula>
    </cfRule>
  </conditionalFormatting>
  <conditionalFormatting sqref="H816">
    <cfRule type="cellIs" dxfId="644" priority="1236" operator="notBetween">
      <formula>0.1</formula>
      <formula>400</formula>
    </cfRule>
  </conditionalFormatting>
  <conditionalFormatting sqref="H815">
    <cfRule type="cellIs" dxfId="643" priority="1237" operator="notBetween">
      <formula>0.1</formula>
      <formula>400</formula>
    </cfRule>
  </conditionalFormatting>
  <conditionalFormatting sqref="H814">
    <cfRule type="cellIs" dxfId="642" priority="1238" operator="notBetween">
      <formula>0.1</formula>
      <formula>400</formula>
    </cfRule>
  </conditionalFormatting>
  <conditionalFormatting sqref="H813">
    <cfRule type="cellIs" dxfId="641" priority="1239" operator="notBetween">
      <formula>0.1</formula>
      <formula>400</formula>
    </cfRule>
  </conditionalFormatting>
  <conditionalFormatting sqref="H811">
    <cfRule type="cellIs" dxfId="640" priority="1240" operator="notBetween">
      <formula>0.1</formula>
      <formula>400</formula>
    </cfRule>
  </conditionalFormatting>
  <conditionalFormatting sqref="H810">
    <cfRule type="cellIs" dxfId="639" priority="1241" operator="notBetween">
      <formula>0.1</formula>
      <formula>400</formula>
    </cfRule>
  </conditionalFormatting>
  <conditionalFormatting sqref="H809">
    <cfRule type="cellIs" dxfId="638" priority="1242" operator="notBetween">
      <formula>0.1</formula>
      <formula>400</formula>
    </cfRule>
  </conditionalFormatting>
  <conditionalFormatting sqref="H808">
    <cfRule type="cellIs" dxfId="637" priority="1243" operator="notBetween">
      <formula>0.1</formula>
      <formula>400</formula>
    </cfRule>
  </conditionalFormatting>
  <conditionalFormatting sqref="H806">
    <cfRule type="cellIs" dxfId="636" priority="1244" operator="notBetween">
      <formula>0.1</formula>
      <formula>400</formula>
    </cfRule>
  </conditionalFormatting>
  <conditionalFormatting sqref="H805">
    <cfRule type="cellIs" dxfId="635" priority="1245" operator="notBetween">
      <formula>0.1</formula>
      <formula>400</formula>
    </cfRule>
  </conditionalFormatting>
  <conditionalFormatting sqref="H804">
    <cfRule type="cellIs" dxfId="634" priority="1246" operator="notBetween">
      <formula>0.1</formula>
      <formula>400</formula>
    </cfRule>
  </conditionalFormatting>
  <conditionalFormatting sqref="H803">
    <cfRule type="cellIs" dxfId="633" priority="1247" operator="notBetween">
      <formula>0.1</formula>
      <formula>400</formula>
    </cfRule>
  </conditionalFormatting>
  <conditionalFormatting sqref="H801">
    <cfRule type="cellIs" dxfId="632" priority="1248" operator="notBetween">
      <formula>0.1</formula>
      <formula>400</formula>
    </cfRule>
  </conditionalFormatting>
  <conditionalFormatting sqref="H800">
    <cfRule type="cellIs" dxfId="631" priority="1249" operator="notBetween">
      <formula>0.1</formula>
      <formula>400</formula>
    </cfRule>
  </conditionalFormatting>
  <conditionalFormatting sqref="H799">
    <cfRule type="cellIs" dxfId="630" priority="1250" operator="notBetween">
      <formula>0.1</formula>
      <formula>400</formula>
    </cfRule>
  </conditionalFormatting>
  <conditionalFormatting sqref="H798">
    <cfRule type="cellIs" dxfId="629" priority="1251" operator="notBetween">
      <formula>0.1</formula>
      <formula>400</formula>
    </cfRule>
  </conditionalFormatting>
  <conditionalFormatting sqref="H796">
    <cfRule type="cellIs" dxfId="628" priority="1252" operator="notBetween">
      <formula>0.1</formula>
      <formula>400</formula>
    </cfRule>
  </conditionalFormatting>
  <conditionalFormatting sqref="H795">
    <cfRule type="cellIs" dxfId="627" priority="1253" operator="notBetween">
      <formula>0.1</formula>
      <formula>400</formula>
    </cfRule>
  </conditionalFormatting>
  <conditionalFormatting sqref="H794">
    <cfRule type="cellIs" dxfId="626" priority="1254" operator="notBetween">
      <formula>0.1</formula>
      <formula>400</formula>
    </cfRule>
  </conditionalFormatting>
  <conditionalFormatting sqref="H793">
    <cfRule type="cellIs" dxfId="625" priority="1255" operator="notBetween">
      <formula>0.1</formula>
      <formula>400</formula>
    </cfRule>
  </conditionalFormatting>
  <conditionalFormatting sqref="H791">
    <cfRule type="cellIs" dxfId="624" priority="1256" operator="notBetween">
      <formula>0.1</formula>
      <formula>400</formula>
    </cfRule>
  </conditionalFormatting>
  <conditionalFormatting sqref="H790">
    <cfRule type="cellIs" dxfId="623" priority="1257" operator="notBetween">
      <formula>0.1</formula>
      <formula>400</formula>
    </cfRule>
  </conditionalFormatting>
  <conditionalFormatting sqref="H789">
    <cfRule type="cellIs" dxfId="622" priority="1258" operator="notBetween">
      <formula>0.1</formula>
      <formula>400</formula>
    </cfRule>
  </conditionalFormatting>
  <conditionalFormatting sqref="H788">
    <cfRule type="cellIs" dxfId="621" priority="1259" operator="notBetween">
      <formula>0.1</formula>
      <formula>400</formula>
    </cfRule>
  </conditionalFormatting>
  <conditionalFormatting sqref="H786">
    <cfRule type="cellIs" dxfId="620" priority="1260" operator="notBetween">
      <formula>0.1</formula>
      <formula>400</formula>
    </cfRule>
  </conditionalFormatting>
  <conditionalFormatting sqref="H785">
    <cfRule type="cellIs" dxfId="619" priority="1261" operator="notBetween">
      <formula>0.1</formula>
      <formula>400</formula>
    </cfRule>
  </conditionalFormatting>
  <conditionalFormatting sqref="H784">
    <cfRule type="cellIs" dxfId="618" priority="1262" operator="notBetween">
      <formula>0.1</formula>
      <formula>400</formula>
    </cfRule>
  </conditionalFormatting>
  <conditionalFormatting sqref="H783">
    <cfRule type="cellIs" dxfId="617" priority="1263" operator="notBetween">
      <formula>0.1</formula>
      <formula>400</formula>
    </cfRule>
  </conditionalFormatting>
  <conditionalFormatting sqref="H781">
    <cfRule type="cellIs" dxfId="616" priority="1264" operator="notBetween">
      <formula>0.1</formula>
      <formula>400</formula>
    </cfRule>
  </conditionalFormatting>
  <conditionalFormatting sqref="H780">
    <cfRule type="cellIs" dxfId="615" priority="1265" operator="notBetween">
      <formula>0.1</formula>
      <formula>400</formula>
    </cfRule>
  </conditionalFormatting>
  <conditionalFormatting sqref="H779">
    <cfRule type="cellIs" dxfId="614" priority="1266" operator="notBetween">
      <formula>0.1</formula>
      <formula>400</formula>
    </cfRule>
  </conditionalFormatting>
  <conditionalFormatting sqref="H778">
    <cfRule type="cellIs" dxfId="613" priority="1267" operator="notBetween">
      <formula>0.1</formula>
      <formula>400</formula>
    </cfRule>
  </conditionalFormatting>
  <conditionalFormatting sqref="H776">
    <cfRule type="cellIs" dxfId="612" priority="1268" operator="notBetween">
      <formula>0.1</formula>
      <formula>400</formula>
    </cfRule>
  </conditionalFormatting>
  <conditionalFormatting sqref="H775">
    <cfRule type="cellIs" dxfId="611" priority="1269" operator="notBetween">
      <formula>0.1</formula>
      <formula>400</formula>
    </cfRule>
  </conditionalFormatting>
  <conditionalFormatting sqref="H774">
    <cfRule type="cellIs" dxfId="610" priority="1270" operator="notBetween">
      <formula>0.1</formula>
      <formula>400</formula>
    </cfRule>
  </conditionalFormatting>
  <conditionalFormatting sqref="H773">
    <cfRule type="cellIs" dxfId="609" priority="1271" operator="notBetween">
      <formula>0.1</formula>
      <formula>400</formula>
    </cfRule>
  </conditionalFormatting>
  <conditionalFormatting sqref="H771">
    <cfRule type="cellIs" dxfId="608" priority="1272" operator="notBetween">
      <formula>0.1</formula>
      <formula>400</formula>
    </cfRule>
  </conditionalFormatting>
  <conditionalFormatting sqref="H770">
    <cfRule type="cellIs" dxfId="607" priority="1273" operator="notBetween">
      <formula>0.1</formula>
      <formula>400</formula>
    </cfRule>
  </conditionalFormatting>
  <conditionalFormatting sqref="H769">
    <cfRule type="cellIs" dxfId="606" priority="1274" operator="notBetween">
      <formula>0.1</formula>
      <formula>400</formula>
    </cfRule>
  </conditionalFormatting>
  <conditionalFormatting sqref="H768">
    <cfRule type="cellIs" dxfId="605" priority="1275" operator="notBetween">
      <formula>0.1</formula>
      <formula>400</formula>
    </cfRule>
  </conditionalFormatting>
  <conditionalFormatting sqref="H765">
    <cfRule type="cellIs" dxfId="604" priority="1276" operator="notBetween">
      <formula>0.1</formula>
      <formula>400</formula>
    </cfRule>
  </conditionalFormatting>
  <conditionalFormatting sqref="H764">
    <cfRule type="cellIs" dxfId="603" priority="1277" operator="notBetween">
      <formula>0.1</formula>
      <formula>400</formula>
    </cfRule>
  </conditionalFormatting>
  <conditionalFormatting sqref="H763">
    <cfRule type="cellIs" dxfId="602" priority="1278" operator="notBetween">
      <formula>0.1</formula>
      <formula>400</formula>
    </cfRule>
  </conditionalFormatting>
  <conditionalFormatting sqref="H761">
    <cfRule type="cellIs" dxfId="601" priority="1279" operator="notBetween">
      <formula>0.1</formula>
      <formula>400</formula>
    </cfRule>
  </conditionalFormatting>
  <conditionalFormatting sqref="H760">
    <cfRule type="cellIs" dxfId="600" priority="1280" operator="notBetween">
      <formula>0.1</formula>
      <formula>400</formula>
    </cfRule>
  </conditionalFormatting>
  <conditionalFormatting sqref="H759">
    <cfRule type="cellIs" dxfId="599" priority="1281" operator="notBetween">
      <formula>0.1</formula>
      <formula>400</formula>
    </cfRule>
  </conditionalFormatting>
  <conditionalFormatting sqref="H758">
    <cfRule type="cellIs" dxfId="598" priority="1282" operator="notBetween">
      <formula>0.1</formula>
      <formula>400</formula>
    </cfRule>
  </conditionalFormatting>
  <conditionalFormatting sqref="H756">
    <cfRule type="cellIs" dxfId="597" priority="1283" operator="notBetween">
      <formula>0.1</formula>
      <formula>400</formula>
    </cfRule>
  </conditionalFormatting>
  <conditionalFormatting sqref="H755">
    <cfRule type="cellIs" dxfId="596" priority="1284" operator="notBetween">
      <formula>0.1</formula>
      <formula>400</formula>
    </cfRule>
  </conditionalFormatting>
  <conditionalFormatting sqref="H754">
    <cfRule type="cellIs" dxfId="595" priority="1285" operator="notBetween">
      <formula>0.1</formula>
      <formula>400</formula>
    </cfRule>
  </conditionalFormatting>
  <conditionalFormatting sqref="H753">
    <cfRule type="cellIs" dxfId="594" priority="1286" operator="notBetween">
      <formula>0.1</formula>
      <formula>400</formula>
    </cfRule>
  </conditionalFormatting>
  <conditionalFormatting sqref="H751">
    <cfRule type="cellIs" dxfId="593" priority="1287" operator="notBetween">
      <formula>0.1</formula>
      <formula>400</formula>
    </cfRule>
  </conditionalFormatting>
  <conditionalFormatting sqref="H750">
    <cfRule type="cellIs" dxfId="592" priority="1288" operator="notBetween">
      <formula>0.1</formula>
      <formula>400</formula>
    </cfRule>
  </conditionalFormatting>
  <conditionalFormatting sqref="H749">
    <cfRule type="cellIs" dxfId="591" priority="1289" operator="notBetween">
      <formula>0.1</formula>
      <formula>400</formula>
    </cfRule>
  </conditionalFormatting>
  <conditionalFormatting sqref="H748">
    <cfRule type="cellIs" dxfId="590" priority="1290" operator="notBetween">
      <formula>0.1</formula>
      <formula>400</formula>
    </cfRule>
  </conditionalFormatting>
  <conditionalFormatting sqref="H746">
    <cfRule type="cellIs" dxfId="589" priority="1291" operator="notBetween">
      <formula>0.1</formula>
      <formula>400</formula>
    </cfRule>
  </conditionalFormatting>
  <conditionalFormatting sqref="H745">
    <cfRule type="cellIs" dxfId="588" priority="1292" operator="notBetween">
      <formula>0.1</formula>
      <formula>400</formula>
    </cfRule>
  </conditionalFormatting>
  <conditionalFormatting sqref="H744">
    <cfRule type="cellIs" dxfId="587" priority="1293" operator="notBetween">
      <formula>0.1</formula>
      <formula>400</formula>
    </cfRule>
  </conditionalFormatting>
  <conditionalFormatting sqref="H741">
    <cfRule type="cellIs" dxfId="586" priority="1294" operator="notBetween">
      <formula>0.1</formula>
      <formula>400</formula>
    </cfRule>
  </conditionalFormatting>
  <conditionalFormatting sqref="H740">
    <cfRule type="cellIs" dxfId="585" priority="1295" operator="notBetween">
      <formula>0.1</formula>
      <formula>400</formula>
    </cfRule>
  </conditionalFormatting>
  <conditionalFormatting sqref="H739">
    <cfRule type="cellIs" dxfId="584" priority="1296" operator="notBetween">
      <formula>0.1</formula>
      <formula>400</formula>
    </cfRule>
  </conditionalFormatting>
  <conditionalFormatting sqref="H738">
    <cfRule type="cellIs" dxfId="583" priority="1297" operator="notBetween">
      <formula>0.1</formula>
      <formula>400</formula>
    </cfRule>
  </conditionalFormatting>
  <conditionalFormatting sqref="H736">
    <cfRule type="cellIs" dxfId="582" priority="1298" operator="notBetween">
      <formula>0.1</formula>
      <formula>400</formula>
    </cfRule>
  </conditionalFormatting>
  <conditionalFormatting sqref="H735">
    <cfRule type="cellIs" dxfId="581" priority="1299" operator="notBetween">
      <formula>0.1</formula>
      <formula>400</formula>
    </cfRule>
  </conditionalFormatting>
  <conditionalFormatting sqref="H734">
    <cfRule type="cellIs" dxfId="580" priority="1300" operator="notBetween">
      <formula>0.1</formula>
      <formula>400</formula>
    </cfRule>
  </conditionalFormatting>
  <conditionalFormatting sqref="H733">
    <cfRule type="cellIs" dxfId="579" priority="1301" operator="notBetween">
      <formula>0.1</formula>
      <formula>400</formula>
    </cfRule>
  </conditionalFormatting>
  <conditionalFormatting sqref="H731">
    <cfRule type="cellIs" dxfId="578" priority="1302" operator="notBetween">
      <formula>0.1</formula>
      <formula>400</formula>
    </cfRule>
  </conditionalFormatting>
  <conditionalFormatting sqref="H730">
    <cfRule type="cellIs" dxfId="577" priority="1303" operator="notBetween">
      <formula>0.1</formula>
      <formula>400</formula>
    </cfRule>
  </conditionalFormatting>
  <conditionalFormatting sqref="H729">
    <cfRule type="cellIs" dxfId="576" priority="1304" operator="notBetween">
      <formula>0.1</formula>
      <formula>400</formula>
    </cfRule>
  </conditionalFormatting>
  <conditionalFormatting sqref="H728">
    <cfRule type="cellIs" dxfId="575" priority="1305" operator="notBetween">
      <formula>0.1</formula>
      <formula>400</formula>
    </cfRule>
  </conditionalFormatting>
  <conditionalFormatting sqref="H726">
    <cfRule type="cellIs" dxfId="574" priority="1306" operator="notBetween">
      <formula>0.1</formula>
      <formula>400</formula>
    </cfRule>
  </conditionalFormatting>
  <conditionalFormatting sqref="H725">
    <cfRule type="cellIs" dxfId="573" priority="1307" operator="notBetween">
      <formula>0.1</formula>
      <formula>400</formula>
    </cfRule>
  </conditionalFormatting>
  <conditionalFormatting sqref="H724">
    <cfRule type="cellIs" dxfId="572" priority="1308" operator="notBetween">
      <formula>0.1</formula>
      <formula>400</formula>
    </cfRule>
  </conditionalFormatting>
  <conditionalFormatting sqref="H723">
    <cfRule type="cellIs" dxfId="571" priority="1309" operator="notBetween">
      <formula>0.1</formula>
      <formula>400</formula>
    </cfRule>
  </conditionalFormatting>
  <conditionalFormatting sqref="H721">
    <cfRule type="cellIs" dxfId="570" priority="1310" operator="notBetween">
      <formula>0.1</formula>
      <formula>400</formula>
    </cfRule>
  </conditionalFormatting>
  <conditionalFormatting sqref="H720">
    <cfRule type="cellIs" dxfId="569" priority="1311" operator="notBetween">
      <formula>0.1</formula>
      <formula>400</formula>
    </cfRule>
  </conditionalFormatting>
  <conditionalFormatting sqref="H719">
    <cfRule type="cellIs" dxfId="568" priority="1312" operator="notBetween">
      <formula>0.1</formula>
      <formula>400</formula>
    </cfRule>
  </conditionalFormatting>
  <conditionalFormatting sqref="H718">
    <cfRule type="cellIs" dxfId="567" priority="1313" operator="notBetween">
      <formula>0.1</formula>
      <formula>400</formula>
    </cfRule>
  </conditionalFormatting>
  <conditionalFormatting sqref="H716">
    <cfRule type="cellIs" dxfId="566" priority="1314" operator="notBetween">
      <formula>0.1</formula>
      <formula>400</formula>
    </cfRule>
  </conditionalFormatting>
  <conditionalFormatting sqref="H715">
    <cfRule type="cellIs" dxfId="565" priority="1315" operator="notBetween">
      <formula>0.1</formula>
      <formula>400</formula>
    </cfRule>
  </conditionalFormatting>
  <conditionalFormatting sqref="H714">
    <cfRule type="cellIs" dxfId="564" priority="1316" operator="notBetween">
      <formula>0.1</formula>
      <formula>400</formula>
    </cfRule>
  </conditionalFormatting>
  <conditionalFormatting sqref="H713">
    <cfRule type="cellIs" dxfId="563" priority="1317" operator="notBetween">
      <formula>0.1</formula>
      <formula>400</formula>
    </cfRule>
  </conditionalFormatting>
  <conditionalFormatting sqref="H711">
    <cfRule type="cellIs" dxfId="562" priority="1318" operator="notBetween">
      <formula>0.1</formula>
      <formula>400</formula>
    </cfRule>
  </conditionalFormatting>
  <conditionalFormatting sqref="H710">
    <cfRule type="cellIs" dxfId="561" priority="1319" operator="notBetween">
      <formula>0.1</formula>
      <formula>400</formula>
    </cfRule>
  </conditionalFormatting>
  <conditionalFormatting sqref="H709">
    <cfRule type="cellIs" dxfId="560" priority="1320" operator="notBetween">
      <formula>0.1</formula>
      <formula>400</formula>
    </cfRule>
  </conditionalFormatting>
  <conditionalFormatting sqref="H708">
    <cfRule type="cellIs" dxfId="559" priority="1321" operator="notBetween">
      <formula>0.1</formula>
      <formula>400</formula>
    </cfRule>
  </conditionalFormatting>
  <conditionalFormatting sqref="H706">
    <cfRule type="cellIs" dxfId="558" priority="1322" operator="notBetween">
      <formula>0.1</formula>
      <formula>400</formula>
    </cfRule>
  </conditionalFormatting>
  <conditionalFormatting sqref="H705">
    <cfRule type="cellIs" dxfId="557" priority="1323" operator="notBetween">
      <formula>0.1</formula>
      <formula>400</formula>
    </cfRule>
  </conditionalFormatting>
  <conditionalFormatting sqref="H704">
    <cfRule type="cellIs" dxfId="556" priority="1324" operator="notBetween">
      <formula>0.1</formula>
      <formula>400</formula>
    </cfRule>
  </conditionalFormatting>
  <conditionalFormatting sqref="H703">
    <cfRule type="cellIs" dxfId="555" priority="1325" operator="notBetween">
      <formula>0.1</formula>
      <formula>400</formula>
    </cfRule>
  </conditionalFormatting>
  <conditionalFormatting sqref="H701">
    <cfRule type="cellIs" dxfId="554" priority="1326" operator="notBetween">
      <formula>0.1</formula>
      <formula>400</formula>
    </cfRule>
  </conditionalFormatting>
  <conditionalFormatting sqref="H700">
    <cfRule type="cellIs" dxfId="553" priority="1327" operator="notBetween">
      <formula>0.1</formula>
      <formula>400</formula>
    </cfRule>
  </conditionalFormatting>
  <conditionalFormatting sqref="H699">
    <cfRule type="cellIs" dxfId="552" priority="1328" operator="notBetween">
      <formula>0.1</formula>
      <formula>400</formula>
    </cfRule>
  </conditionalFormatting>
  <conditionalFormatting sqref="H698">
    <cfRule type="cellIs" dxfId="551" priority="1329" operator="notBetween">
      <formula>0.1</formula>
      <formula>400</formula>
    </cfRule>
  </conditionalFormatting>
  <conditionalFormatting sqref="H696">
    <cfRule type="cellIs" dxfId="550" priority="1330" operator="notBetween">
      <formula>0.1</formula>
      <formula>400</formula>
    </cfRule>
  </conditionalFormatting>
  <conditionalFormatting sqref="H695">
    <cfRule type="cellIs" dxfId="549" priority="1331" operator="notBetween">
      <formula>0.1</formula>
      <formula>400</formula>
    </cfRule>
  </conditionalFormatting>
  <conditionalFormatting sqref="H694">
    <cfRule type="cellIs" dxfId="548" priority="1332" operator="notBetween">
      <formula>0.1</formula>
      <formula>400</formula>
    </cfRule>
  </conditionalFormatting>
  <conditionalFormatting sqref="H693">
    <cfRule type="cellIs" dxfId="547" priority="1333" operator="notBetween">
      <formula>0.1</formula>
      <formula>400</formula>
    </cfRule>
  </conditionalFormatting>
  <conditionalFormatting sqref="H691">
    <cfRule type="cellIs" dxfId="546" priority="1334" operator="notBetween">
      <formula>0.1</formula>
      <formula>400</formula>
    </cfRule>
  </conditionalFormatting>
  <conditionalFormatting sqref="H690">
    <cfRule type="cellIs" dxfId="545" priority="1335" operator="notBetween">
      <formula>0.1</formula>
      <formula>400</formula>
    </cfRule>
  </conditionalFormatting>
  <conditionalFormatting sqref="H689">
    <cfRule type="cellIs" dxfId="544" priority="1336" operator="notBetween">
      <formula>0.1</formula>
      <formula>400</formula>
    </cfRule>
  </conditionalFormatting>
  <conditionalFormatting sqref="H688">
    <cfRule type="cellIs" dxfId="543" priority="1337" operator="notBetween">
      <formula>0.1</formula>
      <formula>400</formula>
    </cfRule>
  </conditionalFormatting>
  <conditionalFormatting sqref="H686">
    <cfRule type="cellIs" dxfId="542" priority="1338" operator="notBetween">
      <formula>0.1</formula>
      <formula>400</formula>
    </cfRule>
  </conditionalFormatting>
  <conditionalFormatting sqref="H685">
    <cfRule type="cellIs" dxfId="541" priority="1339" operator="notBetween">
      <formula>0.1</formula>
      <formula>400</formula>
    </cfRule>
  </conditionalFormatting>
  <conditionalFormatting sqref="H684">
    <cfRule type="cellIs" dxfId="540" priority="1340" operator="notBetween">
      <formula>0.1</formula>
      <formula>400</formula>
    </cfRule>
  </conditionalFormatting>
  <conditionalFormatting sqref="H683">
    <cfRule type="cellIs" dxfId="539" priority="1341" operator="notBetween">
      <formula>0.1</formula>
      <formula>400</formula>
    </cfRule>
  </conditionalFormatting>
  <conditionalFormatting sqref="H681">
    <cfRule type="cellIs" dxfId="538" priority="1342" operator="notBetween">
      <formula>0.1</formula>
      <formula>400</formula>
    </cfRule>
  </conditionalFormatting>
  <conditionalFormatting sqref="H680">
    <cfRule type="cellIs" dxfId="537" priority="1343" operator="notBetween">
      <formula>0.1</formula>
      <formula>400</formula>
    </cfRule>
  </conditionalFormatting>
  <conditionalFormatting sqref="H679">
    <cfRule type="cellIs" dxfId="536" priority="1344" operator="notBetween">
      <formula>0.1</formula>
      <formula>400</formula>
    </cfRule>
  </conditionalFormatting>
  <conditionalFormatting sqref="H678">
    <cfRule type="cellIs" dxfId="535" priority="1345" operator="notBetween">
      <formula>0.1</formula>
      <formula>400</formula>
    </cfRule>
  </conditionalFormatting>
  <conditionalFormatting sqref="H676">
    <cfRule type="cellIs" dxfId="534" priority="1346" operator="notBetween">
      <formula>0.1</formula>
      <formula>400</formula>
    </cfRule>
  </conditionalFormatting>
  <conditionalFormatting sqref="H675">
    <cfRule type="cellIs" dxfId="533" priority="1347" operator="notBetween">
      <formula>0.1</formula>
      <formula>400</formula>
    </cfRule>
  </conditionalFormatting>
  <conditionalFormatting sqref="H674">
    <cfRule type="cellIs" dxfId="532" priority="1348" operator="notBetween">
      <formula>0.1</formula>
      <formula>400</formula>
    </cfRule>
  </conditionalFormatting>
  <conditionalFormatting sqref="H673">
    <cfRule type="cellIs" dxfId="531" priority="1349" operator="notBetween">
      <formula>0.1</formula>
      <formula>400</formula>
    </cfRule>
  </conditionalFormatting>
  <conditionalFormatting sqref="H671">
    <cfRule type="cellIs" dxfId="530" priority="1350" operator="notBetween">
      <formula>0.1</formula>
      <formula>400</formula>
    </cfRule>
  </conditionalFormatting>
  <conditionalFormatting sqref="H670">
    <cfRule type="cellIs" dxfId="529" priority="1351" operator="notBetween">
      <formula>0.1</formula>
      <formula>400</formula>
    </cfRule>
  </conditionalFormatting>
  <conditionalFormatting sqref="H669">
    <cfRule type="cellIs" dxfId="528" priority="1352" operator="notBetween">
      <formula>0.1</formula>
      <formula>400</formula>
    </cfRule>
  </conditionalFormatting>
  <conditionalFormatting sqref="H668">
    <cfRule type="cellIs" dxfId="527" priority="1353" operator="notBetween">
      <formula>0.1</formula>
      <formula>400</formula>
    </cfRule>
  </conditionalFormatting>
  <conditionalFormatting sqref="H666">
    <cfRule type="cellIs" dxfId="526" priority="1354" operator="notBetween">
      <formula>0.1</formula>
      <formula>400</formula>
    </cfRule>
  </conditionalFormatting>
  <conditionalFormatting sqref="H665">
    <cfRule type="cellIs" dxfId="525" priority="1355" operator="notBetween">
      <formula>0.1</formula>
      <formula>400</formula>
    </cfRule>
  </conditionalFormatting>
  <conditionalFormatting sqref="H664">
    <cfRule type="cellIs" dxfId="524" priority="1356" operator="notBetween">
      <formula>0.1</formula>
      <formula>400</formula>
    </cfRule>
  </conditionalFormatting>
  <conditionalFormatting sqref="H663">
    <cfRule type="cellIs" dxfId="523" priority="1357" operator="notBetween">
      <formula>0.1</formula>
      <formula>400</formula>
    </cfRule>
  </conditionalFormatting>
  <conditionalFormatting sqref="H661">
    <cfRule type="cellIs" dxfId="522" priority="1358" operator="notBetween">
      <formula>0.1</formula>
      <formula>400</formula>
    </cfRule>
  </conditionalFormatting>
  <conditionalFormatting sqref="H660">
    <cfRule type="cellIs" dxfId="521" priority="1359" operator="notBetween">
      <formula>0.1</formula>
      <formula>400</formula>
    </cfRule>
  </conditionalFormatting>
  <conditionalFormatting sqref="H659">
    <cfRule type="cellIs" dxfId="520" priority="1360" operator="notBetween">
      <formula>0.1</formula>
      <formula>400</formula>
    </cfRule>
  </conditionalFormatting>
  <conditionalFormatting sqref="H658">
    <cfRule type="cellIs" dxfId="519" priority="1361" operator="notBetween">
      <formula>0.1</formula>
      <formula>400</formula>
    </cfRule>
  </conditionalFormatting>
  <conditionalFormatting sqref="H656">
    <cfRule type="cellIs" dxfId="518" priority="1362" operator="notBetween">
      <formula>0.1</formula>
      <formula>400</formula>
    </cfRule>
  </conditionalFormatting>
  <conditionalFormatting sqref="H655">
    <cfRule type="cellIs" dxfId="517" priority="1363" operator="notBetween">
      <formula>0.1</formula>
      <formula>400</formula>
    </cfRule>
  </conditionalFormatting>
  <conditionalFormatting sqref="H654">
    <cfRule type="cellIs" dxfId="516" priority="1364" operator="notBetween">
      <formula>0.1</formula>
      <formula>400</formula>
    </cfRule>
  </conditionalFormatting>
  <conditionalFormatting sqref="H653">
    <cfRule type="cellIs" dxfId="515" priority="1365" operator="notBetween">
      <formula>0.1</formula>
      <formula>400</formula>
    </cfRule>
  </conditionalFormatting>
  <conditionalFormatting sqref="H651">
    <cfRule type="cellIs" dxfId="514" priority="1366" operator="notBetween">
      <formula>0.1</formula>
      <formula>400</formula>
    </cfRule>
  </conditionalFormatting>
  <conditionalFormatting sqref="H650">
    <cfRule type="cellIs" dxfId="513" priority="1367" operator="notBetween">
      <formula>0.1</formula>
      <formula>400</formula>
    </cfRule>
  </conditionalFormatting>
  <conditionalFormatting sqref="H649">
    <cfRule type="cellIs" dxfId="512" priority="1368" operator="notBetween">
      <formula>0.1</formula>
      <formula>400</formula>
    </cfRule>
  </conditionalFormatting>
  <conditionalFormatting sqref="H648">
    <cfRule type="cellIs" dxfId="511" priority="1369" operator="notBetween">
      <formula>0.1</formula>
      <formula>400</formula>
    </cfRule>
  </conditionalFormatting>
  <conditionalFormatting sqref="H646">
    <cfRule type="cellIs" dxfId="510" priority="1370" operator="notBetween">
      <formula>0.1</formula>
      <formula>400</formula>
    </cfRule>
  </conditionalFormatting>
  <conditionalFormatting sqref="H645">
    <cfRule type="cellIs" dxfId="509" priority="1371" operator="notBetween">
      <formula>0.1</formula>
      <formula>400</formula>
    </cfRule>
  </conditionalFormatting>
  <conditionalFormatting sqref="H644">
    <cfRule type="cellIs" dxfId="508" priority="1372" operator="notBetween">
      <formula>0.1</formula>
      <formula>400</formula>
    </cfRule>
  </conditionalFormatting>
  <conditionalFormatting sqref="H643">
    <cfRule type="cellIs" dxfId="507" priority="1373" operator="notBetween">
      <formula>0.1</formula>
      <formula>400</formula>
    </cfRule>
  </conditionalFormatting>
  <conditionalFormatting sqref="H641">
    <cfRule type="cellIs" dxfId="506" priority="1374" operator="notBetween">
      <formula>0.1</formula>
      <formula>400</formula>
    </cfRule>
  </conditionalFormatting>
  <conditionalFormatting sqref="H640">
    <cfRule type="cellIs" dxfId="505" priority="1375" operator="notBetween">
      <formula>0.1</formula>
      <formula>400</formula>
    </cfRule>
  </conditionalFormatting>
  <conditionalFormatting sqref="H639">
    <cfRule type="cellIs" dxfId="504" priority="1376" operator="notBetween">
      <formula>0.1</formula>
      <formula>400</formula>
    </cfRule>
  </conditionalFormatting>
  <conditionalFormatting sqref="H638">
    <cfRule type="cellIs" dxfId="503" priority="1377" operator="notBetween">
      <formula>0.1</formula>
      <formula>400</formula>
    </cfRule>
  </conditionalFormatting>
  <conditionalFormatting sqref="H636">
    <cfRule type="cellIs" dxfId="502" priority="1378" operator="notBetween">
      <formula>0.1</formula>
      <formula>400</formula>
    </cfRule>
  </conditionalFormatting>
  <conditionalFormatting sqref="H635">
    <cfRule type="cellIs" dxfId="501" priority="1379" operator="notBetween">
      <formula>0.1</formula>
      <formula>400</formula>
    </cfRule>
  </conditionalFormatting>
  <conditionalFormatting sqref="H634">
    <cfRule type="cellIs" dxfId="500" priority="1380" operator="notBetween">
      <formula>0.1</formula>
      <formula>400</formula>
    </cfRule>
  </conditionalFormatting>
  <conditionalFormatting sqref="H633">
    <cfRule type="cellIs" dxfId="499" priority="1381" operator="notBetween">
      <formula>0.1</formula>
      <formula>400</formula>
    </cfRule>
  </conditionalFormatting>
  <conditionalFormatting sqref="H631">
    <cfRule type="cellIs" dxfId="498" priority="1382" operator="notBetween">
      <formula>0.1</formula>
      <formula>400</formula>
    </cfRule>
  </conditionalFormatting>
  <conditionalFormatting sqref="H630">
    <cfRule type="cellIs" dxfId="497" priority="1383" operator="notBetween">
      <formula>0.1</formula>
      <formula>400</formula>
    </cfRule>
  </conditionalFormatting>
  <conditionalFormatting sqref="H629">
    <cfRule type="cellIs" dxfId="496" priority="1384" operator="notBetween">
      <formula>0.1</formula>
      <formula>400</formula>
    </cfRule>
  </conditionalFormatting>
  <conditionalFormatting sqref="H628">
    <cfRule type="cellIs" dxfId="495" priority="1385" operator="notBetween">
      <formula>0.1</formula>
      <formula>400</formula>
    </cfRule>
  </conditionalFormatting>
  <conditionalFormatting sqref="H626">
    <cfRule type="cellIs" dxfId="494" priority="1386" operator="notBetween">
      <formula>0.1</formula>
      <formula>400</formula>
    </cfRule>
  </conditionalFormatting>
  <conditionalFormatting sqref="H625">
    <cfRule type="cellIs" dxfId="493" priority="1387" operator="notBetween">
      <formula>0.1</formula>
      <formula>400</formula>
    </cfRule>
  </conditionalFormatting>
  <conditionalFormatting sqref="H624">
    <cfRule type="cellIs" dxfId="492" priority="1388" operator="notBetween">
      <formula>0.1</formula>
      <formula>400</formula>
    </cfRule>
  </conditionalFormatting>
  <conditionalFormatting sqref="H623">
    <cfRule type="cellIs" dxfId="491" priority="1389" operator="notBetween">
      <formula>0.1</formula>
      <formula>400</formula>
    </cfRule>
  </conditionalFormatting>
  <conditionalFormatting sqref="H621">
    <cfRule type="cellIs" dxfId="490" priority="1390" operator="notBetween">
      <formula>0.1</formula>
      <formula>400</formula>
    </cfRule>
  </conditionalFormatting>
  <conditionalFormatting sqref="H620">
    <cfRule type="cellIs" dxfId="489" priority="1391" operator="notBetween">
      <formula>0.1</formula>
      <formula>400</formula>
    </cfRule>
  </conditionalFormatting>
  <conditionalFormatting sqref="H619">
    <cfRule type="cellIs" dxfId="488" priority="1392" operator="notBetween">
      <formula>0.1</formula>
      <formula>400</formula>
    </cfRule>
  </conditionalFormatting>
  <conditionalFormatting sqref="H618">
    <cfRule type="cellIs" dxfId="487" priority="1393" operator="notBetween">
      <formula>0.1</formula>
      <formula>400</formula>
    </cfRule>
  </conditionalFormatting>
  <conditionalFormatting sqref="H616">
    <cfRule type="cellIs" dxfId="486" priority="1394" operator="notBetween">
      <formula>0.1</formula>
      <formula>400</formula>
    </cfRule>
  </conditionalFormatting>
  <conditionalFormatting sqref="H615">
    <cfRule type="cellIs" dxfId="485" priority="1395" operator="notBetween">
      <formula>0.1</formula>
      <formula>400</formula>
    </cfRule>
  </conditionalFormatting>
  <conditionalFormatting sqref="H614">
    <cfRule type="cellIs" dxfId="484" priority="1396" operator="notBetween">
      <formula>0.1</formula>
      <formula>400</formula>
    </cfRule>
  </conditionalFormatting>
  <conditionalFormatting sqref="H613">
    <cfRule type="cellIs" dxfId="483" priority="1397" operator="notBetween">
      <formula>0.1</formula>
      <formula>400</formula>
    </cfRule>
  </conditionalFormatting>
  <conditionalFormatting sqref="H611">
    <cfRule type="cellIs" dxfId="482" priority="1398" operator="notBetween">
      <formula>0.1</formula>
      <formula>400</formula>
    </cfRule>
  </conditionalFormatting>
  <conditionalFormatting sqref="H610">
    <cfRule type="cellIs" dxfId="481" priority="1399" operator="notBetween">
      <formula>0.1</formula>
      <formula>400</formula>
    </cfRule>
  </conditionalFormatting>
  <conditionalFormatting sqref="H609">
    <cfRule type="cellIs" dxfId="480" priority="1400" operator="notBetween">
      <formula>0.1</formula>
      <formula>400</formula>
    </cfRule>
  </conditionalFormatting>
  <conditionalFormatting sqref="H608">
    <cfRule type="cellIs" dxfId="479" priority="1401" operator="notBetween">
      <formula>0.1</formula>
      <formula>400</formula>
    </cfRule>
  </conditionalFormatting>
  <conditionalFormatting sqref="H606">
    <cfRule type="cellIs" dxfId="478" priority="1402" operator="notBetween">
      <formula>0.1</formula>
      <formula>400</formula>
    </cfRule>
  </conditionalFormatting>
  <conditionalFormatting sqref="H605">
    <cfRule type="cellIs" dxfId="477" priority="1403" operator="notBetween">
      <formula>0.1</formula>
      <formula>400</formula>
    </cfRule>
  </conditionalFormatting>
  <conditionalFormatting sqref="H604">
    <cfRule type="cellIs" dxfId="476" priority="1404" operator="notBetween">
      <formula>0.1</formula>
      <formula>400</formula>
    </cfRule>
  </conditionalFormatting>
  <conditionalFormatting sqref="H603">
    <cfRule type="cellIs" dxfId="475" priority="1405" operator="notBetween">
      <formula>0.1</formula>
      <formula>400</formula>
    </cfRule>
  </conditionalFormatting>
  <conditionalFormatting sqref="H601">
    <cfRule type="cellIs" dxfId="474" priority="1406" operator="notBetween">
      <formula>0.1</formula>
      <formula>400</formula>
    </cfRule>
  </conditionalFormatting>
  <conditionalFormatting sqref="H600">
    <cfRule type="cellIs" dxfId="473" priority="1407" operator="notBetween">
      <formula>0.1</formula>
      <formula>400</formula>
    </cfRule>
  </conditionalFormatting>
  <conditionalFormatting sqref="H599">
    <cfRule type="cellIs" dxfId="472" priority="1408" operator="notBetween">
      <formula>0.1</formula>
      <formula>400</formula>
    </cfRule>
  </conditionalFormatting>
  <conditionalFormatting sqref="H598">
    <cfRule type="cellIs" dxfId="471" priority="1409" operator="notBetween">
      <formula>0.1</formula>
      <formula>400</formula>
    </cfRule>
  </conditionalFormatting>
  <conditionalFormatting sqref="H596">
    <cfRule type="cellIs" dxfId="470" priority="1410" operator="notBetween">
      <formula>0.1</formula>
      <formula>400</formula>
    </cfRule>
  </conditionalFormatting>
  <conditionalFormatting sqref="H595">
    <cfRule type="cellIs" dxfId="469" priority="1411" operator="notBetween">
      <formula>0.1</formula>
      <formula>400</formula>
    </cfRule>
  </conditionalFormatting>
  <conditionalFormatting sqref="H594">
    <cfRule type="cellIs" dxfId="468" priority="1412" operator="notBetween">
      <formula>0.1</formula>
      <formula>400</formula>
    </cfRule>
  </conditionalFormatting>
  <conditionalFormatting sqref="H593">
    <cfRule type="cellIs" dxfId="467" priority="1413" operator="notBetween">
      <formula>0.1</formula>
      <formula>400</formula>
    </cfRule>
  </conditionalFormatting>
  <conditionalFormatting sqref="H591">
    <cfRule type="cellIs" dxfId="466" priority="1414" operator="notBetween">
      <formula>0.1</formula>
      <formula>400</formula>
    </cfRule>
  </conditionalFormatting>
  <conditionalFormatting sqref="H590">
    <cfRule type="cellIs" dxfId="465" priority="1415" operator="notBetween">
      <formula>0.1</formula>
      <formula>400</formula>
    </cfRule>
  </conditionalFormatting>
  <conditionalFormatting sqref="H589">
    <cfRule type="cellIs" dxfId="464" priority="1416" operator="notBetween">
      <formula>0.1</formula>
      <formula>400</formula>
    </cfRule>
  </conditionalFormatting>
  <conditionalFormatting sqref="H588">
    <cfRule type="cellIs" dxfId="463" priority="1417" operator="notBetween">
      <formula>0.1</formula>
      <formula>400</formula>
    </cfRule>
  </conditionalFormatting>
  <conditionalFormatting sqref="H586">
    <cfRule type="cellIs" dxfId="462" priority="1418" operator="notBetween">
      <formula>0.1</formula>
      <formula>400</formula>
    </cfRule>
  </conditionalFormatting>
  <conditionalFormatting sqref="H585">
    <cfRule type="cellIs" dxfId="461" priority="1419" operator="notBetween">
      <formula>0.1</formula>
      <formula>400</formula>
    </cfRule>
  </conditionalFormatting>
  <conditionalFormatting sqref="H584">
    <cfRule type="cellIs" dxfId="460" priority="1420" operator="notBetween">
      <formula>0.1</formula>
      <formula>400</formula>
    </cfRule>
  </conditionalFormatting>
  <conditionalFormatting sqref="H583">
    <cfRule type="cellIs" dxfId="459" priority="1421" operator="notBetween">
      <formula>0.1</formula>
      <formula>400</formula>
    </cfRule>
  </conditionalFormatting>
  <conditionalFormatting sqref="H581">
    <cfRule type="cellIs" dxfId="458" priority="1422" operator="notBetween">
      <formula>0.1</formula>
      <formula>400</formula>
    </cfRule>
  </conditionalFormatting>
  <conditionalFormatting sqref="H580">
    <cfRule type="cellIs" dxfId="457" priority="1423" operator="notBetween">
      <formula>0.1</formula>
      <formula>400</formula>
    </cfRule>
  </conditionalFormatting>
  <conditionalFormatting sqref="H579">
    <cfRule type="cellIs" dxfId="456" priority="1424" operator="notBetween">
      <formula>0.1</formula>
      <formula>400</formula>
    </cfRule>
  </conditionalFormatting>
  <conditionalFormatting sqref="H578">
    <cfRule type="cellIs" dxfId="455" priority="1425" operator="notBetween">
      <formula>0.1</formula>
      <formula>400</formula>
    </cfRule>
  </conditionalFormatting>
  <conditionalFormatting sqref="H576">
    <cfRule type="cellIs" dxfId="454" priority="1426" operator="notBetween">
      <formula>0.1</formula>
      <formula>400</formula>
    </cfRule>
  </conditionalFormatting>
  <conditionalFormatting sqref="H575">
    <cfRule type="cellIs" dxfId="453" priority="1427" operator="notBetween">
      <formula>0.1</formula>
      <formula>400</formula>
    </cfRule>
  </conditionalFormatting>
  <conditionalFormatting sqref="H574">
    <cfRule type="cellIs" dxfId="452" priority="1428" operator="notBetween">
      <formula>0.1</formula>
      <formula>400</formula>
    </cfRule>
  </conditionalFormatting>
  <conditionalFormatting sqref="H573">
    <cfRule type="cellIs" dxfId="451" priority="1429" operator="notBetween">
      <formula>0.1</formula>
      <formula>400</formula>
    </cfRule>
  </conditionalFormatting>
  <conditionalFormatting sqref="H571">
    <cfRule type="cellIs" dxfId="450" priority="1430" operator="notBetween">
      <formula>0.1</formula>
      <formula>400</formula>
    </cfRule>
  </conditionalFormatting>
  <conditionalFormatting sqref="H570">
    <cfRule type="cellIs" dxfId="449" priority="1431" operator="notBetween">
      <formula>0.1</formula>
      <formula>400</formula>
    </cfRule>
  </conditionalFormatting>
  <conditionalFormatting sqref="H569">
    <cfRule type="cellIs" dxfId="448" priority="1432" operator="notBetween">
      <formula>0.1</formula>
      <formula>400</formula>
    </cfRule>
  </conditionalFormatting>
  <conditionalFormatting sqref="H568">
    <cfRule type="cellIs" dxfId="447" priority="1433" operator="notBetween">
      <formula>0.1</formula>
      <formula>400</formula>
    </cfRule>
  </conditionalFormatting>
  <conditionalFormatting sqref="H566">
    <cfRule type="cellIs" dxfId="446" priority="1434" operator="notBetween">
      <formula>0.1</formula>
      <formula>400</formula>
    </cfRule>
  </conditionalFormatting>
  <conditionalFormatting sqref="H565">
    <cfRule type="cellIs" dxfId="445" priority="1435" operator="notBetween">
      <formula>0.1</formula>
      <formula>400</formula>
    </cfRule>
  </conditionalFormatting>
  <conditionalFormatting sqref="H564">
    <cfRule type="cellIs" dxfId="444" priority="1436" operator="notBetween">
      <formula>0.1</formula>
      <formula>400</formula>
    </cfRule>
  </conditionalFormatting>
  <conditionalFormatting sqref="H563">
    <cfRule type="cellIs" dxfId="443" priority="1437" operator="notBetween">
      <formula>0.1</formula>
      <formula>400</formula>
    </cfRule>
  </conditionalFormatting>
  <conditionalFormatting sqref="H561">
    <cfRule type="cellIs" dxfId="442" priority="1438" operator="notBetween">
      <formula>0.1</formula>
      <formula>400</formula>
    </cfRule>
  </conditionalFormatting>
  <conditionalFormatting sqref="H560">
    <cfRule type="cellIs" dxfId="441" priority="1439" operator="notBetween">
      <formula>0.1</formula>
      <formula>400</formula>
    </cfRule>
  </conditionalFormatting>
  <conditionalFormatting sqref="H559">
    <cfRule type="cellIs" dxfId="440" priority="1440" operator="notBetween">
      <formula>0.1</formula>
      <formula>400</formula>
    </cfRule>
  </conditionalFormatting>
  <conditionalFormatting sqref="H558">
    <cfRule type="cellIs" dxfId="439" priority="1441" operator="notBetween">
      <formula>0.1</formula>
      <formula>400</formula>
    </cfRule>
  </conditionalFormatting>
  <conditionalFormatting sqref="H556">
    <cfRule type="cellIs" dxfId="438" priority="1442" operator="notBetween">
      <formula>0.1</formula>
      <formula>400</formula>
    </cfRule>
  </conditionalFormatting>
  <conditionalFormatting sqref="H555">
    <cfRule type="cellIs" dxfId="437" priority="1443" operator="notBetween">
      <formula>0.1</formula>
      <formula>400</formula>
    </cfRule>
  </conditionalFormatting>
  <conditionalFormatting sqref="H554">
    <cfRule type="cellIs" dxfId="436" priority="1444" operator="notBetween">
      <formula>0.1</formula>
      <formula>400</formula>
    </cfRule>
  </conditionalFormatting>
  <conditionalFormatting sqref="H553">
    <cfRule type="cellIs" dxfId="435" priority="1445" operator="notBetween">
      <formula>0.1</formula>
      <formula>400</formula>
    </cfRule>
  </conditionalFormatting>
  <conditionalFormatting sqref="H551">
    <cfRule type="cellIs" dxfId="434" priority="1446" operator="notBetween">
      <formula>0.1</formula>
      <formula>400</formula>
    </cfRule>
  </conditionalFormatting>
  <conditionalFormatting sqref="H550">
    <cfRule type="cellIs" dxfId="433" priority="1447" operator="notBetween">
      <formula>0.1</formula>
      <formula>400</formula>
    </cfRule>
  </conditionalFormatting>
  <conditionalFormatting sqref="H549">
    <cfRule type="cellIs" dxfId="432" priority="1448" operator="notBetween">
      <formula>0.1</formula>
      <formula>400</formula>
    </cfRule>
  </conditionalFormatting>
  <conditionalFormatting sqref="H548">
    <cfRule type="cellIs" dxfId="431" priority="1449" operator="notBetween">
      <formula>0.1</formula>
      <formula>400</formula>
    </cfRule>
  </conditionalFormatting>
  <conditionalFormatting sqref="H546">
    <cfRule type="cellIs" dxfId="430" priority="1450" operator="notBetween">
      <formula>0.1</formula>
      <formula>400</formula>
    </cfRule>
  </conditionalFormatting>
  <conditionalFormatting sqref="H545">
    <cfRule type="cellIs" dxfId="429" priority="1451" operator="notBetween">
      <formula>0.1</formula>
      <formula>400</formula>
    </cfRule>
  </conditionalFormatting>
  <conditionalFormatting sqref="H544">
    <cfRule type="cellIs" dxfId="428" priority="1452" operator="notBetween">
      <formula>0.1</formula>
      <formula>400</formula>
    </cfRule>
  </conditionalFormatting>
  <conditionalFormatting sqref="H543">
    <cfRule type="cellIs" dxfId="427" priority="1453" operator="notBetween">
      <formula>0.1</formula>
      <formula>400</formula>
    </cfRule>
  </conditionalFormatting>
  <conditionalFormatting sqref="H541">
    <cfRule type="cellIs" dxfId="426" priority="1454" operator="notBetween">
      <formula>0.1</formula>
      <formula>400</formula>
    </cfRule>
  </conditionalFormatting>
  <conditionalFormatting sqref="H540">
    <cfRule type="cellIs" dxfId="425" priority="1455" operator="notBetween">
      <formula>0.1</formula>
      <formula>400</formula>
    </cfRule>
  </conditionalFormatting>
  <conditionalFormatting sqref="H539">
    <cfRule type="cellIs" dxfId="424" priority="1456" operator="notBetween">
      <formula>0.1</formula>
      <formula>400</formula>
    </cfRule>
  </conditionalFormatting>
  <conditionalFormatting sqref="H538">
    <cfRule type="cellIs" dxfId="423" priority="1457" operator="notBetween">
      <formula>0.1</formula>
      <formula>400</formula>
    </cfRule>
  </conditionalFormatting>
  <conditionalFormatting sqref="H536">
    <cfRule type="cellIs" dxfId="422" priority="1458" operator="notBetween">
      <formula>0.1</formula>
      <formula>400</formula>
    </cfRule>
  </conditionalFormatting>
  <conditionalFormatting sqref="H535">
    <cfRule type="cellIs" dxfId="421" priority="1459" operator="notBetween">
      <formula>0.1</formula>
      <formula>400</formula>
    </cfRule>
  </conditionalFormatting>
  <conditionalFormatting sqref="H534">
    <cfRule type="cellIs" dxfId="420" priority="1460" operator="notBetween">
      <formula>0.1</formula>
      <formula>400</formula>
    </cfRule>
  </conditionalFormatting>
  <conditionalFormatting sqref="H533">
    <cfRule type="cellIs" dxfId="419" priority="1461" operator="notBetween">
      <formula>0.1</formula>
      <formula>400</formula>
    </cfRule>
  </conditionalFormatting>
  <conditionalFormatting sqref="H531">
    <cfRule type="cellIs" dxfId="418" priority="1462" operator="notBetween">
      <formula>0.1</formula>
      <formula>400</formula>
    </cfRule>
  </conditionalFormatting>
  <conditionalFormatting sqref="H530">
    <cfRule type="cellIs" dxfId="417" priority="1463" operator="notBetween">
      <formula>0.1</formula>
      <formula>400</formula>
    </cfRule>
  </conditionalFormatting>
  <conditionalFormatting sqref="H529">
    <cfRule type="cellIs" dxfId="416" priority="1464" operator="notBetween">
      <formula>0.1</formula>
      <formula>400</formula>
    </cfRule>
  </conditionalFormatting>
  <conditionalFormatting sqref="H528">
    <cfRule type="cellIs" dxfId="415" priority="1465" operator="notBetween">
      <formula>0.1</formula>
      <formula>400</formula>
    </cfRule>
  </conditionalFormatting>
  <conditionalFormatting sqref="H526">
    <cfRule type="cellIs" dxfId="414" priority="1466" operator="notBetween">
      <formula>0.1</formula>
      <formula>400</formula>
    </cfRule>
  </conditionalFormatting>
  <conditionalFormatting sqref="H525">
    <cfRule type="cellIs" dxfId="413" priority="1467" operator="notBetween">
      <formula>0.1</formula>
      <formula>400</formula>
    </cfRule>
  </conditionalFormatting>
  <conditionalFormatting sqref="H524">
    <cfRule type="cellIs" dxfId="412" priority="1468" operator="notBetween">
      <formula>0.1</formula>
      <formula>400</formula>
    </cfRule>
  </conditionalFormatting>
  <conditionalFormatting sqref="H523">
    <cfRule type="cellIs" dxfId="411" priority="1469" operator="notBetween">
      <formula>0.1</formula>
      <formula>400</formula>
    </cfRule>
  </conditionalFormatting>
  <conditionalFormatting sqref="H521">
    <cfRule type="cellIs" dxfId="410" priority="1470" operator="notBetween">
      <formula>0.1</formula>
      <formula>400</formula>
    </cfRule>
  </conditionalFormatting>
  <conditionalFormatting sqref="H520">
    <cfRule type="cellIs" dxfId="409" priority="1471" operator="notBetween">
      <formula>0.1</formula>
      <formula>400</formula>
    </cfRule>
  </conditionalFormatting>
  <conditionalFormatting sqref="H519">
    <cfRule type="cellIs" dxfId="408" priority="1472" operator="notBetween">
      <formula>0.1</formula>
      <formula>400</formula>
    </cfRule>
  </conditionalFormatting>
  <conditionalFormatting sqref="H518">
    <cfRule type="cellIs" dxfId="407" priority="1473" operator="notBetween">
      <formula>0.1</formula>
      <formula>400</formula>
    </cfRule>
  </conditionalFormatting>
  <conditionalFormatting sqref="H516">
    <cfRule type="cellIs" dxfId="406" priority="1474" operator="notBetween">
      <formula>0.1</formula>
      <formula>400</formula>
    </cfRule>
  </conditionalFormatting>
  <conditionalFormatting sqref="H515">
    <cfRule type="cellIs" dxfId="405" priority="1475" operator="notBetween">
      <formula>0.1</formula>
      <formula>400</formula>
    </cfRule>
  </conditionalFormatting>
  <conditionalFormatting sqref="H514">
    <cfRule type="cellIs" dxfId="404" priority="1476" operator="notBetween">
      <formula>0.1</formula>
      <formula>400</formula>
    </cfRule>
  </conditionalFormatting>
  <conditionalFormatting sqref="H513">
    <cfRule type="cellIs" dxfId="403" priority="1477" operator="notBetween">
      <formula>0.1</formula>
      <formula>400</formula>
    </cfRule>
  </conditionalFormatting>
  <conditionalFormatting sqref="H511">
    <cfRule type="cellIs" dxfId="402" priority="1478" operator="notBetween">
      <formula>0.1</formula>
      <formula>400</formula>
    </cfRule>
  </conditionalFormatting>
  <conditionalFormatting sqref="H510">
    <cfRule type="cellIs" dxfId="401" priority="1479" operator="notBetween">
      <formula>0.1</formula>
      <formula>400</formula>
    </cfRule>
  </conditionalFormatting>
  <conditionalFormatting sqref="H509">
    <cfRule type="cellIs" dxfId="400" priority="1480" operator="notBetween">
      <formula>0.1</formula>
      <formula>400</formula>
    </cfRule>
  </conditionalFormatting>
  <conditionalFormatting sqref="H508">
    <cfRule type="cellIs" dxfId="399" priority="1481" operator="notBetween">
      <formula>0.1</formula>
      <formula>400</formula>
    </cfRule>
  </conditionalFormatting>
  <conditionalFormatting sqref="H506">
    <cfRule type="cellIs" dxfId="398" priority="1482" operator="notBetween">
      <formula>0.1</formula>
      <formula>400</formula>
    </cfRule>
  </conditionalFormatting>
  <conditionalFormatting sqref="H505">
    <cfRule type="cellIs" dxfId="397" priority="1483" operator="notBetween">
      <formula>0.1</formula>
      <formula>400</formula>
    </cfRule>
  </conditionalFormatting>
  <conditionalFormatting sqref="H504">
    <cfRule type="cellIs" dxfId="396" priority="1484" operator="notBetween">
      <formula>0.1</formula>
      <formula>400</formula>
    </cfRule>
  </conditionalFormatting>
  <conditionalFormatting sqref="H503">
    <cfRule type="cellIs" dxfId="395" priority="1485" operator="notBetween">
      <formula>0.1</formula>
      <formula>400</formula>
    </cfRule>
  </conditionalFormatting>
  <conditionalFormatting sqref="H501">
    <cfRule type="cellIs" dxfId="394" priority="1486" operator="notBetween">
      <formula>0.1</formula>
      <formula>400</formula>
    </cfRule>
  </conditionalFormatting>
  <conditionalFormatting sqref="H500">
    <cfRule type="cellIs" dxfId="393" priority="1487" operator="notBetween">
      <formula>0.1</formula>
      <formula>400</formula>
    </cfRule>
  </conditionalFormatting>
  <conditionalFormatting sqref="H499">
    <cfRule type="cellIs" dxfId="392" priority="1488" operator="notBetween">
      <formula>0.1</formula>
      <formula>400</formula>
    </cfRule>
  </conditionalFormatting>
  <conditionalFormatting sqref="H498">
    <cfRule type="cellIs" dxfId="391" priority="1489" operator="notBetween">
      <formula>0.1</formula>
      <formula>400</formula>
    </cfRule>
  </conditionalFormatting>
  <conditionalFormatting sqref="H496">
    <cfRule type="cellIs" dxfId="390" priority="1490" operator="notBetween">
      <formula>0.1</formula>
      <formula>400</formula>
    </cfRule>
  </conditionalFormatting>
  <conditionalFormatting sqref="H495">
    <cfRule type="cellIs" dxfId="389" priority="1491" operator="notBetween">
      <formula>0.1</formula>
      <formula>400</formula>
    </cfRule>
  </conditionalFormatting>
  <conditionalFormatting sqref="H494">
    <cfRule type="cellIs" dxfId="388" priority="1492" operator="notBetween">
      <formula>0.1</formula>
      <formula>400</formula>
    </cfRule>
  </conditionalFormatting>
  <conditionalFormatting sqref="H493">
    <cfRule type="cellIs" dxfId="387" priority="1493" operator="notBetween">
      <formula>0.1</formula>
      <formula>400</formula>
    </cfRule>
  </conditionalFormatting>
  <conditionalFormatting sqref="H491">
    <cfRule type="cellIs" dxfId="386" priority="1494" operator="notBetween">
      <formula>0.1</formula>
      <formula>400</formula>
    </cfRule>
  </conditionalFormatting>
  <conditionalFormatting sqref="H490">
    <cfRule type="cellIs" dxfId="385" priority="1495" operator="notBetween">
      <formula>0.1</formula>
      <formula>400</formula>
    </cfRule>
  </conditionalFormatting>
  <conditionalFormatting sqref="H489">
    <cfRule type="cellIs" dxfId="384" priority="1496" operator="notBetween">
      <formula>0.1</formula>
      <formula>400</formula>
    </cfRule>
  </conditionalFormatting>
  <conditionalFormatting sqref="H488">
    <cfRule type="cellIs" dxfId="383" priority="1497" operator="notBetween">
      <formula>0.1</formula>
      <formula>400</formula>
    </cfRule>
  </conditionalFormatting>
  <conditionalFormatting sqref="H486">
    <cfRule type="cellIs" dxfId="382" priority="1498" operator="notBetween">
      <formula>0.1</formula>
      <formula>400</formula>
    </cfRule>
  </conditionalFormatting>
  <conditionalFormatting sqref="H485">
    <cfRule type="cellIs" dxfId="381" priority="1499" operator="notBetween">
      <formula>0.1</formula>
      <formula>400</formula>
    </cfRule>
  </conditionalFormatting>
  <conditionalFormatting sqref="H484">
    <cfRule type="cellIs" dxfId="380" priority="1500" operator="notBetween">
      <formula>0.1</formula>
      <formula>400</formula>
    </cfRule>
  </conditionalFormatting>
  <conditionalFormatting sqref="H483">
    <cfRule type="cellIs" dxfId="379" priority="1501" operator="notBetween">
      <formula>0.1</formula>
      <formula>400</formula>
    </cfRule>
  </conditionalFormatting>
  <conditionalFormatting sqref="H481">
    <cfRule type="cellIs" dxfId="378" priority="1502" operator="notBetween">
      <formula>0.1</formula>
      <formula>400</formula>
    </cfRule>
  </conditionalFormatting>
  <conditionalFormatting sqref="H480">
    <cfRule type="cellIs" dxfId="377" priority="1503" operator="notBetween">
      <formula>0.1</formula>
      <formula>400</formula>
    </cfRule>
  </conditionalFormatting>
  <conditionalFormatting sqref="H479">
    <cfRule type="cellIs" dxfId="376" priority="1504" operator="notBetween">
      <formula>0.1</formula>
      <formula>400</formula>
    </cfRule>
  </conditionalFormatting>
  <conditionalFormatting sqref="H478">
    <cfRule type="cellIs" dxfId="375" priority="1505" operator="notBetween">
      <formula>0.1</formula>
      <formula>400</formula>
    </cfRule>
  </conditionalFormatting>
  <conditionalFormatting sqref="H476">
    <cfRule type="cellIs" dxfId="374" priority="1506" operator="notBetween">
      <formula>0.1</formula>
      <formula>400</formula>
    </cfRule>
  </conditionalFormatting>
  <conditionalFormatting sqref="H475">
    <cfRule type="cellIs" dxfId="373" priority="1507" operator="notBetween">
      <formula>0.1</formula>
      <formula>400</formula>
    </cfRule>
  </conditionalFormatting>
  <conditionalFormatting sqref="H474">
    <cfRule type="cellIs" dxfId="372" priority="1508" operator="notBetween">
      <formula>0.1</formula>
      <formula>400</formula>
    </cfRule>
  </conditionalFormatting>
  <conditionalFormatting sqref="H473">
    <cfRule type="cellIs" dxfId="371" priority="1509" operator="notBetween">
      <formula>0.1</formula>
      <formula>400</formula>
    </cfRule>
  </conditionalFormatting>
  <conditionalFormatting sqref="H471">
    <cfRule type="cellIs" dxfId="370" priority="1510" operator="notBetween">
      <formula>0.1</formula>
      <formula>400</formula>
    </cfRule>
  </conditionalFormatting>
  <conditionalFormatting sqref="H470">
    <cfRule type="cellIs" dxfId="369" priority="1511" operator="notBetween">
      <formula>0.1</formula>
      <formula>400</formula>
    </cfRule>
  </conditionalFormatting>
  <conditionalFormatting sqref="H469">
    <cfRule type="cellIs" dxfId="368" priority="1512" operator="notBetween">
      <formula>0.1</formula>
      <formula>400</formula>
    </cfRule>
  </conditionalFormatting>
  <conditionalFormatting sqref="H468">
    <cfRule type="cellIs" dxfId="367" priority="1513" operator="notBetween">
      <formula>0.1</formula>
      <formula>400</formula>
    </cfRule>
  </conditionalFormatting>
  <conditionalFormatting sqref="H466">
    <cfRule type="cellIs" dxfId="366" priority="1514" operator="notBetween">
      <formula>0.1</formula>
      <formula>400</formula>
    </cfRule>
  </conditionalFormatting>
  <conditionalFormatting sqref="H465">
    <cfRule type="cellIs" dxfId="365" priority="1515" operator="notBetween">
      <formula>0.1</formula>
      <formula>400</formula>
    </cfRule>
  </conditionalFormatting>
  <conditionalFormatting sqref="H464">
    <cfRule type="cellIs" dxfId="364" priority="1516" operator="notBetween">
      <formula>0.1</formula>
      <formula>400</formula>
    </cfRule>
  </conditionalFormatting>
  <conditionalFormatting sqref="H463">
    <cfRule type="cellIs" dxfId="363" priority="1517" operator="notBetween">
      <formula>0.1</formula>
      <formula>400</formula>
    </cfRule>
  </conditionalFormatting>
  <conditionalFormatting sqref="H461">
    <cfRule type="cellIs" dxfId="362" priority="1518" operator="notBetween">
      <formula>0.1</formula>
      <formula>400</formula>
    </cfRule>
  </conditionalFormatting>
  <conditionalFormatting sqref="H460">
    <cfRule type="cellIs" dxfId="361" priority="1519" operator="notBetween">
      <formula>0.1</formula>
      <formula>400</formula>
    </cfRule>
  </conditionalFormatting>
  <conditionalFormatting sqref="H459">
    <cfRule type="cellIs" dxfId="360" priority="1520" operator="notBetween">
      <formula>0.1</formula>
      <formula>400</formula>
    </cfRule>
  </conditionalFormatting>
  <conditionalFormatting sqref="H458">
    <cfRule type="cellIs" dxfId="359" priority="1521" operator="notBetween">
      <formula>0.1</formula>
      <formula>400</formula>
    </cfRule>
  </conditionalFormatting>
  <conditionalFormatting sqref="H456">
    <cfRule type="cellIs" dxfId="358" priority="1522" operator="notBetween">
      <formula>0.1</formula>
      <formula>400</formula>
    </cfRule>
  </conditionalFormatting>
  <conditionalFormatting sqref="H455">
    <cfRule type="cellIs" dxfId="357" priority="1523" operator="notBetween">
      <formula>0.1</formula>
      <formula>400</formula>
    </cfRule>
  </conditionalFormatting>
  <conditionalFormatting sqref="H454">
    <cfRule type="cellIs" dxfId="356" priority="1524" operator="notBetween">
      <formula>0.1</formula>
      <formula>400</formula>
    </cfRule>
  </conditionalFormatting>
  <conditionalFormatting sqref="H453">
    <cfRule type="cellIs" dxfId="355" priority="1525" operator="notBetween">
      <formula>0.1</formula>
      <formula>400</formula>
    </cfRule>
  </conditionalFormatting>
  <conditionalFormatting sqref="H451">
    <cfRule type="cellIs" dxfId="354" priority="1526" operator="notBetween">
      <formula>0.1</formula>
      <formula>400</formula>
    </cfRule>
  </conditionalFormatting>
  <conditionalFormatting sqref="H450">
    <cfRule type="cellIs" dxfId="353" priority="1527" operator="notBetween">
      <formula>0.1</formula>
      <formula>400</formula>
    </cfRule>
  </conditionalFormatting>
  <conditionalFormatting sqref="H449">
    <cfRule type="cellIs" dxfId="352" priority="1528" operator="notBetween">
      <formula>0.1</formula>
      <formula>400</formula>
    </cfRule>
  </conditionalFormatting>
  <conditionalFormatting sqref="H448">
    <cfRule type="cellIs" dxfId="351" priority="1529" operator="notBetween">
      <formula>0.1</formula>
      <formula>400</formula>
    </cfRule>
  </conditionalFormatting>
  <conditionalFormatting sqref="H446">
    <cfRule type="cellIs" dxfId="350" priority="1530" operator="notBetween">
      <formula>0.1</formula>
      <formula>400</formula>
    </cfRule>
  </conditionalFormatting>
  <conditionalFormatting sqref="H445">
    <cfRule type="cellIs" dxfId="349" priority="1531" operator="notBetween">
      <formula>0.1</formula>
      <formula>400</formula>
    </cfRule>
  </conditionalFormatting>
  <conditionalFormatting sqref="H444">
    <cfRule type="cellIs" dxfId="348" priority="1532" operator="notBetween">
      <formula>0.1</formula>
      <formula>400</formula>
    </cfRule>
  </conditionalFormatting>
  <conditionalFormatting sqref="H443">
    <cfRule type="cellIs" dxfId="347" priority="1533" operator="notBetween">
      <formula>0.1</formula>
      <formula>400</formula>
    </cfRule>
  </conditionalFormatting>
  <conditionalFormatting sqref="H441">
    <cfRule type="cellIs" dxfId="346" priority="1534" operator="notBetween">
      <formula>0.1</formula>
      <formula>400</formula>
    </cfRule>
  </conditionalFormatting>
  <conditionalFormatting sqref="H440">
    <cfRule type="cellIs" dxfId="345" priority="1535" operator="notBetween">
      <formula>0.1</formula>
      <formula>400</formula>
    </cfRule>
  </conditionalFormatting>
  <conditionalFormatting sqref="H439">
    <cfRule type="cellIs" dxfId="344" priority="1536" operator="notBetween">
      <formula>0.1</formula>
      <formula>400</formula>
    </cfRule>
  </conditionalFormatting>
  <conditionalFormatting sqref="H438">
    <cfRule type="cellIs" dxfId="343" priority="1537" operator="notBetween">
      <formula>0.1</formula>
      <formula>400</formula>
    </cfRule>
  </conditionalFormatting>
  <conditionalFormatting sqref="H436">
    <cfRule type="cellIs" dxfId="342" priority="1538" operator="notBetween">
      <formula>0.1</formula>
      <formula>400</formula>
    </cfRule>
  </conditionalFormatting>
  <conditionalFormatting sqref="H435">
    <cfRule type="cellIs" dxfId="341" priority="1539" operator="notBetween">
      <formula>0.1</formula>
      <formula>400</formula>
    </cfRule>
  </conditionalFormatting>
  <conditionalFormatting sqref="H434">
    <cfRule type="cellIs" dxfId="340" priority="1540" operator="notBetween">
      <formula>0.1</formula>
      <formula>400</formula>
    </cfRule>
  </conditionalFormatting>
  <conditionalFormatting sqref="H433">
    <cfRule type="cellIs" dxfId="339" priority="1541" operator="notBetween">
      <formula>0.1</formula>
      <formula>400</formula>
    </cfRule>
  </conditionalFormatting>
  <conditionalFormatting sqref="H431">
    <cfRule type="cellIs" dxfId="338" priority="1542" operator="notBetween">
      <formula>0.1</formula>
      <formula>400</formula>
    </cfRule>
  </conditionalFormatting>
  <conditionalFormatting sqref="H430">
    <cfRule type="cellIs" dxfId="337" priority="1543" operator="notBetween">
      <formula>0.1</formula>
      <formula>400</formula>
    </cfRule>
  </conditionalFormatting>
  <conditionalFormatting sqref="H429">
    <cfRule type="cellIs" dxfId="336" priority="1544" operator="notBetween">
      <formula>0.1</formula>
      <formula>400</formula>
    </cfRule>
  </conditionalFormatting>
  <conditionalFormatting sqref="H428">
    <cfRule type="cellIs" dxfId="335" priority="1545" operator="notBetween">
      <formula>0.1</formula>
      <formula>400</formula>
    </cfRule>
  </conditionalFormatting>
  <conditionalFormatting sqref="H426">
    <cfRule type="cellIs" dxfId="334" priority="1546" operator="notBetween">
      <formula>0.1</formula>
      <formula>400</formula>
    </cfRule>
  </conditionalFormatting>
  <conditionalFormatting sqref="H425">
    <cfRule type="cellIs" dxfId="333" priority="1547" operator="notBetween">
      <formula>0.1</formula>
      <formula>400</formula>
    </cfRule>
  </conditionalFormatting>
  <conditionalFormatting sqref="H424">
    <cfRule type="cellIs" dxfId="332" priority="1548" operator="notBetween">
      <formula>0.1</formula>
      <formula>400</formula>
    </cfRule>
  </conditionalFormatting>
  <conditionalFormatting sqref="H423">
    <cfRule type="cellIs" dxfId="331" priority="1549" operator="notBetween">
      <formula>0.1</formula>
      <formula>400</formula>
    </cfRule>
  </conditionalFormatting>
  <conditionalFormatting sqref="H421">
    <cfRule type="cellIs" dxfId="330" priority="1550" operator="notBetween">
      <formula>0.1</formula>
      <formula>400</formula>
    </cfRule>
  </conditionalFormatting>
  <conditionalFormatting sqref="H420">
    <cfRule type="cellIs" dxfId="329" priority="1551" operator="notBetween">
      <formula>0.1</formula>
      <formula>400</formula>
    </cfRule>
  </conditionalFormatting>
  <conditionalFormatting sqref="H419">
    <cfRule type="cellIs" dxfId="328" priority="1552" operator="notBetween">
      <formula>0.1</formula>
      <formula>400</formula>
    </cfRule>
  </conditionalFormatting>
  <conditionalFormatting sqref="H418">
    <cfRule type="cellIs" dxfId="327" priority="1553" operator="notBetween">
      <formula>0.1</formula>
      <formula>400</formula>
    </cfRule>
  </conditionalFormatting>
  <conditionalFormatting sqref="H416">
    <cfRule type="cellIs" dxfId="326" priority="1554" operator="notBetween">
      <formula>0.1</formula>
      <formula>400</formula>
    </cfRule>
  </conditionalFormatting>
  <conditionalFormatting sqref="H415">
    <cfRule type="cellIs" dxfId="325" priority="1555" operator="notBetween">
      <formula>0.1</formula>
      <formula>400</formula>
    </cfRule>
  </conditionalFormatting>
  <conditionalFormatting sqref="H414">
    <cfRule type="cellIs" dxfId="324" priority="1556" operator="notBetween">
      <formula>0.1</formula>
      <formula>400</formula>
    </cfRule>
  </conditionalFormatting>
  <conditionalFormatting sqref="H411">
    <cfRule type="cellIs" dxfId="323" priority="1557" operator="notBetween">
      <formula>0.1</formula>
      <formula>400</formula>
    </cfRule>
  </conditionalFormatting>
  <conditionalFormatting sqref="H410">
    <cfRule type="cellIs" dxfId="322" priority="1558" operator="notBetween">
      <formula>0.1</formula>
      <formula>400</formula>
    </cfRule>
  </conditionalFormatting>
  <conditionalFormatting sqref="H409">
    <cfRule type="cellIs" dxfId="321" priority="1559" operator="notBetween">
      <formula>0.1</formula>
      <formula>400</formula>
    </cfRule>
  </conditionalFormatting>
  <conditionalFormatting sqref="H408">
    <cfRule type="cellIs" dxfId="320" priority="1560" operator="notBetween">
      <formula>0.1</formula>
      <formula>400</formula>
    </cfRule>
  </conditionalFormatting>
  <conditionalFormatting sqref="H406">
    <cfRule type="cellIs" dxfId="319" priority="1561" operator="notBetween">
      <formula>0.1</formula>
      <formula>400</formula>
    </cfRule>
  </conditionalFormatting>
  <conditionalFormatting sqref="H405">
    <cfRule type="cellIs" dxfId="318" priority="1562" operator="notBetween">
      <formula>0.1</formula>
      <formula>400</formula>
    </cfRule>
  </conditionalFormatting>
  <conditionalFormatting sqref="H404">
    <cfRule type="cellIs" dxfId="317" priority="1563" operator="notBetween">
      <formula>0.1</formula>
      <formula>400</formula>
    </cfRule>
  </conditionalFormatting>
  <conditionalFormatting sqref="H403">
    <cfRule type="cellIs" dxfId="316" priority="1564" operator="notBetween">
      <formula>0.1</formula>
      <formula>400</formula>
    </cfRule>
  </conditionalFormatting>
  <conditionalFormatting sqref="H401">
    <cfRule type="cellIs" dxfId="315" priority="1565" operator="notBetween">
      <formula>0.1</formula>
      <formula>400</formula>
    </cfRule>
  </conditionalFormatting>
  <conditionalFormatting sqref="H400">
    <cfRule type="cellIs" dxfId="314" priority="1566" operator="notBetween">
      <formula>0.1</formula>
      <formula>400</formula>
    </cfRule>
  </conditionalFormatting>
  <conditionalFormatting sqref="H399">
    <cfRule type="cellIs" dxfId="313" priority="1567" operator="notBetween">
      <formula>0.1</formula>
      <formula>400</formula>
    </cfRule>
  </conditionalFormatting>
  <conditionalFormatting sqref="H398">
    <cfRule type="cellIs" dxfId="312" priority="1568" operator="notBetween">
      <formula>0.1</formula>
      <formula>400</formula>
    </cfRule>
  </conditionalFormatting>
  <conditionalFormatting sqref="H396">
    <cfRule type="cellIs" dxfId="311" priority="1569" operator="notBetween">
      <formula>0.1</formula>
      <formula>400</formula>
    </cfRule>
  </conditionalFormatting>
  <conditionalFormatting sqref="H395">
    <cfRule type="cellIs" dxfId="310" priority="1570" operator="notBetween">
      <formula>0.1</formula>
      <formula>400</formula>
    </cfRule>
  </conditionalFormatting>
  <conditionalFormatting sqref="H394">
    <cfRule type="cellIs" dxfId="309" priority="1571" operator="notBetween">
      <formula>0.1</formula>
      <formula>400</formula>
    </cfRule>
  </conditionalFormatting>
  <conditionalFormatting sqref="H393">
    <cfRule type="cellIs" dxfId="308" priority="1572" operator="notBetween">
      <formula>0.1</formula>
      <formula>400</formula>
    </cfRule>
  </conditionalFormatting>
  <conditionalFormatting sqref="H391">
    <cfRule type="cellIs" dxfId="307" priority="1573" operator="notBetween">
      <formula>0.1</formula>
      <formula>400</formula>
    </cfRule>
  </conditionalFormatting>
  <conditionalFormatting sqref="H390">
    <cfRule type="cellIs" dxfId="306" priority="1574" operator="notBetween">
      <formula>0.1</formula>
      <formula>400</formula>
    </cfRule>
  </conditionalFormatting>
  <conditionalFormatting sqref="H389">
    <cfRule type="cellIs" dxfId="305" priority="1575" operator="notBetween">
      <formula>0.1</formula>
      <formula>400</formula>
    </cfRule>
  </conditionalFormatting>
  <conditionalFormatting sqref="H388">
    <cfRule type="cellIs" dxfId="304" priority="1576" operator="notBetween">
      <formula>0.1</formula>
      <formula>400</formula>
    </cfRule>
  </conditionalFormatting>
  <conditionalFormatting sqref="H386">
    <cfRule type="cellIs" dxfId="303" priority="1577" operator="notBetween">
      <formula>0.1</formula>
      <formula>400</formula>
    </cfRule>
  </conditionalFormatting>
  <conditionalFormatting sqref="H385">
    <cfRule type="cellIs" dxfId="302" priority="1578" operator="notBetween">
      <formula>0.1</formula>
      <formula>400</formula>
    </cfRule>
  </conditionalFormatting>
  <conditionalFormatting sqref="H384">
    <cfRule type="cellIs" dxfId="301" priority="1579" operator="notBetween">
      <formula>0.1</formula>
      <formula>400</formula>
    </cfRule>
  </conditionalFormatting>
  <conditionalFormatting sqref="H383">
    <cfRule type="cellIs" dxfId="300" priority="1580" operator="notBetween">
      <formula>0.1</formula>
      <formula>400</formula>
    </cfRule>
  </conditionalFormatting>
  <conditionalFormatting sqref="H381">
    <cfRule type="cellIs" dxfId="299" priority="1581" operator="notBetween">
      <formula>0.1</formula>
      <formula>400</formula>
    </cfRule>
  </conditionalFormatting>
  <conditionalFormatting sqref="H380">
    <cfRule type="cellIs" dxfId="298" priority="1582" operator="notBetween">
      <formula>0.1</formula>
      <formula>400</formula>
    </cfRule>
  </conditionalFormatting>
  <conditionalFormatting sqref="H379">
    <cfRule type="cellIs" dxfId="297" priority="1583" operator="notBetween">
      <formula>0.1</formula>
      <formula>400</formula>
    </cfRule>
  </conditionalFormatting>
  <conditionalFormatting sqref="H378">
    <cfRule type="cellIs" dxfId="296" priority="1584" operator="notBetween">
      <formula>0.1</formula>
      <formula>400</formula>
    </cfRule>
  </conditionalFormatting>
  <conditionalFormatting sqref="H376">
    <cfRule type="cellIs" dxfId="295" priority="1585" operator="notBetween">
      <formula>0.1</formula>
      <formula>400</formula>
    </cfRule>
  </conditionalFormatting>
  <conditionalFormatting sqref="H375">
    <cfRule type="cellIs" dxfId="294" priority="1586" operator="notBetween">
      <formula>0.1</formula>
      <formula>400</formula>
    </cfRule>
  </conditionalFormatting>
  <conditionalFormatting sqref="H374">
    <cfRule type="cellIs" dxfId="293" priority="1587" operator="notBetween">
      <formula>0.1</formula>
      <formula>400</formula>
    </cfRule>
  </conditionalFormatting>
  <conditionalFormatting sqref="H373">
    <cfRule type="cellIs" dxfId="292" priority="1588" operator="notBetween">
      <formula>0.1</formula>
      <formula>400</formula>
    </cfRule>
  </conditionalFormatting>
  <conditionalFormatting sqref="H371">
    <cfRule type="cellIs" dxfId="291" priority="1589" operator="notBetween">
      <formula>0.1</formula>
      <formula>400</formula>
    </cfRule>
  </conditionalFormatting>
  <conditionalFormatting sqref="H370">
    <cfRule type="cellIs" dxfId="290" priority="1590" operator="notBetween">
      <formula>0.1</formula>
      <formula>400</formula>
    </cfRule>
  </conditionalFormatting>
  <conditionalFormatting sqref="H369">
    <cfRule type="cellIs" dxfId="289" priority="1591" operator="notBetween">
      <formula>0.1</formula>
      <formula>400</formula>
    </cfRule>
  </conditionalFormatting>
  <conditionalFormatting sqref="H368">
    <cfRule type="cellIs" dxfId="288" priority="1592" operator="notBetween">
      <formula>0.1</formula>
      <formula>400</formula>
    </cfRule>
  </conditionalFormatting>
  <conditionalFormatting sqref="H366">
    <cfRule type="cellIs" dxfId="287" priority="1593" operator="notBetween">
      <formula>0.1</formula>
      <formula>400</formula>
    </cfRule>
  </conditionalFormatting>
  <conditionalFormatting sqref="H365">
    <cfRule type="cellIs" dxfId="286" priority="1594" operator="notBetween">
      <formula>0.1</formula>
      <formula>400</formula>
    </cfRule>
  </conditionalFormatting>
  <conditionalFormatting sqref="H364">
    <cfRule type="cellIs" dxfId="285" priority="1595" operator="notBetween">
      <formula>0.1</formula>
      <formula>400</formula>
    </cfRule>
  </conditionalFormatting>
  <conditionalFormatting sqref="H363">
    <cfRule type="cellIs" dxfId="284" priority="1596" operator="notBetween">
      <formula>0.1</formula>
      <formula>400</formula>
    </cfRule>
  </conditionalFormatting>
  <conditionalFormatting sqref="H361">
    <cfRule type="cellIs" dxfId="283" priority="1597" operator="notBetween">
      <formula>0.1</formula>
      <formula>400</formula>
    </cfRule>
  </conditionalFormatting>
  <conditionalFormatting sqref="H360">
    <cfRule type="cellIs" dxfId="282" priority="1598" operator="notBetween">
      <formula>0.1</formula>
      <formula>400</formula>
    </cfRule>
  </conditionalFormatting>
  <conditionalFormatting sqref="H359">
    <cfRule type="cellIs" dxfId="281" priority="1599" operator="notBetween">
      <formula>0.1</formula>
      <formula>400</formula>
    </cfRule>
  </conditionalFormatting>
  <conditionalFormatting sqref="H358">
    <cfRule type="cellIs" dxfId="280" priority="1600" operator="notBetween">
      <formula>0.1</formula>
      <formula>400</formula>
    </cfRule>
  </conditionalFormatting>
  <conditionalFormatting sqref="H356">
    <cfRule type="cellIs" dxfId="279" priority="1601" operator="notBetween">
      <formula>0.1</formula>
      <formula>400</formula>
    </cfRule>
  </conditionalFormatting>
  <conditionalFormatting sqref="H355">
    <cfRule type="cellIs" dxfId="278" priority="1602" operator="notBetween">
      <formula>0.1</formula>
      <formula>400</formula>
    </cfRule>
  </conditionalFormatting>
  <conditionalFormatting sqref="H354">
    <cfRule type="cellIs" dxfId="277" priority="1603" operator="notBetween">
      <formula>0.1</formula>
      <formula>400</formula>
    </cfRule>
  </conditionalFormatting>
  <conditionalFormatting sqref="H353">
    <cfRule type="cellIs" dxfId="276" priority="1604" operator="notBetween">
      <formula>0.1</formula>
      <formula>400</formula>
    </cfRule>
  </conditionalFormatting>
  <conditionalFormatting sqref="H351">
    <cfRule type="cellIs" dxfId="275" priority="1605" operator="notBetween">
      <formula>0.1</formula>
      <formula>400</formula>
    </cfRule>
  </conditionalFormatting>
  <conditionalFormatting sqref="H350">
    <cfRule type="cellIs" dxfId="274" priority="1606" operator="notBetween">
      <formula>0.1</formula>
      <formula>400</formula>
    </cfRule>
  </conditionalFormatting>
  <conditionalFormatting sqref="H349">
    <cfRule type="cellIs" dxfId="273" priority="1607" operator="notBetween">
      <formula>0.1</formula>
      <formula>400</formula>
    </cfRule>
  </conditionalFormatting>
  <conditionalFormatting sqref="H348">
    <cfRule type="cellIs" dxfId="272" priority="1608" operator="notBetween">
      <formula>0.1</formula>
      <formula>400</formula>
    </cfRule>
  </conditionalFormatting>
  <conditionalFormatting sqref="H346">
    <cfRule type="cellIs" dxfId="271" priority="1609" operator="notBetween">
      <formula>0.1</formula>
      <formula>400</formula>
    </cfRule>
  </conditionalFormatting>
  <conditionalFormatting sqref="H345">
    <cfRule type="cellIs" dxfId="270" priority="1610" operator="notBetween">
      <formula>0.1</formula>
      <formula>400</formula>
    </cfRule>
  </conditionalFormatting>
  <conditionalFormatting sqref="H344">
    <cfRule type="cellIs" dxfId="269" priority="1611" operator="notBetween">
      <formula>0.1</formula>
      <formula>400</formula>
    </cfRule>
  </conditionalFormatting>
  <conditionalFormatting sqref="H343">
    <cfRule type="cellIs" dxfId="268" priority="1612" operator="notBetween">
      <formula>0.1</formula>
      <formula>400</formula>
    </cfRule>
  </conditionalFormatting>
  <conditionalFormatting sqref="H341">
    <cfRule type="cellIs" dxfId="267" priority="1613" operator="notBetween">
      <formula>0.1</formula>
      <formula>400</formula>
    </cfRule>
  </conditionalFormatting>
  <conditionalFormatting sqref="H340">
    <cfRule type="cellIs" dxfId="266" priority="1614" operator="notBetween">
      <formula>0.1</formula>
      <formula>400</formula>
    </cfRule>
  </conditionalFormatting>
  <conditionalFormatting sqref="H339">
    <cfRule type="cellIs" dxfId="265" priority="1615" operator="notBetween">
      <formula>0.1</formula>
      <formula>400</formula>
    </cfRule>
  </conditionalFormatting>
  <conditionalFormatting sqref="H338">
    <cfRule type="cellIs" dxfId="264" priority="1616" operator="notBetween">
      <formula>0.1</formula>
      <formula>400</formula>
    </cfRule>
  </conditionalFormatting>
  <conditionalFormatting sqref="H336">
    <cfRule type="cellIs" dxfId="263" priority="1617" operator="notBetween">
      <formula>0.1</formula>
      <formula>400</formula>
    </cfRule>
  </conditionalFormatting>
  <conditionalFormatting sqref="H335">
    <cfRule type="cellIs" dxfId="262" priority="1618" operator="notBetween">
      <formula>0.1</formula>
      <formula>400</formula>
    </cfRule>
  </conditionalFormatting>
  <conditionalFormatting sqref="H334">
    <cfRule type="cellIs" dxfId="261" priority="1619" operator="notBetween">
      <formula>0.1</formula>
      <formula>400</formula>
    </cfRule>
  </conditionalFormatting>
  <conditionalFormatting sqref="H333">
    <cfRule type="cellIs" dxfId="260" priority="1620" operator="notBetween">
      <formula>0.1</formula>
      <formula>400</formula>
    </cfRule>
  </conditionalFormatting>
  <conditionalFormatting sqref="H331">
    <cfRule type="cellIs" dxfId="259" priority="1621" operator="notBetween">
      <formula>0.1</formula>
      <formula>400</formula>
    </cfRule>
  </conditionalFormatting>
  <conditionalFormatting sqref="H330">
    <cfRule type="cellIs" dxfId="258" priority="1622" operator="notBetween">
      <formula>0.1</formula>
      <formula>400</formula>
    </cfRule>
  </conditionalFormatting>
  <conditionalFormatting sqref="H329">
    <cfRule type="cellIs" dxfId="257" priority="1623" operator="notBetween">
      <formula>0.1</formula>
      <formula>400</formula>
    </cfRule>
  </conditionalFormatting>
  <conditionalFormatting sqref="H328">
    <cfRule type="cellIs" dxfId="256" priority="1624" operator="notBetween">
      <formula>0.1</formula>
      <formula>400</formula>
    </cfRule>
  </conditionalFormatting>
  <conditionalFormatting sqref="H326">
    <cfRule type="cellIs" dxfId="255" priority="1625" operator="notBetween">
      <formula>0.1</formula>
      <formula>400</formula>
    </cfRule>
  </conditionalFormatting>
  <conditionalFormatting sqref="H325">
    <cfRule type="cellIs" dxfId="254" priority="1626" operator="notBetween">
      <formula>0.1</formula>
      <formula>400</formula>
    </cfRule>
  </conditionalFormatting>
  <conditionalFormatting sqref="H324">
    <cfRule type="cellIs" dxfId="253" priority="1627" operator="notBetween">
      <formula>0.1</formula>
      <formula>400</formula>
    </cfRule>
  </conditionalFormatting>
  <conditionalFormatting sqref="H323">
    <cfRule type="cellIs" dxfId="252" priority="1628" operator="notBetween">
      <formula>0.1</formula>
      <formula>400</formula>
    </cfRule>
  </conditionalFormatting>
  <conditionalFormatting sqref="H321">
    <cfRule type="cellIs" dxfId="251" priority="1629" operator="notBetween">
      <formula>0.1</formula>
      <formula>400</formula>
    </cfRule>
  </conditionalFormatting>
  <conditionalFormatting sqref="H320">
    <cfRule type="cellIs" dxfId="250" priority="1630" operator="notBetween">
      <formula>0.1</formula>
      <formula>400</formula>
    </cfRule>
  </conditionalFormatting>
  <conditionalFormatting sqref="H319">
    <cfRule type="cellIs" dxfId="249" priority="1631" operator="notBetween">
      <formula>0.1</formula>
      <formula>400</formula>
    </cfRule>
  </conditionalFormatting>
  <conditionalFormatting sqref="H318">
    <cfRule type="cellIs" dxfId="248" priority="1632" operator="notBetween">
      <formula>0.1</formula>
      <formula>400</formula>
    </cfRule>
  </conditionalFormatting>
  <conditionalFormatting sqref="H316">
    <cfRule type="cellIs" dxfId="247" priority="1633" operator="notBetween">
      <formula>0.1</formula>
      <formula>400</formula>
    </cfRule>
  </conditionalFormatting>
  <conditionalFormatting sqref="H315">
    <cfRule type="cellIs" dxfId="246" priority="1634" operator="notBetween">
      <formula>0.1</formula>
      <formula>400</formula>
    </cfRule>
  </conditionalFormatting>
  <conditionalFormatting sqref="H314">
    <cfRule type="cellIs" dxfId="245" priority="1635" operator="notBetween">
      <formula>0.1</formula>
      <formula>400</formula>
    </cfRule>
  </conditionalFormatting>
  <conditionalFormatting sqref="H313">
    <cfRule type="cellIs" dxfId="244" priority="1636" operator="notBetween">
      <formula>0.1</formula>
      <formula>400</formula>
    </cfRule>
  </conditionalFormatting>
  <conditionalFormatting sqref="H311">
    <cfRule type="cellIs" dxfId="243" priority="1637" operator="notBetween">
      <formula>0.1</formula>
      <formula>400</formula>
    </cfRule>
  </conditionalFormatting>
  <conditionalFormatting sqref="H310">
    <cfRule type="cellIs" dxfId="242" priority="1638" operator="notBetween">
      <formula>0.1</formula>
      <formula>400</formula>
    </cfRule>
  </conditionalFormatting>
  <conditionalFormatting sqref="H309">
    <cfRule type="cellIs" dxfId="241" priority="1639" operator="notBetween">
      <formula>0.1</formula>
      <formula>400</formula>
    </cfRule>
  </conditionalFormatting>
  <conditionalFormatting sqref="H308">
    <cfRule type="cellIs" dxfId="240" priority="1640" operator="notBetween">
      <formula>0.1</formula>
      <formula>400</formula>
    </cfRule>
  </conditionalFormatting>
  <conditionalFormatting sqref="H306">
    <cfRule type="cellIs" dxfId="239" priority="1641" operator="notBetween">
      <formula>0.1</formula>
      <formula>400</formula>
    </cfRule>
  </conditionalFormatting>
  <conditionalFormatting sqref="H305">
    <cfRule type="cellIs" dxfId="238" priority="1642" operator="notBetween">
      <formula>0.1</formula>
      <formula>400</formula>
    </cfRule>
  </conditionalFormatting>
  <conditionalFormatting sqref="H304">
    <cfRule type="cellIs" dxfId="237" priority="1643" operator="notBetween">
      <formula>0.1</formula>
      <formula>400</formula>
    </cfRule>
  </conditionalFormatting>
  <conditionalFormatting sqref="H303">
    <cfRule type="cellIs" dxfId="236" priority="1644" operator="notBetween">
      <formula>0.1</formula>
      <formula>400</formula>
    </cfRule>
  </conditionalFormatting>
  <conditionalFormatting sqref="H301">
    <cfRule type="cellIs" dxfId="235" priority="1645" operator="notBetween">
      <formula>0.1</formula>
      <formula>400</formula>
    </cfRule>
  </conditionalFormatting>
  <conditionalFormatting sqref="H300">
    <cfRule type="cellIs" dxfId="234" priority="1646" operator="notBetween">
      <formula>0.1</formula>
      <formula>400</formula>
    </cfRule>
  </conditionalFormatting>
  <conditionalFormatting sqref="H299">
    <cfRule type="cellIs" dxfId="233" priority="1647" operator="notBetween">
      <formula>0.1</formula>
      <formula>400</formula>
    </cfRule>
  </conditionalFormatting>
  <conditionalFormatting sqref="H298">
    <cfRule type="cellIs" dxfId="232" priority="1648" operator="notBetween">
      <formula>0.1</formula>
      <formula>400</formula>
    </cfRule>
  </conditionalFormatting>
  <conditionalFormatting sqref="H296">
    <cfRule type="cellIs" dxfId="231" priority="1649" operator="notBetween">
      <formula>0.1</formula>
      <formula>400</formula>
    </cfRule>
  </conditionalFormatting>
  <conditionalFormatting sqref="H295">
    <cfRule type="cellIs" dxfId="230" priority="1650" operator="notBetween">
      <formula>0.1</formula>
      <formula>400</formula>
    </cfRule>
  </conditionalFormatting>
  <conditionalFormatting sqref="H294">
    <cfRule type="cellIs" dxfId="229" priority="1651" operator="notBetween">
      <formula>0.1</formula>
      <formula>400</formula>
    </cfRule>
  </conditionalFormatting>
  <conditionalFormatting sqref="H293">
    <cfRule type="cellIs" dxfId="228" priority="1652" operator="notBetween">
      <formula>0.1</formula>
      <formula>400</formula>
    </cfRule>
  </conditionalFormatting>
  <conditionalFormatting sqref="H291">
    <cfRule type="cellIs" dxfId="227" priority="1653" operator="notBetween">
      <formula>0.1</formula>
      <formula>400</formula>
    </cfRule>
  </conditionalFormatting>
  <conditionalFormatting sqref="H290">
    <cfRule type="cellIs" dxfId="226" priority="1654" operator="notBetween">
      <formula>0.1</formula>
      <formula>400</formula>
    </cfRule>
  </conditionalFormatting>
  <conditionalFormatting sqref="H289">
    <cfRule type="cellIs" dxfId="225" priority="1655" operator="notBetween">
      <formula>0.1</formula>
      <formula>400</formula>
    </cfRule>
  </conditionalFormatting>
  <conditionalFormatting sqref="H288">
    <cfRule type="cellIs" dxfId="224" priority="1656" operator="notBetween">
      <formula>0.1</formula>
      <formula>400</formula>
    </cfRule>
  </conditionalFormatting>
  <conditionalFormatting sqref="H286">
    <cfRule type="cellIs" dxfId="223" priority="1657" operator="notBetween">
      <formula>0.1</formula>
      <formula>400</formula>
    </cfRule>
  </conditionalFormatting>
  <conditionalFormatting sqref="H285">
    <cfRule type="cellIs" dxfId="222" priority="1658" operator="notBetween">
      <formula>0.1</formula>
      <formula>400</formula>
    </cfRule>
  </conditionalFormatting>
  <conditionalFormatting sqref="H284">
    <cfRule type="cellIs" dxfId="221" priority="1659" operator="notBetween">
      <formula>0.1</formula>
      <formula>400</formula>
    </cfRule>
  </conditionalFormatting>
  <conditionalFormatting sqref="H283">
    <cfRule type="cellIs" dxfId="220" priority="1660" operator="notBetween">
      <formula>0.1</formula>
      <formula>400</formula>
    </cfRule>
  </conditionalFormatting>
  <conditionalFormatting sqref="H281">
    <cfRule type="cellIs" dxfId="219" priority="1661" operator="notBetween">
      <formula>0.1</formula>
      <formula>400</formula>
    </cfRule>
  </conditionalFormatting>
  <conditionalFormatting sqref="H280">
    <cfRule type="cellIs" dxfId="218" priority="1662" operator="notBetween">
      <formula>0.1</formula>
      <formula>400</formula>
    </cfRule>
  </conditionalFormatting>
  <conditionalFormatting sqref="H279">
    <cfRule type="cellIs" dxfId="217" priority="1663" operator="notBetween">
      <formula>0.1</formula>
      <formula>400</formula>
    </cfRule>
  </conditionalFormatting>
  <conditionalFormatting sqref="H278">
    <cfRule type="cellIs" dxfId="216" priority="1664" operator="notBetween">
      <formula>0.1</formula>
      <formula>400</formula>
    </cfRule>
  </conditionalFormatting>
  <conditionalFormatting sqref="H276">
    <cfRule type="cellIs" dxfId="215" priority="1665" operator="notBetween">
      <formula>0.1</formula>
      <formula>400</formula>
    </cfRule>
  </conditionalFormatting>
  <conditionalFormatting sqref="H275">
    <cfRule type="cellIs" dxfId="214" priority="1666" operator="notBetween">
      <formula>0.1</formula>
      <formula>400</formula>
    </cfRule>
  </conditionalFormatting>
  <conditionalFormatting sqref="H274">
    <cfRule type="cellIs" dxfId="213" priority="1667" operator="notBetween">
      <formula>0.1</formula>
      <formula>400</formula>
    </cfRule>
  </conditionalFormatting>
  <conditionalFormatting sqref="H273">
    <cfRule type="cellIs" dxfId="212" priority="1668" operator="notBetween">
      <formula>0.1</formula>
      <formula>400</formula>
    </cfRule>
  </conditionalFormatting>
  <conditionalFormatting sqref="H271">
    <cfRule type="cellIs" dxfId="211" priority="1669" operator="notBetween">
      <formula>0.1</formula>
      <formula>400</formula>
    </cfRule>
  </conditionalFormatting>
  <conditionalFormatting sqref="H270">
    <cfRule type="cellIs" dxfId="210" priority="1670" operator="notBetween">
      <formula>0.1</formula>
      <formula>400</formula>
    </cfRule>
  </conditionalFormatting>
  <conditionalFormatting sqref="H269">
    <cfRule type="cellIs" dxfId="209" priority="1671" operator="notBetween">
      <formula>0.1</formula>
      <formula>400</formula>
    </cfRule>
  </conditionalFormatting>
  <conditionalFormatting sqref="H268">
    <cfRule type="cellIs" dxfId="208" priority="1672" operator="notBetween">
      <formula>0.1</formula>
      <formula>400</formula>
    </cfRule>
  </conditionalFormatting>
  <conditionalFormatting sqref="H266">
    <cfRule type="cellIs" dxfId="207" priority="1673" operator="notBetween">
      <formula>0.1</formula>
      <formula>400</formula>
    </cfRule>
  </conditionalFormatting>
  <conditionalFormatting sqref="H265">
    <cfRule type="cellIs" dxfId="206" priority="1674" operator="notBetween">
      <formula>0.1</formula>
      <formula>400</formula>
    </cfRule>
  </conditionalFormatting>
  <conditionalFormatting sqref="H264">
    <cfRule type="cellIs" dxfId="205" priority="1675" operator="notBetween">
      <formula>0.1</formula>
      <formula>400</formula>
    </cfRule>
  </conditionalFormatting>
  <conditionalFormatting sqref="H263">
    <cfRule type="cellIs" dxfId="204" priority="1676" operator="notBetween">
      <formula>0.1</formula>
      <formula>400</formula>
    </cfRule>
  </conditionalFormatting>
  <conditionalFormatting sqref="H261">
    <cfRule type="cellIs" dxfId="203" priority="1677" operator="notBetween">
      <formula>0.1</formula>
      <formula>400</formula>
    </cfRule>
  </conditionalFormatting>
  <conditionalFormatting sqref="H260">
    <cfRule type="cellIs" dxfId="202" priority="1678" operator="notBetween">
      <formula>0.1</formula>
      <formula>400</formula>
    </cfRule>
  </conditionalFormatting>
  <conditionalFormatting sqref="H259">
    <cfRule type="cellIs" dxfId="201" priority="1679" operator="notBetween">
      <formula>0.1</formula>
      <formula>400</formula>
    </cfRule>
  </conditionalFormatting>
  <conditionalFormatting sqref="H258">
    <cfRule type="cellIs" dxfId="200" priority="1680" operator="notBetween">
      <formula>0.1</formula>
      <formula>400</formula>
    </cfRule>
  </conditionalFormatting>
  <conditionalFormatting sqref="H256">
    <cfRule type="cellIs" dxfId="199" priority="1681" operator="notBetween">
      <formula>0.1</formula>
      <formula>400</formula>
    </cfRule>
  </conditionalFormatting>
  <conditionalFormatting sqref="H255">
    <cfRule type="cellIs" dxfId="198" priority="1682" operator="notBetween">
      <formula>0.1</formula>
      <formula>400</formula>
    </cfRule>
  </conditionalFormatting>
  <conditionalFormatting sqref="H254">
    <cfRule type="cellIs" dxfId="197" priority="1683" operator="notBetween">
      <formula>0.1</formula>
      <formula>400</formula>
    </cfRule>
  </conditionalFormatting>
  <conditionalFormatting sqref="H253">
    <cfRule type="cellIs" dxfId="196" priority="1684" operator="notBetween">
      <formula>0.1</formula>
      <formula>400</formula>
    </cfRule>
  </conditionalFormatting>
  <conditionalFormatting sqref="H251">
    <cfRule type="cellIs" dxfId="195" priority="1685" operator="notBetween">
      <formula>0.1</formula>
      <formula>400</formula>
    </cfRule>
  </conditionalFormatting>
  <conditionalFormatting sqref="H250">
    <cfRule type="cellIs" dxfId="194" priority="1686" operator="notBetween">
      <formula>0.1</formula>
      <formula>400</formula>
    </cfRule>
  </conditionalFormatting>
  <conditionalFormatting sqref="H249">
    <cfRule type="cellIs" dxfId="193" priority="1687" operator="notBetween">
      <formula>0.1</formula>
      <formula>400</formula>
    </cfRule>
  </conditionalFormatting>
  <conditionalFormatting sqref="H248">
    <cfRule type="cellIs" dxfId="192" priority="1688" operator="notBetween">
      <formula>0.1</formula>
      <formula>400</formula>
    </cfRule>
  </conditionalFormatting>
  <conditionalFormatting sqref="H246">
    <cfRule type="cellIs" dxfId="191" priority="1689" operator="notBetween">
      <formula>0.1</formula>
      <formula>400</formula>
    </cfRule>
  </conditionalFormatting>
  <conditionalFormatting sqref="H245">
    <cfRule type="cellIs" dxfId="190" priority="1690" operator="notBetween">
      <formula>0.1</formula>
      <formula>400</formula>
    </cfRule>
  </conditionalFormatting>
  <conditionalFormatting sqref="H244">
    <cfRule type="cellIs" dxfId="189" priority="1691" operator="notBetween">
      <formula>0.1</formula>
      <formula>400</formula>
    </cfRule>
  </conditionalFormatting>
  <conditionalFormatting sqref="H243">
    <cfRule type="cellIs" dxfId="188" priority="1692" operator="notBetween">
      <formula>0.1</formula>
      <formula>400</formula>
    </cfRule>
  </conditionalFormatting>
  <conditionalFormatting sqref="H241">
    <cfRule type="cellIs" dxfId="187" priority="1693" operator="notBetween">
      <formula>0.1</formula>
      <formula>400</formula>
    </cfRule>
  </conditionalFormatting>
  <conditionalFormatting sqref="H240">
    <cfRule type="cellIs" dxfId="186" priority="1694" operator="notBetween">
      <formula>0.1</formula>
      <formula>400</formula>
    </cfRule>
  </conditionalFormatting>
  <conditionalFormatting sqref="H239">
    <cfRule type="cellIs" dxfId="185" priority="1695" operator="notBetween">
      <formula>0.1</formula>
      <formula>400</formula>
    </cfRule>
  </conditionalFormatting>
  <conditionalFormatting sqref="H238">
    <cfRule type="cellIs" dxfId="184" priority="1696" operator="notBetween">
      <formula>0.1</formula>
      <formula>400</formula>
    </cfRule>
  </conditionalFormatting>
  <conditionalFormatting sqref="H236">
    <cfRule type="cellIs" dxfId="183" priority="1697" operator="notBetween">
      <formula>0.1</formula>
      <formula>400</formula>
    </cfRule>
  </conditionalFormatting>
  <conditionalFormatting sqref="H235">
    <cfRule type="cellIs" dxfId="182" priority="1698" operator="notBetween">
      <formula>0.1</formula>
      <formula>400</formula>
    </cfRule>
  </conditionalFormatting>
  <conditionalFormatting sqref="H234">
    <cfRule type="cellIs" dxfId="181" priority="1699" operator="notBetween">
      <formula>0.1</formula>
      <formula>400</formula>
    </cfRule>
  </conditionalFormatting>
  <conditionalFormatting sqref="H233">
    <cfRule type="cellIs" dxfId="180" priority="1700" operator="notBetween">
      <formula>0.1</formula>
      <formula>400</formula>
    </cfRule>
  </conditionalFormatting>
  <conditionalFormatting sqref="H231">
    <cfRule type="cellIs" dxfId="179" priority="1701" operator="notBetween">
      <formula>0.1</formula>
      <formula>400</formula>
    </cfRule>
  </conditionalFormatting>
  <conditionalFormatting sqref="H230">
    <cfRule type="cellIs" dxfId="178" priority="1702" operator="notBetween">
      <formula>0.1</formula>
      <formula>400</formula>
    </cfRule>
  </conditionalFormatting>
  <conditionalFormatting sqref="H229">
    <cfRule type="cellIs" dxfId="177" priority="1703" operator="notBetween">
      <formula>0.1</formula>
      <formula>400</formula>
    </cfRule>
  </conditionalFormatting>
  <conditionalFormatting sqref="H228">
    <cfRule type="cellIs" dxfId="176" priority="1704" operator="notBetween">
      <formula>0.1</formula>
      <formula>400</formula>
    </cfRule>
  </conditionalFormatting>
  <conditionalFormatting sqref="H226">
    <cfRule type="cellIs" dxfId="175" priority="1705" operator="notBetween">
      <formula>0.1</formula>
      <formula>400</formula>
    </cfRule>
  </conditionalFormatting>
  <conditionalFormatting sqref="H225">
    <cfRule type="cellIs" dxfId="174" priority="1706" operator="notBetween">
      <formula>0.1</formula>
      <formula>400</formula>
    </cfRule>
  </conditionalFormatting>
  <conditionalFormatting sqref="H224">
    <cfRule type="cellIs" dxfId="173" priority="1707" operator="notBetween">
      <formula>0.1</formula>
      <formula>400</formula>
    </cfRule>
  </conditionalFormatting>
  <conditionalFormatting sqref="H223">
    <cfRule type="cellIs" dxfId="172" priority="1708" operator="notBetween">
      <formula>0.1</formula>
      <formula>400</formula>
    </cfRule>
  </conditionalFormatting>
  <conditionalFormatting sqref="H221">
    <cfRule type="cellIs" dxfId="171" priority="1709" operator="notBetween">
      <formula>0.1</formula>
      <formula>400</formula>
    </cfRule>
  </conditionalFormatting>
  <conditionalFormatting sqref="H220">
    <cfRule type="cellIs" dxfId="170" priority="1710" operator="notBetween">
      <formula>0.1</formula>
      <formula>400</formula>
    </cfRule>
  </conditionalFormatting>
  <conditionalFormatting sqref="H219">
    <cfRule type="cellIs" dxfId="169" priority="1711" operator="notBetween">
      <formula>0.1</formula>
      <formula>400</formula>
    </cfRule>
  </conditionalFormatting>
  <conditionalFormatting sqref="H218">
    <cfRule type="cellIs" dxfId="168" priority="1712" operator="notBetween">
      <formula>0.1</formula>
      <formula>400</formula>
    </cfRule>
  </conditionalFormatting>
  <conditionalFormatting sqref="H216">
    <cfRule type="cellIs" dxfId="167" priority="1713" operator="notBetween">
      <formula>0.1</formula>
      <formula>400</formula>
    </cfRule>
  </conditionalFormatting>
  <conditionalFormatting sqref="H215">
    <cfRule type="cellIs" dxfId="166" priority="1714" operator="notBetween">
      <formula>0.1</formula>
      <formula>400</formula>
    </cfRule>
  </conditionalFormatting>
  <conditionalFormatting sqref="H214">
    <cfRule type="cellIs" dxfId="165" priority="1715" operator="notBetween">
      <formula>0.1</formula>
      <formula>400</formula>
    </cfRule>
  </conditionalFormatting>
  <conditionalFormatting sqref="H213">
    <cfRule type="cellIs" dxfId="164" priority="1716" operator="notBetween">
      <formula>0.1</formula>
      <formula>400</formula>
    </cfRule>
  </conditionalFormatting>
  <conditionalFormatting sqref="H211">
    <cfRule type="cellIs" dxfId="163" priority="1717" operator="notBetween">
      <formula>0.1</formula>
      <formula>400</formula>
    </cfRule>
  </conditionalFormatting>
  <conditionalFormatting sqref="H210">
    <cfRule type="cellIs" dxfId="162" priority="1718" operator="notBetween">
      <formula>0.1</formula>
      <formula>400</formula>
    </cfRule>
  </conditionalFormatting>
  <conditionalFormatting sqref="H209">
    <cfRule type="cellIs" dxfId="161" priority="1719" operator="notBetween">
      <formula>0.1</formula>
      <formula>400</formula>
    </cfRule>
  </conditionalFormatting>
  <conditionalFormatting sqref="H208">
    <cfRule type="cellIs" dxfId="160" priority="1720" operator="notBetween">
      <formula>0.1</formula>
      <formula>400</formula>
    </cfRule>
  </conditionalFormatting>
  <conditionalFormatting sqref="H206">
    <cfRule type="cellIs" dxfId="159" priority="1721" operator="notBetween">
      <formula>0.1</formula>
      <formula>400</formula>
    </cfRule>
  </conditionalFormatting>
  <conditionalFormatting sqref="H205">
    <cfRule type="cellIs" dxfId="158" priority="1722" operator="notBetween">
      <formula>0.1</formula>
      <formula>400</formula>
    </cfRule>
  </conditionalFormatting>
  <conditionalFormatting sqref="H204">
    <cfRule type="cellIs" dxfId="157" priority="1723" operator="notBetween">
      <formula>0.1</formula>
      <formula>400</formula>
    </cfRule>
  </conditionalFormatting>
  <conditionalFormatting sqref="H203">
    <cfRule type="cellIs" dxfId="156" priority="1724" operator="notBetween">
      <formula>0.1</formula>
      <formula>400</formula>
    </cfRule>
  </conditionalFormatting>
  <conditionalFormatting sqref="H201">
    <cfRule type="cellIs" dxfId="155" priority="1725" operator="notBetween">
      <formula>0.1</formula>
      <formula>400</formula>
    </cfRule>
  </conditionalFormatting>
  <conditionalFormatting sqref="H200">
    <cfRule type="cellIs" dxfId="154" priority="1726" operator="notBetween">
      <formula>0.1</formula>
      <formula>400</formula>
    </cfRule>
  </conditionalFormatting>
  <conditionalFormatting sqref="H199">
    <cfRule type="cellIs" dxfId="153" priority="1727" operator="notBetween">
      <formula>0.1</formula>
      <formula>400</formula>
    </cfRule>
  </conditionalFormatting>
  <conditionalFormatting sqref="H198">
    <cfRule type="cellIs" dxfId="152" priority="1728" operator="notBetween">
      <formula>0.1</formula>
      <formula>400</formula>
    </cfRule>
  </conditionalFormatting>
  <conditionalFormatting sqref="H196">
    <cfRule type="cellIs" dxfId="151" priority="1729" operator="notBetween">
      <formula>0.1</formula>
      <formula>400</formula>
    </cfRule>
  </conditionalFormatting>
  <conditionalFormatting sqref="H195">
    <cfRule type="cellIs" dxfId="150" priority="1730" operator="notBetween">
      <formula>0.1</formula>
      <formula>400</formula>
    </cfRule>
  </conditionalFormatting>
  <conditionalFormatting sqref="H194">
    <cfRule type="cellIs" dxfId="149" priority="1731" operator="notBetween">
      <formula>0.1</formula>
      <formula>400</formula>
    </cfRule>
  </conditionalFormatting>
  <conditionalFormatting sqref="H193">
    <cfRule type="cellIs" dxfId="148" priority="1732" operator="notBetween">
      <formula>0.1</formula>
      <formula>400</formula>
    </cfRule>
  </conditionalFormatting>
  <conditionalFormatting sqref="H191">
    <cfRule type="cellIs" dxfId="147" priority="1733" operator="notBetween">
      <formula>0.1</formula>
      <formula>400</formula>
    </cfRule>
  </conditionalFormatting>
  <conditionalFormatting sqref="H190">
    <cfRule type="cellIs" dxfId="146" priority="1734" operator="notBetween">
      <formula>0.1</formula>
      <formula>400</formula>
    </cfRule>
  </conditionalFormatting>
  <conditionalFormatting sqref="H189">
    <cfRule type="cellIs" dxfId="145" priority="1735" operator="notBetween">
      <formula>0.1</formula>
      <formula>400</formula>
    </cfRule>
  </conditionalFormatting>
  <conditionalFormatting sqref="H188">
    <cfRule type="cellIs" dxfId="144" priority="1736" operator="notBetween">
      <formula>0.1</formula>
      <formula>400</formula>
    </cfRule>
  </conditionalFormatting>
  <conditionalFormatting sqref="H186">
    <cfRule type="cellIs" dxfId="143" priority="1737" operator="notBetween">
      <formula>0.1</formula>
      <formula>400</formula>
    </cfRule>
  </conditionalFormatting>
  <conditionalFormatting sqref="H185">
    <cfRule type="cellIs" dxfId="142" priority="1738" operator="notBetween">
      <formula>0.1</formula>
      <formula>400</formula>
    </cfRule>
  </conditionalFormatting>
  <conditionalFormatting sqref="H184">
    <cfRule type="cellIs" dxfId="141" priority="1739" operator="notBetween">
      <formula>0.1</formula>
      <formula>400</formula>
    </cfRule>
  </conditionalFormatting>
  <conditionalFormatting sqref="H183">
    <cfRule type="cellIs" dxfId="140" priority="1740" operator="notBetween">
      <formula>0.1</formula>
      <formula>400</formula>
    </cfRule>
  </conditionalFormatting>
  <conditionalFormatting sqref="H181">
    <cfRule type="cellIs" dxfId="139" priority="1741" operator="notBetween">
      <formula>0.1</formula>
      <formula>400</formula>
    </cfRule>
  </conditionalFormatting>
  <conditionalFormatting sqref="H180">
    <cfRule type="cellIs" dxfId="138" priority="1742" operator="notBetween">
      <formula>0.1</formula>
      <formula>400</formula>
    </cfRule>
  </conditionalFormatting>
  <conditionalFormatting sqref="H179">
    <cfRule type="cellIs" dxfId="137" priority="1743" operator="notBetween">
      <formula>0.1</formula>
      <formula>400</formula>
    </cfRule>
  </conditionalFormatting>
  <conditionalFormatting sqref="H178">
    <cfRule type="cellIs" dxfId="136" priority="1744" operator="notBetween">
      <formula>0.1</formula>
      <formula>400</formula>
    </cfRule>
  </conditionalFormatting>
  <conditionalFormatting sqref="H176">
    <cfRule type="cellIs" dxfId="135" priority="1745" operator="notBetween">
      <formula>0.1</formula>
      <formula>400</formula>
    </cfRule>
  </conditionalFormatting>
  <conditionalFormatting sqref="H175">
    <cfRule type="cellIs" dxfId="134" priority="1746" operator="notBetween">
      <formula>0.1</formula>
      <formula>400</formula>
    </cfRule>
  </conditionalFormatting>
  <conditionalFormatting sqref="H174">
    <cfRule type="cellIs" dxfId="133" priority="1747" operator="notBetween">
      <formula>0.1</formula>
      <formula>400</formula>
    </cfRule>
  </conditionalFormatting>
  <conditionalFormatting sqref="H173">
    <cfRule type="cellIs" dxfId="132" priority="1748" operator="notBetween">
      <formula>0.1</formula>
      <formula>400</formula>
    </cfRule>
  </conditionalFormatting>
  <conditionalFormatting sqref="H171">
    <cfRule type="cellIs" dxfId="131" priority="1749" operator="notBetween">
      <formula>0.1</formula>
      <formula>400</formula>
    </cfRule>
  </conditionalFormatting>
  <conditionalFormatting sqref="H170">
    <cfRule type="cellIs" dxfId="130" priority="1750" operator="notBetween">
      <formula>0.1</formula>
      <formula>400</formula>
    </cfRule>
  </conditionalFormatting>
  <conditionalFormatting sqref="H169">
    <cfRule type="cellIs" dxfId="129" priority="1751" operator="notBetween">
      <formula>0.1</formula>
      <formula>400</formula>
    </cfRule>
  </conditionalFormatting>
  <conditionalFormatting sqref="H168">
    <cfRule type="cellIs" dxfId="128" priority="1752" operator="notBetween">
      <formula>0.1</formula>
      <formula>400</formula>
    </cfRule>
  </conditionalFormatting>
  <conditionalFormatting sqref="H166">
    <cfRule type="cellIs" dxfId="127" priority="1753" operator="notBetween">
      <formula>0.1</formula>
      <formula>400</formula>
    </cfRule>
  </conditionalFormatting>
  <conditionalFormatting sqref="H165">
    <cfRule type="cellIs" dxfId="126" priority="1754" operator="notBetween">
      <formula>0.1</formula>
      <formula>400</formula>
    </cfRule>
  </conditionalFormatting>
  <conditionalFormatting sqref="H164">
    <cfRule type="cellIs" dxfId="125" priority="1755" operator="notBetween">
      <formula>0.1</formula>
      <formula>400</formula>
    </cfRule>
  </conditionalFormatting>
  <conditionalFormatting sqref="H163">
    <cfRule type="cellIs" dxfId="124" priority="1756" operator="notBetween">
      <formula>0.1</formula>
      <formula>400</formula>
    </cfRule>
  </conditionalFormatting>
  <conditionalFormatting sqref="H161">
    <cfRule type="cellIs" dxfId="123" priority="1757" operator="notBetween">
      <formula>0.1</formula>
      <formula>400</formula>
    </cfRule>
  </conditionalFormatting>
  <conditionalFormatting sqref="H160">
    <cfRule type="cellIs" dxfId="122" priority="1758" operator="notBetween">
      <formula>0.1</formula>
      <formula>400</formula>
    </cfRule>
  </conditionalFormatting>
  <conditionalFormatting sqref="H159">
    <cfRule type="cellIs" dxfId="121" priority="1759" operator="notBetween">
      <formula>0.1</formula>
      <formula>400</formula>
    </cfRule>
  </conditionalFormatting>
  <conditionalFormatting sqref="H158">
    <cfRule type="cellIs" dxfId="120" priority="1760" operator="notBetween">
      <formula>0.1</formula>
      <formula>400</formula>
    </cfRule>
  </conditionalFormatting>
  <conditionalFormatting sqref="H156">
    <cfRule type="cellIs" dxfId="119" priority="1761" operator="notBetween">
      <formula>0.1</formula>
      <formula>400</formula>
    </cfRule>
  </conditionalFormatting>
  <conditionalFormatting sqref="H155">
    <cfRule type="cellIs" dxfId="118" priority="1762" operator="notBetween">
      <formula>0.1</formula>
      <formula>400</formula>
    </cfRule>
  </conditionalFormatting>
  <conditionalFormatting sqref="H154">
    <cfRule type="cellIs" dxfId="117" priority="1763" operator="notBetween">
      <formula>0.1</formula>
      <formula>400</formula>
    </cfRule>
  </conditionalFormatting>
  <conditionalFormatting sqref="H153">
    <cfRule type="cellIs" dxfId="116" priority="1764" operator="notBetween">
      <formula>0.1</formula>
      <formula>400</formula>
    </cfRule>
  </conditionalFormatting>
  <conditionalFormatting sqref="H151">
    <cfRule type="cellIs" dxfId="115" priority="1765" operator="notBetween">
      <formula>0.1</formula>
      <formula>400</formula>
    </cfRule>
  </conditionalFormatting>
  <conditionalFormatting sqref="H150">
    <cfRule type="cellIs" dxfId="114" priority="1766" operator="notBetween">
      <formula>0.1</formula>
      <formula>400</formula>
    </cfRule>
  </conditionalFormatting>
  <conditionalFormatting sqref="H149">
    <cfRule type="cellIs" dxfId="113" priority="1767" operator="notBetween">
      <formula>0.1</formula>
      <formula>400</formula>
    </cfRule>
  </conditionalFormatting>
  <conditionalFormatting sqref="H148">
    <cfRule type="cellIs" dxfId="112" priority="1768" operator="notBetween">
      <formula>0.1</formula>
      <formula>400</formula>
    </cfRule>
  </conditionalFormatting>
  <conditionalFormatting sqref="H146">
    <cfRule type="cellIs" dxfId="111" priority="1769" operator="notBetween">
      <formula>0.1</formula>
      <formula>400</formula>
    </cfRule>
  </conditionalFormatting>
  <conditionalFormatting sqref="H145">
    <cfRule type="cellIs" dxfId="110" priority="1770" operator="notBetween">
      <formula>0.1</formula>
      <formula>400</formula>
    </cfRule>
  </conditionalFormatting>
  <conditionalFormatting sqref="H144">
    <cfRule type="cellIs" dxfId="109" priority="1771" operator="notBetween">
      <formula>0.1</formula>
      <formula>400</formula>
    </cfRule>
  </conditionalFormatting>
  <conditionalFormatting sqref="H143">
    <cfRule type="cellIs" dxfId="108" priority="1772" operator="notBetween">
      <formula>0.1</formula>
      <formula>400</formula>
    </cfRule>
  </conditionalFormatting>
  <conditionalFormatting sqref="H141">
    <cfRule type="cellIs" dxfId="107" priority="1773" operator="notBetween">
      <formula>0.1</formula>
      <formula>400</formula>
    </cfRule>
  </conditionalFormatting>
  <conditionalFormatting sqref="H140">
    <cfRule type="cellIs" dxfId="106" priority="1774" operator="notBetween">
      <formula>0.1</formula>
      <formula>400</formula>
    </cfRule>
  </conditionalFormatting>
  <conditionalFormatting sqref="H139">
    <cfRule type="cellIs" dxfId="105" priority="1775" operator="notBetween">
      <formula>0.1</formula>
      <formula>400</formula>
    </cfRule>
  </conditionalFormatting>
  <conditionalFormatting sqref="H138">
    <cfRule type="cellIs" dxfId="104" priority="1776" operator="notBetween">
      <formula>0.1</formula>
      <formula>400</formula>
    </cfRule>
  </conditionalFormatting>
  <conditionalFormatting sqref="H136">
    <cfRule type="cellIs" dxfId="103" priority="1777" operator="notBetween">
      <formula>0.1</formula>
      <formula>400</formula>
    </cfRule>
  </conditionalFormatting>
  <conditionalFormatting sqref="H135">
    <cfRule type="cellIs" dxfId="102" priority="1778" operator="notBetween">
      <formula>0.1</formula>
      <formula>400</formula>
    </cfRule>
  </conditionalFormatting>
  <conditionalFormatting sqref="H134">
    <cfRule type="cellIs" dxfId="101" priority="1779" operator="notBetween">
      <formula>0.1</formula>
      <formula>400</formula>
    </cfRule>
  </conditionalFormatting>
  <conditionalFormatting sqref="H133">
    <cfRule type="cellIs" dxfId="100" priority="1780" operator="notBetween">
      <formula>0.1</formula>
      <formula>400</formula>
    </cfRule>
  </conditionalFormatting>
  <conditionalFormatting sqref="H131">
    <cfRule type="cellIs" dxfId="99" priority="1781" operator="notBetween">
      <formula>0.1</formula>
      <formula>400</formula>
    </cfRule>
  </conditionalFormatting>
  <conditionalFormatting sqref="H130">
    <cfRule type="cellIs" dxfId="98" priority="1782" operator="notBetween">
      <formula>0.1</formula>
      <formula>400</formula>
    </cfRule>
  </conditionalFormatting>
  <conditionalFormatting sqref="H129">
    <cfRule type="cellIs" dxfId="97" priority="1783" operator="notBetween">
      <formula>0.1</formula>
      <formula>400</formula>
    </cfRule>
  </conditionalFormatting>
  <conditionalFormatting sqref="H128">
    <cfRule type="cellIs" dxfId="96" priority="1784" operator="notBetween">
      <formula>0.1</formula>
      <formula>400</formula>
    </cfRule>
  </conditionalFormatting>
  <conditionalFormatting sqref="H126">
    <cfRule type="cellIs" dxfId="95" priority="1785" operator="notBetween">
      <formula>0.1</formula>
      <formula>400</formula>
    </cfRule>
  </conditionalFormatting>
  <conditionalFormatting sqref="H125">
    <cfRule type="cellIs" dxfId="94" priority="1786" operator="notBetween">
      <formula>0.1</formula>
      <formula>400</formula>
    </cfRule>
  </conditionalFormatting>
  <conditionalFormatting sqref="H124">
    <cfRule type="cellIs" dxfId="93" priority="1787" operator="notBetween">
      <formula>0.1</formula>
      <formula>400</formula>
    </cfRule>
  </conditionalFormatting>
  <conditionalFormatting sqref="H123">
    <cfRule type="cellIs" dxfId="92" priority="1788" operator="notBetween">
      <formula>0.1</formula>
      <formula>400</formula>
    </cfRule>
  </conditionalFormatting>
  <conditionalFormatting sqref="H121">
    <cfRule type="cellIs" dxfId="91" priority="1789" operator="notBetween">
      <formula>0.1</formula>
      <formula>400</formula>
    </cfRule>
  </conditionalFormatting>
  <conditionalFormatting sqref="H120">
    <cfRule type="cellIs" dxfId="90" priority="1790" operator="notBetween">
      <formula>0.1</formula>
      <formula>400</formula>
    </cfRule>
  </conditionalFormatting>
  <conditionalFormatting sqref="H119">
    <cfRule type="cellIs" dxfId="89" priority="1791" operator="notBetween">
      <formula>0.1</formula>
      <formula>400</formula>
    </cfRule>
  </conditionalFormatting>
  <conditionalFormatting sqref="H118">
    <cfRule type="cellIs" dxfId="88" priority="1792" operator="notBetween">
      <formula>0.1</formula>
      <formula>400</formula>
    </cfRule>
  </conditionalFormatting>
  <conditionalFormatting sqref="H116">
    <cfRule type="cellIs" dxfId="87" priority="1793" operator="notBetween">
      <formula>0.1</formula>
      <formula>400</formula>
    </cfRule>
  </conditionalFormatting>
  <conditionalFormatting sqref="H115">
    <cfRule type="cellIs" dxfId="86" priority="1794" operator="notBetween">
      <formula>0.1</formula>
      <formula>400</formula>
    </cfRule>
  </conditionalFormatting>
  <conditionalFormatting sqref="H114">
    <cfRule type="cellIs" dxfId="85" priority="1795" operator="notBetween">
      <formula>0.1</formula>
      <formula>400</formula>
    </cfRule>
  </conditionalFormatting>
  <conditionalFormatting sqref="H113">
    <cfRule type="cellIs" dxfId="84" priority="1796" operator="notBetween">
      <formula>0.1</formula>
      <formula>400</formula>
    </cfRule>
  </conditionalFormatting>
  <conditionalFormatting sqref="H111">
    <cfRule type="cellIs" dxfId="83" priority="1797" operator="notBetween">
      <formula>0.1</formula>
      <formula>400</formula>
    </cfRule>
  </conditionalFormatting>
  <conditionalFormatting sqref="H110">
    <cfRule type="cellIs" dxfId="82" priority="1798" operator="notBetween">
      <formula>0.1</formula>
      <formula>400</formula>
    </cfRule>
  </conditionalFormatting>
  <conditionalFormatting sqref="H109">
    <cfRule type="cellIs" dxfId="81" priority="1799" operator="notBetween">
      <formula>0.1</formula>
      <formula>400</formula>
    </cfRule>
  </conditionalFormatting>
  <conditionalFormatting sqref="H108">
    <cfRule type="cellIs" dxfId="80" priority="1800" operator="notBetween">
      <formula>0.1</formula>
      <formula>400</formula>
    </cfRule>
  </conditionalFormatting>
  <conditionalFormatting sqref="H106">
    <cfRule type="cellIs" dxfId="79" priority="1801" operator="notBetween">
      <formula>0.1</formula>
      <formula>400</formula>
    </cfRule>
  </conditionalFormatting>
  <conditionalFormatting sqref="H105">
    <cfRule type="cellIs" dxfId="78" priority="1802" operator="notBetween">
      <formula>0.1</formula>
      <formula>400</formula>
    </cfRule>
  </conditionalFormatting>
  <conditionalFormatting sqref="H104">
    <cfRule type="cellIs" dxfId="77" priority="1803" operator="notBetween">
      <formula>0.1</formula>
      <formula>400</formula>
    </cfRule>
  </conditionalFormatting>
  <conditionalFormatting sqref="H103">
    <cfRule type="cellIs" dxfId="76" priority="1804" operator="notBetween">
      <formula>0.1</formula>
      <formula>400</formula>
    </cfRule>
  </conditionalFormatting>
  <conditionalFormatting sqref="H101">
    <cfRule type="cellIs" dxfId="75" priority="1805" operator="notBetween">
      <formula>0.1</formula>
      <formula>400</formula>
    </cfRule>
  </conditionalFormatting>
  <conditionalFormatting sqref="H100">
    <cfRule type="cellIs" dxfId="74" priority="1806" operator="notBetween">
      <formula>0.1</formula>
      <formula>400</formula>
    </cfRule>
  </conditionalFormatting>
  <conditionalFormatting sqref="H99">
    <cfRule type="cellIs" dxfId="73" priority="1807" operator="notBetween">
      <formula>0.1</formula>
      <formula>400</formula>
    </cfRule>
  </conditionalFormatting>
  <conditionalFormatting sqref="H98">
    <cfRule type="cellIs" dxfId="72" priority="1808" operator="notBetween">
      <formula>0.1</formula>
      <formula>400</formula>
    </cfRule>
  </conditionalFormatting>
  <conditionalFormatting sqref="H96">
    <cfRule type="cellIs" dxfId="71" priority="1809" operator="notBetween">
      <formula>0.1</formula>
      <formula>400</formula>
    </cfRule>
  </conditionalFormatting>
  <conditionalFormatting sqref="H95">
    <cfRule type="cellIs" dxfId="70" priority="1810" operator="notBetween">
      <formula>0.1</formula>
      <formula>400</formula>
    </cfRule>
  </conditionalFormatting>
  <conditionalFormatting sqref="H94">
    <cfRule type="cellIs" dxfId="69" priority="1811" operator="notBetween">
      <formula>0.1</formula>
      <formula>400</formula>
    </cfRule>
  </conditionalFormatting>
  <conditionalFormatting sqref="H93">
    <cfRule type="cellIs" dxfId="68" priority="1812" operator="notBetween">
      <formula>0.1</formula>
      <formula>400</formula>
    </cfRule>
  </conditionalFormatting>
  <conditionalFormatting sqref="H91">
    <cfRule type="cellIs" dxfId="67" priority="1813" operator="notBetween">
      <formula>0.1</formula>
      <formula>400</formula>
    </cfRule>
  </conditionalFormatting>
  <conditionalFormatting sqref="H90">
    <cfRule type="cellIs" dxfId="66" priority="1814" operator="notBetween">
      <formula>0.1</formula>
      <formula>400</formula>
    </cfRule>
  </conditionalFormatting>
  <conditionalFormatting sqref="H89">
    <cfRule type="cellIs" dxfId="65" priority="1815" operator="notBetween">
      <formula>0.1</formula>
      <formula>400</formula>
    </cfRule>
  </conditionalFormatting>
  <conditionalFormatting sqref="H88">
    <cfRule type="cellIs" dxfId="64" priority="1816" operator="notBetween">
      <formula>0.1</formula>
      <formula>400</formula>
    </cfRule>
  </conditionalFormatting>
  <conditionalFormatting sqref="H86">
    <cfRule type="cellIs" dxfId="63" priority="1817" operator="notBetween">
      <formula>0.1</formula>
      <formula>400</formula>
    </cfRule>
  </conditionalFormatting>
  <conditionalFormatting sqref="H85">
    <cfRule type="cellIs" dxfId="62" priority="1818" operator="notBetween">
      <formula>0.1</formula>
      <formula>400</formula>
    </cfRule>
  </conditionalFormatting>
  <conditionalFormatting sqref="H84">
    <cfRule type="cellIs" dxfId="61" priority="1819" operator="notBetween">
      <formula>0.1</formula>
      <formula>400</formula>
    </cfRule>
  </conditionalFormatting>
  <conditionalFormatting sqref="H83">
    <cfRule type="cellIs" dxfId="60" priority="1820" operator="notBetween">
      <formula>0.1</formula>
      <formula>400</formula>
    </cfRule>
  </conditionalFormatting>
  <conditionalFormatting sqref="H81">
    <cfRule type="cellIs" dxfId="59" priority="1821" operator="notBetween">
      <formula>0.1</formula>
      <formula>400</formula>
    </cfRule>
  </conditionalFormatting>
  <conditionalFormatting sqref="H80">
    <cfRule type="cellIs" dxfId="58" priority="1822" operator="notBetween">
      <formula>0.1</formula>
      <formula>400</formula>
    </cfRule>
  </conditionalFormatting>
  <conditionalFormatting sqref="H79">
    <cfRule type="cellIs" dxfId="57" priority="1823" operator="notBetween">
      <formula>0.1</formula>
      <formula>400</formula>
    </cfRule>
  </conditionalFormatting>
  <conditionalFormatting sqref="H78">
    <cfRule type="cellIs" dxfId="56" priority="1824" operator="notBetween">
      <formula>0.1</formula>
      <formula>400</formula>
    </cfRule>
  </conditionalFormatting>
  <conditionalFormatting sqref="H76">
    <cfRule type="cellIs" dxfId="55" priority="1825" operator="notBetween">
      <formula>0.1</formula>
      <formula>400</formula>
    </cfRule>
  </conditionalFormatting>
  <conditionalFormatting sqref="H75">
    <cfRule type="cellIs" dxfId="54" priority="1826" operator="notBetween">
      <formula>0.1</formula>
      <formula>400</formula>
    </cfRule>
  </conditionalFormatting>
  <conditionalFormatting sqref="H74">
    <cfRule type="cellIs" dxfId="53" priority="1827" operator="notBetween">
      <formula>0.1</formula>
      <formula>400</formula>
    </cfRule>
  </conditionalFormatting>
  <conditionalFormatting sqref="H73">
    <cfRule type="cellIs" dxfId="52" priority="1828" operator="notBetween">
      <formula>0.1</formula>
      <formula>400</formula>
    </cfRule>
  </conditionalFormatting>
  <conditionalFormatting sqref="H71">
    <cfRule type="cellIs" dxfId="51" priority="1829" operator="notBetween">
      <formula>0.1</formula>
      <formula>400</formula>
    </cfRule>
  </conditionalFormatting>
  <conditionalFormatting sqref="H70">
    <cfRule type="cellIs" dxfId="50" priority="1830" operator="notBetween">
      <formula>0.1</formula>
      <formula>400</formula>
    </cfRule>
  </conditionalFormatting>
  <conditionalFormatting sqref="H69">
    <cfRule type="cellIs" dxfId="49" priority="1831" operator="notBetween">
      <formula>0.1</formula>
      <formula>400</formula>
    </cfRule>
  </conditionalFormatting>
  <conditionalFormatting sqref="H68">
    <cfRule type="cellIs" dxfId="48" priority="1832" operator="notBetween">
      <formula>0.1</formula>
      <formula>400</formula>
    </cfRule>
  </conditionalFormatting>
  <conditionalFormatting sqref="H66">
    <cfRule type="cellIs" dxfId="47" priority="1833" operator="notBetween">
      <formula>0.1</formula>
      <formula>400</formula>
    </cfRule>
  </conditionalFormatting>
  <conditionalFormatting sqref="H65">
    <cfRule type="cellIs" dxfId="46" priority="1834" operator="notBetween">
      <formula>0.1</formula>
      <formula>400</formula>
    </cfRule>
  </conditionalFormatting>
  <conditionalFormatting sqref="H64">
    <cfRule type="cellIs" dxfId="45" priority="1835" operator="notBetween">
      <formula>0.1</formula>
      <formula>400</formula>
    </cfRule>
  </conditionalFormatting>
  <conditionalFormatting sqref="H63">
    <cfRule type="cellIs" dxfId="44" priority="1836" operator="notBetween">
      <formula>0.1</formula>
      <formula>400</formula>
    </cfRule>
  </conditionalFormatting>
  <conditionalFormatting sqref="H61">
    <cfRule type="cellIs" dxfId="43" priority="1837" operator="notBetween">
      <formula>0.1</formula>
      <formula>400</formula>
    </cfRule>
  </conditionalFormatting>
  <conditionalFormatting sqref="H60">
    <cfRule type="cellIs" dxfId="42" priority="1838" operator="notBetween">
      <formula>0.1</formula>
      <formula>400</formula>
    </cfRule>
  </conditionalFormatting>
  <conditionalFormatting sqref="H59">
    <cfRule type="cellIs" dxfId="41" priority="1839" operator="notBetween">
      <formula>0.1</formula>
      <formula>400</formula>
    </cfRule>
  </conditionalFormatting>
  <conditionalFormatting sqref="H58">
    <cfRule type="cellIs" dxfId="40" priority="1840" operator="notBetween">
      <formula>0.1</formula>
      <formula>400</formula>
    </cfRule>
  </conditionalFormatting>
  <conditionalFormatting sqref="H56">
    <cfRule type="cellIs" dxfId="39" priority="1841" operator="notBetween">
      <formula>0.1</formula>
      <formula>400</formula>
    </cfRule>
  </conditionalFormatting>
  <conditionalFormatting sqref="H55">
    <cfRule type="cellIs" dxfId="38" priority="1842" operator="notBetween">
      <formula>0.1</formula>
      <formula>400</formula>
    </cfRule>
  </conditionalFormatting>
  <conditionalFormatting sqref="H54">
    <cfRule type="cellIs" dxfId="37" priority="1843" operator="notBetween">
      <formula>0.1</formula>
      <formula>400</formula>
    </cfRule>
  </conditionalFormatting>
  <conditionalFormatting sqref="H53">
    <cfRule type="cellIs" dxfId="36" priority="1844" operator="notBetween">
      <formula>0.1</formula>
      <formula>400</formula>
    </cfRule>
  </conditionalFormatting>
  <conditionalFormatting sqref="H51">
    <cfRule type="cellIs" dxfId="35" priority="1845" operator="notBetween">
      <formula>0.1</formula>
      <formula>400</formula>
    </cfRule>
  </conditionalFormatting>
  <conditionalFormatting sqref="H50">
    <cfRule type="cellIs" dxfId="34" priority="1846" operator="notBetween">
      <formula>0.1</formula>
      <formula>400</formula>
    </cfRule>
  </conditionalFormatting>
  <conditionalFormatting sqref="H49">
    <cfRule type="cellIs" dxfId="33" priority="1847" operator="notBetween">
      <formula>0.1</formula>
      <formula>400</formula>
    </cfRule>
  </conditionalFormatting>
  <conditionalFormatting sqref="H48">
    <cfRule type="cellIs" dxfId="32" priority="1848" operator="notBetween">
      <formula>0.1</formula>
      <formula>400</formula>
    </cfRule>
  </conditionalFormatting>
  <conditionalFormatting sqref="H46">
    <cfRule type="cellIs" dxfId="31" priority="1849" operator="notBetween">
      <formula>0.1</formula>
      <formula>400</formula>
    </cfRule>
  </conditionalFormatting>
  <conditionalFormatting sqref="H45">
    <cfRule type="cellIs" dxfId="30" priority="1850" operator="notBetween">
      <formula>0.1</formula>
      <formula>400</formula>
    </cfRule>
  </conditionalFormatting>
  <conditionalFormatting sqref="H44">
    <cfRule type="cellIs" dxfId="29" priority="1851" operator="notBetween">
      <formula>0.1</formula>
      <formula>400</formula>
    </cfRule>
  </conditionalFormatting>
  <conditionalFormatting sqref="H43">
    <cfRule type="cellIs" dxfId="28" priority="1852" operator="notBetween">
      <formula>0.1</formula>
      <formula>400</formula>
    </cfRule>
  </conditionalFormatting>
  <conditionalFormatting sqref="H41">
    <cfRule type="cellIs" dxfId="27" priority="1853" operator="notBetween">
      <formula>0.1</formula>
      <formula>400</formula>
    </cfRule>
  </conditionalFormatting>
  <conditionalFormatting sqref="H40">
    <cfRule type="cellIs" dxfId="26" priority="1854" operator="notBetween">
      <formula>0.1</formula>
      <formula>400</formula>
    </cfRule>
  </conditionalFormatting>
  <conditionalFormatting sqref="H39">
    <cfRule type="cellIs" dxfId="25" priority="1855" operator="notBetween">
      <formula>0.1</formula>
      <formula>400</formula>
    </cfRule>
  </conditionalFormatting>
  <conditionalFormatting sqref="H38">
    <cfRule type="cellIs" dxfId="24" priority="1856" operator="notBetween">
      <formula>0.1</formula>
      <formula>400</formula>
    </cfRule>
  </conditionalFormatting>
  <conditionalFormatting sqref="H36">
    <cfRule type="cellIs" dxfId="23" priority="1857" operator="notBetween">
      <formula>0.1</formula>
      <formula>400</formula>
    </cfRule>
  </conditionalFormatting>
  <conditionalFormatting sqref="H35">
    <cfRule type="cellIs" dxfId="22" priority="1858" operator="notBetween">
      <formula>0.1</formula>
      <formula>400</formula>
    </cfRule>
  </conditionalFormatting>
  <conditionalFormatting sqref="H34">
    <cfRule type="cellIs" dxfId="21" priority="1859" operator="notBetween">
      <formula>0.1</formula>
      <formula>400</formula>
    </cfRule>
  </conditionalFormatting>
  <conditionalFormatting sqref="H33">
    <cfRule type="cellIs" dxfId="20" priority="1860" operator="notBetween">
      <formula>0.1</formula>
      <formula>400</formula>
    </cfRule>
  </conditionalFormatting>
  <conditionalFormatting sqref="H30">
    <cfRule type="cellIs" dxfId="19" priority="1861" operator="notBetween">
      <formula>0.1</formula>
      <formula>400</formula>
    </cfRule>
  </conditionalFormatting>
  <conditionalFormatting sqref="H29">
    <cfRule type="cellIs" dxfId="18" priority="1862" operator="notBetween">
      <formula>0.1</formula>
      <formula>400</formula>
    </cfRule>
  </conditionalFormatting>
  <conditionalFormatting sqref="H28">
    <cfRule type="cellIs" dxfId="17" priority="1863" operator="notBetween">
      <formula>0.1</formula>
      <formula>400</formula>
    </cfRule>
  </conditionalFormatting>
  <conditionalFormatting sqref="H26">
    <cfRule type="cellIs" dxfId="16" priority="1864" operator="notBetween">
      <formula>0.1</formula>
      <formula>400</formula>
    </cfRule>
  </conditionalFormatting>
  <conditionalFormatting sqref="H25">
    <cfRule type="cellIs" dxfId="15" priority="1865" operator="notBetween">
      <formula>0.1</formula>
      <formula>400</formula>
    </cfRule>
  </conditionalFormatting>
  <conditionalFormatting sqref="H24">
    <cfRule type="cellIs" dxfId="14" priority="1866" operator="notBetween">
      <formula>0.1</formula>
      <formula>400</formula>
    </cfRule>
  </conditionalFormatting>
  <conditionalFormatting sqref="H23">
    <cfRule type="cellIs" dxfId="13" priority="1867" operator="notBetween">
      <formula>0.1</formula>
      <formula>400</formula>
    </cfRule>
  </conditionalFormatting>
  <conditionalFormatting sqref="H21">
    <cfRule type="cellIs" dxfId="12" priority="1868" operator="notBetween">
      <formula>0.1</formula>
      <formula>400</formula>
    </cfRule>
  </conditionalFormatting>
  <conditionalFormatting sqref="H20">
    <cfRule type="cellIs" dxfId="11" priority="1869" operator="notBetween">
      <formula>0.1</formula>
      <formula>400</formula>
    </cfRule>
  </conditionalFormatting>
  <conditionalFormatting sqref="H19">
    <cfRule type="cellIs" dxfId="10" priority="1870" operator="notBetween">
      <formula>0.1</formula>
      <formula>400</formula>
    </cfRule>
  </conditionalFormatting>
  <conditionalFormatting sqref="H18">
    <cfRule type="cellIs" dxfId="9" priority="1871" operator="notBetween">
      <formula>0.1</formula>
      <formula>400</formula>
    </cfRule>
  </conditionalFormatting>
  <conditionalFormatting sqref="H16">
    <cfRule type="cellIs" dxfId="8" priority="1872" operator="notBetween">
      <formula>0.1</formula>
      <formula>400</formula>
    </cfRule>
  </conditionalFormatting>
  <conditionalFormatting sqref="H15">
    <cfRule type="cellIs" dxfId="7" priority="1873" operator="notBetween">
      <formula>0.1</formula>
      <formula>400</formula>
    </cfRule>
  </conditionalFormatting>
  <conditionalFormatting sqref="H14">
    <cfRule type="cellIs" dxfId="6" priority="1874" operator="notBetween">
      <formula>0.1</formula>
      <formula>400</formula>
    </cfRule>
  </conditionalFormatting>
  <conditionalFormatting sqref="H13">
    <cfRule type="cellIs" dxfId="5" priority="1875" operator="notBetween">
      <formula>0.1</formula>
      <formula>400</formula>
    </cfRule>
  </conditionalFormatting>
  <conditionalFormatting sqref="H6">
    <cfRule type="cellIs" dxfId="4" priority="1876" operator="notBetween">
      <formula>0.1</formula>
      <formula>400</formula>
    </cfRule>
  </conditionalFormatting>
  <conditionalFormatting sqref="H5">
    <cfRule type="cellIs" dxfId="3" priority="1877" operator="notBetween">
      <formula>0.1</formula>
      <formula>400</formula>
    </cfRule>
  </conditionalFormatting>
  <conditionalFormatting sqref="H4">
    <cfRule type="cellIs" dxfId="2" priority="1878" operator="notBetween">
      <formula>0.1</formula>
      <formula>400</formula>
    </cfRule>
  </conditionalFormatting>
  <conditionalFormatting sqref="H3">
    <cfRule type="cellIs" dxfId="1" priority="1879" operator="notBetween">
      <formula>0.1</formula>
      <formula>400</formula>
    </cfRule>
  </conditionalFormatting>
  <dataValidations count="1">
    <dataValidation type="list" allowBlank="1" showErrorMessage="1" sqref="K3:P7 K13:P3007">
      <formula1>"Yes,No"</formula1>
    </dataValidation>
  </dataValidation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 x14ac:dyDescent="0"/>
  <cols>
    <col min="1" max="1" width="12.5703125" customWidth="1"/>
    <col min="2" max="2" width="20.28515625" customWidth="1"/>
    <col min="3" max="6" width="12.5703125" customWidth="1"/>
    <col min="11" max="11" width="13.5703125" customWidth="1"/>
  </cols>
  <sheetData>
    <row r="1" spans="1:22" ht="25">
      <c r="A1" s="52" t="s">
        <v>0</v>
      </c>
      <c r="B1" s="53" t="s">
        <v>1625</v>
      </c>
      <c r="C1" s="53" t="s">
        <v>21</v>
      </c>
      <c r="D1" s="53" t="s">
        <v>1694</v>
      </c>
      <c r="E1" s="53" t="s">
        <v>1695</v>
      </c>
      <c r="F1" s="53" t="s">
        <v>1696</v>
      </c>
      <c r="G1" s="53" t="s">
        <v>1623</v>
      </c>
      <c r="H1" s="53" t="s">
        <v>30</v>
      </c>
      <c r="I1" s="53" t="s">
        <v>1657</v>
      </c>
      <c r="J1" s="53" t="s">
        <v>32</v>
      </c>
      <c r="K1" s="53" t="s">
        <v>33</v>
      </c>
      <c r="L1" s="53" t="s">
        <v>34</v>
      </c>
      <c r="M1" s="54" t="s">
        <v>1697</v>
      </c>
      <c r="N1" s="54" t="s">
        <v>1698</v>
      </c>
      <c r="O1" s="54" t="s">
        <v>1699</v>
      </c>
      <c r="P1" s="54" t="s">
        <v>1660</v>
      </c>
      <c r="Q1" s="55" t="s">
        <v>1661</v>
      </c>
      <c r="R1" s="55" t="s">
        <v>1662</v>
      </c>
      <c r="S1" s="55" t="s">
        <v>1663</v>
      </c>
      <c r="T1" s="55" t="s">
        <v>1664</v>
      </c>
      <c r="U1" s="56" t="s">
        <v>1665</v>
      </c>
      <c r="V1" s="57" t="s">
        <v>1626</v>
      </c>
    </row>
    <row r="2" spans="1:22" ht="14">
      <c r="B2" s="1"/>
      <c r="D2" s="58"/>
      <c r="P2" s="1"/>
      <c r="Q2" s="1"/>
      <c r="R2" s="1"/>
      <c r="S2" s="1"/>
      <c r="T2" s="1"/>
      <c r="U2" s="1"/>
    </row>
    <row r="3" spans="1:22" ht="14">
      <c r="B3" s="1"/>
      <c r="D3" s="58"/>
    </row>
    <row r="4" spans="1:22" ht="14">
      <c r="B4" s="1"/>
      <c r="D4" s="58"/>
      <c r="P4" s="1"/>
      <c r="Q4" s="1"/>
      <c r="R4" s="1"/>
      <c r="S4" s="1"/>
      <c r="T4" s="1"/>
      <c r="U4" s="1"/>
    </row>
    <row r="5" spans="1:22" ht="14">
      <c r="B5" s="1"/>
      <c r="D5" s="58"/>
      <c r="P5" s="1"/>
      <c r="Q5" s="1"/>
      <c r="R5" s="1"/>
      <c r="S5" s="1"/>
      <c r="T5" s="1"/>
      <c r="U5" s="1"/>
    </row>
    <row r="6" spans="1:22" ht="14">
      <c r="B6" s="1"/>
      <c r="D6" s="58"/>
      <c r="P6" s="1"/>
      <c r="Q6" s="1"/>
      <c r="R6" s="1"/>
      <c r="S6" s="1"/>
      <c r="T6" s="1"/>
      <c r="U6" s="1"/>
    </row>
    <row r="7" spans="1:22" ht="14">
      <c r="A7" s="1"/>
      <c r="B7" s="1"/>
      <c r="D7" s="58"/>
      <c r="P7" s="1"/>
      <c r="Q7" s="1"/>
      <c r="R7" s="1"/>
      <c r="S7" s="1"/>
      <c r="T7" s="1"/>
      <c r="U7" s="1"/>
    </row>
    <row r="8" spans="1:22" ht="14">
      <c r="B8" s="1"/>
      <c r="D8" s="58"/>
      <c r="P8" s="1"/>
      <c r="Q8" s="1"/>
      <c r="R8" s="1"/>
      <c r="S8" s="1"/>
      <c r="T8" s="1"/>
      <c r="U8" s="1"/>
    </row>
    <row r="9" spans="1:22" ht="14">
      <c r="B9" s="1"/>
      <c r="D9" s="58"/>
      <c r="P9" s="1"/>
      <c r="Q9" s="1"/>
      <c r="R9" s="1"/>
      <c r="S9" s="1"/>
      <c r="T9" s="1"/>
      <c r="U9" s="1"/>
    </row>
    <row r="10" spans="1:22" ht="14">
      <c r="B10" s="1"/>
      <c r="D10" s="58"/>
      <c r="P10" s="1"/>
      <c r="Q10" s="1"/>
      <c r="R10" s="1"/>
      <c r="S10" s="1"/>
      <c r="T10" s="1"/>
      <c r="U10" s="1"/>
    </row>
    <row r="11" spans="1:22" ht="14">
      <c r="B11" s="1"/>
      <c r="D11" s="58"/>
      <c r="P11" s="1"/>
      <c r="Q11" s="1"/>
      <c r="R11" s="1"/>
      <c r="S11" s="1"/>
      <c r="T11" s="1"/>
      <c r="U11" s="1"/>
    </row>
    <row r="12" spans="1:22" ht="14">
      <c r="B12" s="1"/>
      <c r="D12" s="58"/>
      <c r="P12" s="1"/>
      <c r="Q12" s="1"/>
      <c r="R12" s="1"/>
      <c r="S12" s="1"/>
      <c r="T12" s="1"/>
      <c r="U12" s="1"/>
    </row>
    <row r="13" spans="1:22" ht="14">
      <c r="A13" s="1"/>
      <c r="B13" s="1"/>
      <c r="D13" s="58"/>
      <c r="P13" s="1"/>
      <c r="Q13" s="1"/>
      <c r="R13" s="1"/>
      <c r="S13" s="1"/>
      <c r="T13" s="1"/>
      <c r="U13" s="1"/>
    </row>
    <row r="14" spans="1:22" ht="14">
      <c r="B14" s="1"/>
      <c r="D14" s="58"/>
      <c r="P14" s="1"/>
      <c r="Q14" s="1"/>
      <c r="R14" s="1"/>
      <c r="S14" s="1"/>
      <c r="T14" s="1"/>
      <c r="U14" s="1"/>
    </row>
    <row r="15" spans="1:22" ht="14">
      <c r="B15" s="1"/>
      <c r="D15" s="58"/>
      <c r="P15" s="1"/>
      <c r="Q15" s="1"/>
      <c r="R15" s="1"/>
      <c r="S15" s="1"/>
      <c r="T15" s="1"/>
      <c r="U15" s="1"/>
    </row>
    <row r="16" spans="1:22" ht="14">
      <c r="A16" s="1"/>
      <c r="B16" s="1"/>
      <c r="D16" s="58"/>
      <c r="P16" s="1"/>
      <c r="Q16" s="1"/>
      <c r="R16" s="1"/>
      <c r="S16" s="1"/>
      <c r="T16" s="1"/>
      <c r="U16" s="1"/>
    </row>
    <row r="17" spans="2:21" ht="14">
      <c r="B17" s="1"/>
      <c r="D17" s="58"/>
      <c r="P17" s="1"/>
      <c r="Q17" s="1"/>
      <c r="R17" s="1"/>
      <c r="S17" s="1"/>
      <c r="T17" s="1"/>
      <c r="U17" s="1"/>
    </row>
    <row r="18" spans="2:21" ht="14">
      <c r="B18" s="1"/>
      <c r="D18" s="58"/>
      <c r="P18" s="1"/>
      <c r="Q18" s="1"/>
      <c r="R18" s="1"/>
      <c r="S18" s="1"/>
      <c r="T18" s="1"/>
      <c r="U18" s="1"/>
    </row>
    <row r="19" spans="2:21" ht="14">
      <c r="B19" s="1"/>
      <c r="D19" s="58"/>
      <c r="P19" s="1"/>
      <c r="Q19" s="1"/>
      <c r="R19" s="1"/>
      <c r="S19" s="1"/>
      <c r="T19" s="1"/>
      <c r="U19" s="1"/>
    </row>
    <row r="20" spans="2:21" ht="14">
      <c r="B20" s="1"/>
      <c r="D20" s="58"/>
      <c r="P20" s="1"/>
      <c r="Q20" s="1"/>
      <c r="R20" s="1"/>
      <c r="S20" s="1"/>
      <c r="T20" s="1"/>
      <c r="U20" s="1"/>
    </row>
    <row r="21" spans="2:21" ht="15.75" customHeight="1">
      <c r="B21" s="1"/>
      <c r="D21" s="58"/>
      <c r="P21" s="1"/>
      <c r="Q21" s="1"/>
      <c r="R21" s="1"/>
      <c r="S21" s="1"/>
      <c r="T21" s="1"/>
      <c r="U21" s="1"/>
    </row>
    <row r="22" spans="2:21" ht="15.75" customHeight="1">
      <c r="B22" s="1"/>
      <c r="D22" s="58"/>
      <c r="P22" s="1"/>
      <c r="Q22" s="1"/>
      <c r="R22" s="1"/>
      <c r="S22" s="1"/>
      <c r="T22" s="1"/>
      <c r="U22" s="1"/>
    </row>
    <row r="23" spans="2:21" ht="15.75" customHeight="1">
      <c r="B23" s="1"/>
      <c r="D23" s="58"/>
      <c r="P23" s="1"/>
      <c r="Q23" s="1"/>
      <c r="R23" s="1"/>
      <c r="S23" s="1"/>
      <c r="T23" s="1"/>
      <c r="U23" s="1"/>
    </row>
    <row r="24" spans="2:21" ht="15.75" customHeight="1">
      <c r="B24" s="1"/>
      <c r="D24" s="58"/>
      <c r="P24" s="1"/>
      <c r="Q24" s="1"/>
      <c r="R24" s="1"/>
      <c r="S24" s="1"/>
      <c r="T24" s="1"/>
      <c r="U24" s="1"/>
    </row>
    <row r="25" spans="2:21" ht="15.75" customHeight="1">
      <c r="B25" s="1"/>
      <c r="D25" s="58"/>
      <c r="P25" s="1"/>
      <c r="Q25" s="1"/>
      <c r="R25" s="1"/>
      <c r="S25" s="1"/>
      <c r="T25" s="1"/>
      <c r="U25" s="1"/>
    </row>
    <row r="26" spans="2:21" ht="15.75" customHeight="1">
      <c r="B26" s="1"/>
      <c r="D26" s="58"/>
      <c r="P26" s="1"/>
      <c r="Q26" s="1"/>
      <c r="R26" s="1"/>
      <c r="S26" s="1"/>
      <c r="T26" s="1"/>
      <c r="U26" s="1"/>
    </row>
    <row r="27" spans="2:21" ht="15.75" customHeight="1">
      <c r="B27" s="1"/>
      <c r="D27" s="58"/>
      <c r="P27" s="1"/>
      <c r="Q27" s="1"/>
      <c r="R27" s="1"/>
      <c r="S27" s="1"/>
      <c r="T27" s="1"/>
      <c r="U27" s="1"/>
    </row>
    <row r="28" spans="2:21" ht="15.75" customHeight="1">
      <c r="B28" s="1"/>
      <c r="D28" s="58"/>
      <c r="P28" s="1"/>
      <c r="Q28" s="1"/>
      <c r="R28" s="1"/>
      <c r="S28" s="1"/>
      <c r="T28" s="1"/>
      <c r="U28" s="1"/>
    </row>
    <row r="29" spans="2:21" ht="15.75" customHeight="1">
      <c r="B29" s="1"/>
      <c r="D29" s="58"/>
    </row>
    <row r="30" spans="2:21" ht="15.75" customHeight="1">
      <c r="B30" s="1"/>
      <c r="D30" s="58"/>
    </row>
    <row r="31" spans="2:21" ht="15.75" customHeight="1">
      <c r="B31" s="1"/>
      <c r="D31" s="58"/>
      <c r="P31" s="1"/>
      <c r="Q31" s="1"/>
      <c r="R31" s="1"/>
      <c r="S31" s="1"/>
      <c r="T31" s="1"/>
      <c r="U31" s="1"/>
    </row>
    <row r="32" spans="2:21" ht="15.75" customHeight="1">
      <c r="B32" s="1"/>
      <c r="D32" s="58"/>
    </row>
    <row r="33" spans="1:21" ht="15.75" customHeight="1">
      <c r="A33" s="1"/>
      <c r="B33" s="1"/>
      <c r="D33" s="58"/>
    </row>
    <row r="34" spans="1:21" ht="15.75" customHeight="1">
      <c r="B34" s="1"/>
      <c r="D34" s="58"/>
    </row>
    <row r="35" spans="1:21" ht="15.75" customHeight="1">
      <c r="B35" s="1"/>
      <c r="D35" s="58"/>
    </row>
    <row r="36" spans="1:21" ht="15.75" customHeight="1">
      <c r="B36" s="1"/>
      <c r="D36" s="58"/>
    </row>
    <row r="37" spans="1:21" ht="15.75" customHeight="1">
      <c r="B37" s="1"/>
      <c r="D37" s="58"/>
    </row>
    <row r="38" spans="1:21" ht="15.75" customHeight="1">
      <c r="B38" s="1"/>
      <c r="D38" s="58"/>
    </row>
    <row r="39" spans="1:21" ht="15.75" customHeight="1">
      <c r="B39" s="1"/>
      <c r="D39" s="58"/>
    </row>
    <row r="40" spans="1:21" ht="15.75" customHeight="1">
      <c r="B40" s="1"/>
      <c r="D40" s="58"/>
      <c r="P40" s="1"/>
      <c r="Q40" s="1"/>
      <c r="R40" s="1"/>
      <c r="S40" s="1"/>
      <c r="T40" s="1"/>
      <c r="U40" s="1"/>
    </row>
    <row r="41" spans="1:21" ht="15.75" customHeight="1">
      <c r="B41" s="1"/>
      <c r="D41" s="58"/>
    </row>
    <row r="42" spans="1:21" ht="15.75" customHeight="1">
      <c r="B42" s="1"/>
      <c r="D42" s="58"/>
      <c r="P42" s="1"/>
      <c r="Q42" s="1"/>
      <c r="R42" s="1"/>
      <c r="S42" s="1"/>
      <c r="T42" s="1"/>
      <c r="U42" s="1"/>
    </row>
    <row r="43" spans="1:21" ht="15.75" customHeight="1">
      <c r="B43" s="1"/>
      <c r="D43" s="58"/>
      <c r="P43" s="1"/>
      <c r="Q43" s="1"/>
      <c r="R43" s="1"/>
      <c r="S43" s="1"/>
      <c r="T43" s="1"/>
      <c r="U43" s="1"/>
    </row>
    <row r="44" spans="1:21" ht="15.75" customHeight="1">
      <c r="B44" s="1"/>
      <c r="D44" s="58"/>
    </row>
    <row r="45" spans="1:21" ht="15.75" customHeight="1">
      <c r="B45" s="1"/>
      <c r="D45" s="58"/>
      <c r="P45" s="1"/>
      <c r="Q45" s="1"/>
      <c r="R45" s="1"/>
      <c r="S45" s="1"/>
      <c r="T45" s="1"/>
      <c r="U45" s="1"/>
    </row>
    <row r="46" spans="1:21" ht="15.75" customHeight="1">
      <c r="A46" s="1"/>
      <c r="B46" s="1"/>
      <c r="D46" s="58"/>
      <c r="P46" s="1"/>
      <c r="Q46" s="1"/>
      <c r="R46" s="1"/>
      <c r="S46" s="1"/>
      <c r="T46" s="1"/>
      <c r="U46" s="1"/>
    </row>
    <row r="47" spans="1:21" ht="15.75" customHeight="1">
      <c r="B47" s="1"/>
      <c r="D47" s="58"/>
      <c r="P47" s="1"/>
      <c r="Q47" s="1"/>
      <c r="R47" s="1"/>
      <c r="S47" s="1"/>
      <c r="T47" s="1"/>
      <c r="U47" s="1"/>
    </row>
    <row r="48" spans="1:21" ht="15.75" customHeight="1">
      <c r="B48" s="1"/>
      <c r="D48" s="58"/>
    </row>
    <row r="49" spans="1:21" ht="15.75" customHeight="1">
      <c r="A49" s="1"/>
      <c r="B49" s="1"/>
      <c r="D49" s="58"/>
      <c r="P49" s="1"/>
      <c r="Q49" s="1"/>
      <c r="R49" s="1"/>
      <c r="S49" s="1"/>
      <c r="T49" s="1"/>
      <c r="U49" s="1"/>
    </row>
    <row r="50" spans="1:21" ht="15.75" customHeight="1">
      <c r="B50" s="1"/>
      <c r="D50" s="58"/>
      <c r="P50" s="1"/>
      <c r="Q50" s="1"/>
      <c r="R50" s="1"/>
      <c r="S50" s="1"/>
      <c r="T50" s="1"/>
      <c r="U50" s="1"/>
    </row>
    <row r="51" spans="1:21" ht="15.75" customHeight="1">
      <c r="B51" s="1"/>
      <c r="D51" s="58"/>
      <c r="P51" s="1"/>
      <c r="Q51" s="1"/>
      <c r="R51" s="1"/>
      <c r="S51" s="1"/>
      <c r="T51" s="1"/>
      <c r="U51" s="1"/>
    </row>
    <row r="52" spans="1:21" ht="15.75" customHeight="1">
      <c r="B52" s="1"/>
      <c r="D52" s="58"/>
      <c r="P52" s="1"/>
      <c r="Q52" s="1"/>
      <c r="R52" s="1"/>
      <c r="S52" s="1"/>
      <c r="T52" s="1"/>
      <c r="U52" s="1"/>
    </row>
    <row r="53" spans="1:21" ht="15.75" customHeight="1">
      <c r="A53" s="1"/>
      <c r="B53" s="1"/>
      <c r="D53" s="58"/>
      <c r="P53" s="1"/>
      <c r="Q53" s="1"/>
      <c r="R53" s="1"/>
      <c r="S53" s="1"/>
      <c r="T53" s="1"/>
      <c r="U53" s="1"/>
    </row>
    <row r="54" spans="1:21" ht="15.75" customHeight="1">
      <c r="B54" s="1"/>
      <c r="D54" s="58"/>
      <c r="P54" s="1"/>
      <c r="Q54" s="1"/>
      <c r="R54" s="1"/>
      <c r="S54" s="1"/>
      <c r="T54" s="1"/>
      <c r="U54" s="1"/>
    </row>
    <row r="55" spans="1:21" ht="15.75" customHeight="1">
      <c r="B55" s="1"/>
      <c r="D55" s="58"/>
      <c r="P55" s="1"/>
      <c r="Q55" s="1"/>
      <c r="R55" s="1"/>
      <c r="S55" s="1"/>
      <c r="T55" s="1"/>
      <c r="U55" s="1"/>
    </row>
    <row r="56" spans="1:21" ht="15.75" customHeight="1">
      <c r="B56" s="1"/>
      <c r="D56" s="58"/>
    </row>
    <row r="57" spans="1:21" ht="15.75" customHeight="1">
      <c r="B57" s="1"/>
      <c r="D57" s="58"/>
      <c r="P57" s="1"/>
      <c r="Q57" s="1"/>
      <c r="R57" s="1"/>
      <c r="S57" s="1"/>
      <c r="T57" s="1"/>
      <c r="U57" s="1"/>
    </row>
    <row r="58" spans="1:21" ht="15.75" customHeight="1">
      <c r="A58" s="1"/>
      <c r="B58" s="1"/>
      <c r="D58" s="58"/>
      <c r="P58" s="1"/>
      <c r="Q58" s="1"/>
      <c r="R58" s="1"/>
      <c r="S58" s="1"/>
      <c r="T58" s="1"/>
      <c r="U58" s="1"/>
    </row>
    <row r="59" spans="1:21" ht="15.75" customHeight="1">
      <c r="A59" s="1"/>
      <c r="B59" s="1"/>
      <c r="D59" s="58"/>
      <c r="P59" s="1"/>
      <c r="Q59" s="1"/>
      <c r="R59" s="1"/>
      <c r="S59" s="1"/>
      <c r="T59" s="1"/>
      <c r="U59" s="1"/>
    </row>
    <row r="60" spans="1:21" ht="15.75" customHeight="1">
      <c r="D60" s="58"/>
    </row>
    <row r="61" spans="1:21" ht="15.75" customHeight="1"/>
    <row r="62" spans="1:21" ht="15.75" customHeight="1"/>
    <row r="63" spans="1:21" ht="15.75" customHeight="1"/>
    <row r="64" spans="1:2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4B3A36F1-169C-4395-9E84-7E86AC79AF78}" filter="1" showAutoFilter="1">
      <autoFilter ref="A1:V60"/>
    </customSheetView>
  </customSheetViews>
  <conditionalFormatting sqref="M1:O1">
    <cfRule type="cellIs" dxfId="0" priority="1" operator="notBetween">
      <formula>0.1</formula>
      <formula>400</formula>
    </cfRule>
  </conditionalFormatting>
  <dataValidations count="1">
    <dataValidation type="list" allowBlank="1" showErrorMessage="1" sqref="P2:U2 P4:U28 P31:U31 P40:U40 P42:U43 P45:U47 P49:U55 B2:B59 P57:U59">
      <formula1>"Yes,No"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8"/>
  <sheetViews>
    <sheetView workbookViewId="0"/>
  </sheetViews>
  <sheetFormatPr baseColWidth="10" defaultColWidth="12.5703125" defaultRowHeight="15" customHeight="1" x14ac:dyDescent="0"/>
  <sheetData>
    <row r="1" spans="1:1">
      <c r="A1" s="7" t="s">
        <v>1130</v>
      </c>
    </row>
    <row r="2" spans="1:1">
      <c r="A2" s="7" t="s">
        <v>635</v>
      </c>
    </row>
    <row r="3" spans="1:1">
      <c r="A3" s="7" t="s">
        <v>1135</v>
      </c>
    </row>
    <row r="4" spans="1:1">
      <c r="A4" s="7" t="s">
        <v>703</v>
      </c>
    </row>
    <row r="5" spans="1:1">
      <c r="A5" s="7" t="s">
        <v>162</v>
      </c>
    </row>
    <row r="6" spans="1:1">
      <c r="A6" s="7" t="s">
        <v>786</v>
      </c>
    </row>
    <row r="7" spans="1:1">
      <c r="A7" s="7" t="s">
        <v>1224</v>
      </c>
    </row>
    <row r="8" spans="1:1">
      <c r="A8" s="27" t="s">
        <v>410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10"/>
  <sheetViews>
    <sheetView workbookViewId="0"/>
  </sheetViews>
  <sheetFormatPr baseColWidth="10" defaultColWidth="12.5703125" defaultRowHeight="15" customHeight="1" x14ac:dyDescent="0"/>
  <cols>
    <col min="5" max="5" width="14.28515625" customWidth="1"/>
    <col min="6" max="6" width="23.140625" customWidth="1"/>
    <col min="7" max="7" width="20.5703125" customWidth="1"/>
    <col min="8" max="8" width="25.5703125" customWidth="1"/>
  </cols>
  <sheetData>
    <row r="1" spans="1:8">
      <c r="A1" s="59" t="s">
        <v>1700</v>
      </c>
      <c r="B1" s="60" t="s">
        <v>1630</v>
      </c>
      <c r="C1" s="60" t="s">
        <v>1701</v>
      </c>
      <c r="D1" s="61" t="s">
        <v>1702</v>
      </c>
      <c r="E1" s="61" t="s">
        <v>1703</v>
      </c>
      <c r="F1" s="61" t="s">
        <v>1704</v>
      </c>
      <c r="G1" s="61" t="s">
        <v>1705</v>
      </c>
      <c r="H1" s="62" t="s">
        <v>1706</v>
      </c>
    </row>
    <row r="2" spans="1:8">
      <c r="A2" s="63" t="s">
        <v>43</v>
      </c>
      <c r="B2" s="63">
        <v>1</v>
      </c>
      <c r="C2" s="64">
        <v>44358</v>
      </c>
      <c r="D2" s="65" t="s">
        <v>1707</v>
      </c>
      <c r="E2" s="23" t="e">
        <f t="shared" ref="E2:E23" si="0">((D2*10000))</f>
        <v>#VALUE!</v>
      </c>
      <c r="F2" s="66">
        <v>2500</v>
      </c>
      <c r="G2" s="23">
        <v>15</v>
      </c>
      <c r="H2" s="67" t="e">
        <f t="shared" ref="H2:H23" si="1">(F2/(E2/G2))</f>
        <v>#VALUE!</v>
      </c>
    </row>
    <row r="3" spans="1:8">
      <c r="A3" s="63" t="s">
        <v>67</v>
      </c>
      <c r="B3" s="63">
        <v>4</v>
      </c>
      <c r="C3" s="68">
        <v>44357</v>
      </c>
      <c r="D3" s="65">
        <v>1</v>
      </c>
      <c r="E3" s="23">
        <f t="shared" si="0"/>
        <v>10000</v>
      </c>
      <c r="F3" s="66">
        <v>2500</v>
      </c>
      <c r="G3" s="23">
        <v>15</v>
      </c>
      <c r="H3" s="67">
        <f t="shared" si="1"/>
        <v>3.75</v>
      </c>
    </row>
    <row r="4" spans="1:8">
      <c r="A4" s="63" t="s">
        <v>80</v>
      </c>
      <c r="B4" s="63">
        <v>6</v>
      </c>
      <c r="C4" s="64">
        <v>44358</v>
      </c>
      <c r="D4" s="65" t="s">
        <v>1707</v>
      </c>
      <c r="E4" s="23" t="e">
        <f t="shared" si="0"/>
        <v>#VALUE!</v>
      </c>
      <c r="F4" s="66">
        <v>2500</v>
      </c>
      <c r="G4" s="23">
        <v>15</v>
      </c>
      <c r="H4" s="67" t="e">
        <f t="shared" si="1"/>
        <v>#VALUE!</v>
      </c>
    </row>
    <row r="5" spans="1:8">
      <c r="A5" s="63" t="s">
        <v>100</v>
      </c>
      <c r="B5" s="63">
        <v>10</v>
      </c>
      <c r="C5" s="68">
        <v>44357</v>
      </c>
      <c r="D5" s="65">
        <v>2</v>
      </c>
      <c r="E5" s="23">
        <f t="shared" si="0"/>
        <v>20000</v>
      </c>
      <c r="F5" s="66">
        <v>2500</v>
      </c>
      <c r="G5" s="23">
        <v>15</v>
      </c>
      <c r="H5" s="67">
        <f t="shared" si="1"/>
        <v>1.875</v>
      </c>
    </row>
    <row r="6" spans="1:8">
      <c r="A6" s="63" t="s">
        <v>141</v>
      </c>
      <c r="B6" s="63">
        <v>18</v>
      </c>
      <c r="C6" s="68">
        <v>44357</v>
      </c>
      <c r="D6" s="65">
        <v>2</v>
      </c>
      <c r="E6" s="23">
        <f t="shared" si="0"/>
        <v>20000</v>
      </c>
      <c r="F6" s="66">
        <v>2500</v>
      </c>
      <c r="G6" s="23">
        <v>15</v>
      </c>
      <c r="H6" s="67">
        <f t="shared" si="1"/>
        <v>1.875</v>
      </c>
    </row>
    <row r="7" spans="1:8">
      <c r="A7" s="63" t="s">
        <v>162</v>
      </c>
      <c r="B7" s="63">
        <v>21</v>
      </c>
      <c r="C7" s="68">
        <v>44357</v>
      </c>
      <c r="D7" s="65">
        <v>2</v>
      </c>
      <c r="E7" s="23">
        <f t="shared" si="0"/>
        <v>20000</v>
      </c>
      <c r="F7" s="66">
        <v>2500</v>
      </c>
      <c r="G7" s="23">
        <v>15</v>
      </c>
      <c r="H7" s="67">
        <f t="shared" si="1"/>
        <v>1.875</v>
      </c>
    </row>
    <row r="8" spans="1:8">
      <c r="A8" s="63" t="s">
        <v>185</v>
      </c>
      <c r="B8" s="63">
        <v>26</v>
      </c>
      <c r="C8" s="68">
        <v>44357</v>
      </c>
      <c r="D8" s="65">
        <v>1</v>
      </c>
      <c r="E8" s="23">
        <f t="shared" si="0"/>
        <v>10000</v>
      </c>
      <c r="F8" s="66">
        <v>2500</v>
      </c>
      <c r="G8" s="23">
        <v>15</v>
      </c>
      <c r="H8" s="67">
        <f t="shared" si="1"/>
        <v>3.75</v>
      </c>
    </row>
    <row r="9" spans="1:8">
      <c r="A9" s="63" t="s">
        <v>193</v>
      </c>
      <c r="B9" s="63">
        <v>28</v>
      </c>
      <c r="C9" s="68">
        <v>44357</v>
      </c>
      <c r="D9" s="65">
        <v>2</v>
      </c>
      <c r="E9" s="23">
        <f t="shared" si="0"/>
        <v>20000</v>
      </c>
      <c r="F9" s="66">
        <v>2500</v>
      </c>
      <c r="G9" s="23">
        <v>15</v>
      </c>
      <c r="H9" s="67">
        <f t="shared" si="1"/>
        <v>1.875</v>
      </c>
    </row>
    <row r="10" spans="1:8">
      <c r="A10" s="63" t="s">
        <v>266</v>
      </c>
      <c r="B10" s="63">
        <v>44</v>
      </c>
      <c r="C10" s="68">
        <v>44357</v>
      </c>
      <c r="D10" s="65">
        <v>1</v>
      </c>
      <c r="E10" s="23">
        <f t="shared" si="0"/>
        <v>10000</v>
      </c>
      <c r="F10" s="66">
        <v>2500</v>
      </c>
      <c r="G10" s="23">
        <v>15</v>
      </c>
      <c r="H10" s="67">
        <f t="shared" si="1"/>
        <v>3.75</v>
      </c>
    </row>
    <row r="11" spans="1:8">
      <c r="A11" s="63" t="s">
        <v>369</v>
      </c>
      <c r="B11" s="63">
        <v>69</v>
      </c>
      <c r="C11" s="68">
        <v>44357</v>
      </c>
      <c r="D11" s="65" t="s">
        <v>1708</v>
      </c>
      <c r="E11" s="23" t="e">
        <f t="shared" si="0"/>
        <v>#VALUE!</v>
      </c>
      <c r="F11" s="66">
        <v>2500</v>
      </c>
      <c r="G11" s="23">
        <v>15</v>
      </c>
      <c r="H11" s="67" t="e">
        <f t="shared" si="1"/>
        <v>#VALUE!</v>
      </c>
    </row>
    <row r="12" spans="1:8">
      <c r="A12" s="63" t="s">
        <v>380</v>
      </c>
      <c r="B12" s="63">
        <v>72</v>
      </c>
      <c r="C12" s="68">
        <v>44357</v>
      </c>
      <c r="D12" s="65">
        <v>1</v>
      </c>
      <c r="E12" s="23">
        <f t="shared" si="0"/>
        <v>10000</v>
      </c>
      <c r="F12" s="66">
        <v>2500</v>
      </c>
      <c r="G12" s="23">
        <v>15</v>
      </c>
      <c r="H12" s="67">
        <f t="shared" si="1"/>
        <v>3.75</v>
      </c>
    </row>
    <row r="13" spans="1:8">
      <c r="A13" s="63" t="s">
        <v>404</v>
      </c>
      <c r="B13" s="63">
        <v>78</v>
      </c>
      <c r="C13" s="68">
        <v>44357</v>
      </c>
      <c r="D13" s="65" t="s">
        <v>1708</v>
      </c>
      <c r="E13" s="23" t="e">
        <f t="shared" si="0"/>
        <v>#VALUE!</v>
      </c>
      <c r="F13" s="66">
        <v>2500</v>
      </c>
      <c r="G13" s="23">
        <v>15</v>
      </c>
      <c r="H13" s="67" t="e">
        <f t="shared" si="1"/>
        <v>#VALUE!</v>
      </c>
    </row>
    <row r="14" spans="1:8">
      <c r="A14" s="63" t="s">
        <v>410</v>
      </c>
      <c r="B14" s="63">
        <v>80</v>
      </c>
      <c r="C14" s="68">
        <v>44357</v>
      </c>
      <c r="D14" s="65">
        <v>2</v>
      </c>
      <c r="E14" s="23">
        <f t="shared" si="0"/>
        <v>20000</v>
      </c>
      <c r="F14" s="66">
        <v>2500</v>
      </c>
      <c r="G14" s="23">
        <v>15</v>
      </c>
      <c r="H14" s="67">
        <f t="shared" si="1"/>
        <v>1.875</v>
      </c>
    </row>
    <row r="15" spans="1:8">
      <c r="A15" s="63" t="s">
        <v>471</v>
      </c>
      <c r="B15" s="63">
        <v>96</v>
      </c>
      <c r="C15" s="68">
        <v>44357</v>
      </c>
      <c r="D15" s="65">
        <v>1</v>
      </c>
      <c r="E15" s="23">
        <f t="shared" si="0"/>
        <v>10000</v>
      </c>
      <c r="F15" s="66">
        <v>2500</v>
      </c>
      <c r="G15" s="23">
        <v>15</v>
      </c>
      <c r="H15" s="67">
        <f t="shared" si="1"/>
        <v>3.75</v>
      </c>
    </row>
    <row r="16" spans="1:8">
      <c r="A16" s="63" t="s">
        <v>512</v>
      </c>
      <c r="B16" s="63">
        <v>107</v>
      </c>
      <c r="C16" s="68">
        <v>44357</v>
      </c>
      <c r="D16" s="65" t="s">
        <v>1708</v>
      </c>
      <c r="E16" s="23" t="e">
        <f t="shared" si="0"/>
        <v>#VALUE!</v>
      </c>
      <c r="F16" s="66">
        <v>2500</v>
      </c>
      <c r="G16" s="23">
        <v>15</v>
      </c>
      <c r="H16" s="67" t="e">
        <f t="shared" si="1"/>
        <v>#VALUE!</v>
      </c>
    </row>
    <row r="17" spans="1:8">
      <c r="A17" s="63" t="s">
        <v>578</v>
      </c>
      <c r="B17" s="63">
        <v>127</v>
      </c>
      <c r="C17" s="68">
        <v>44357</v>
      </c>
      <c r="D17" s="65">
        <v>1</v>
      </c>
      <c r="E17" s="23">
        <f t="shared" si="0"/>
        <v>10000</v>
      </c>
      <c r="F17" s="66">
        <v>2500</v>
      </c>
      <c r="G17" s="23">
        <v>15</v>
      </c>
      <c r="H17" s="67">
        <f t="shared" si="1"/>
        <v>3.75</v>
      </c>
    </row>
    <row r="18" spans="1:8">
      <c r="A18" s="63" t="s">
        <v>597</v>
      </c>
      <c r="B18" s="63">
        <v>133</v>
      </c>
      <c r="C18" s="68">
        <v>44357</v>
      </c>
      <c r="D18" s="65">
        <v>1</v>
      </c>
      <c r="E18" s="23">
        <f t="shared" si="0"/>
        <v>10000</v>
      </c>
      <c r="F18" s="66">
        <v>2500</v>
      </c>
      <c r="G18" s="23">
        <v>15</v>
      </c>
      <c r="H18" s="67">
        <f t="shared" si="1"/>
        <v>3.75</v>
      </c>
    </row>
    <row r="19" spans="1:8">
      <c r="A19" s="63" t="s">
        <v>602</v>
      </c>
      <c r="B19" s="63">
        <v>134</v>
      </c>
      <c r="C19" s="64">
        <v>44358</v>
      </c>
      <c r="D19" s="65" t="s">
        <v>1708</v>
      </c>
      <c r="E19" s="23" t="e">
        <f t="shared" si="0"/>
        <v>#VALUE!</v>
      </c>
      <c r="F19" s="66">
        <v>2500</v>
      </c>
      <c r="G19" s="23">
        <v>15</v>
      </c>
      <c r="H19" s="67" t="e">
        <f t="shared" si="1"/>
        <v>#VALUE!</v>
      </c>
    </row>
    <row r="20" spans="1:8">
      <c r="A20" s="63" t="s">
        <v>625</v>
      </c>
      <c r="B20" s="63">
        <v>141</v>
      </c>
      <c r="C20" s="64">
        <v>44358</v>
      </c>
      <c r="D20" s="65" t="s">
        <v>1707</v>
      </c>
      <c r="E20" s="23" t="e">
        <f t="shared" si="0"/>
        <v>#VALUE!</v>
      </c>
      <c r="F20" s="66">
        <v>2500</v>
      </c>
      <c r="G20" s="23">
        <v>15</v>
      </c>
      <c r="H20" s="67" t="e">
        <f t="shared" si="1"/>
        <v>#VALUE!</v>
      </c>
    </row>
    <row r="21" spans="1:8">
      <c r="A21" s="63" t="s">
        <v>635</v>
      </c>
      <c r="B21" s="63">
        <v>144</v>
      </c>
      <c r="C21" s="64">
        <v>44358</v>
      </c>
      <c r="D21" s="65" t="s">
        <v>1708</v>
      </c>
      <c r="E21" s="23" t="e">
        <f t="shared" si="0"/>
        <v>#VALUE!</v>
      </c>
      <c r="F21" s="66">
        <v>2500</v>
      </c>
      <c r="G21" s="23">
        <v>15</v>
      </c>
      <c r="H21" s="67" t="e">
        <f t="shared" si="1"/>
        <v>#VALUE!</v>
      </c>
    </row>
    <row r="22" spans="1:8">
      <c r="A22" s="63" t="s">
        <v>686</v>
      </c>
      <c r="B22" s="63">
        <v>160</v>
      </c>
      <c r="C22" s="64">
        <v>44358</v>
      </c>
      <c r="D22" s="65">
        <v>1</v>
      </c>
      <c r="E22" s="23">
        <f t="shared" si="0"/>
        <v>10000</v>
      </c>
      <c r="F22" s="66">
        <v>2500</v>
      </c>
      <c r="G22" s="23">
        <v>15</v>
      </c>
      <c r="H22" s="67">
        <f t="shared" si="1"/>
        <v>3.75</v>
      </c>
    </row>
    <row r="23" spans="1:8">
      <c r="A23" s="63" t="s">
        <v>764</v>
      </c>
      <c r="B23" s="63">
        <v>183</v>
      </c>
      <c r="C23" s="64">
        <v>44358</v>
      </c>
      <c r="D23" s="65">
        <v>1</v>
      </c>
      <c r="E23" s="23">
        <f t="shared" si="0"/>
        <v>10000</v>
      </c>
      <c r="F23" s="66">
        <v>2500</v>
      </c>
      <c r="G23" s="23">
        <v>15</v>
      </c>
      <c r="H23" s="67">
        <f t="shared" si="1"/>
        <v>3.75</v>
      </c>
    </row>
    <row r="24" spans="1:8">
      <c r="A24" s="63" t="s">
        <v>867</v>
      </c>
      <c r="B24" s="63">
        <v>216</v>
      </c>
      <c r="C24" s="64">
        <v>44358</v>
      </c>
      <c r="D24" s="65" t="s">
        <v>1707</v>
      </c>
      <c r="E24" s="23"/>
      <c r="F24" s="66"/>
      <c r="G24" s="23"/>
      <c r="H24" s="67"/>
    </row>
    <row r="25" spans="1:8">
      <c r="A25" s="63" t="s">
        <v>878</v>
      </c>
      <c r="B25" s="63">
        <v>220</v>
      </c>
      <c r="C25" s="64">
        <v>44358</v>
      </c>
      <c r="D25" s="65">
        <v>1</v>
      </c>
      <c r="E25" s="23">
        <f t="shared" ref="E25:E33" si="2">((D25*10000))</f>
        <v>10000</v>
      </c>
      <c r="F25" s="66">
        <v>2500</v>
      </c>
      <c r="G25" s="23">
        <v>15</v>
      </c>
      <c r="H25" s="67">
        <f t="shared" ref="H25:H33" si="3">(F25/(E25/G25))</f>
        <v>3.75</v>
      </c>
    </row>
    <row r="26" spans="1:8">
      <c r="A26" s="63" t="s">
        <v>885</v>
      </c>
      <c r="B26" s="63">
        <v>223</v>
      </c>
      <c r="C26" s="64">
        <v>44358</v>
      </c>
      <c r="D26" s="65">
        <v>1</v>
      </c>
      <c r="E26" s="23">
        <f t="shared" si="2"/>
        <v>10000</v>
      </c>
      <c r="F26" s="66">
        <v>2500</v>
      </c>
      <c r="G26" s="23">
        <v>15</v>
      </c>
      <c r="H26" s="67">
        <f t="shared" si="3"/>
        <v>3.75</v>
      </c>
    </row>
    <row r="27" spans="1:8">
      <c r="A27" s="63" t="s">
        <v>972</v>
      </c>
      <c r="B27" s="63">
        <v>253</v>
      </c>
      <c r="C27" s="64">
        <v>44358</v>
      </c>
      <c r="D27" s="65">
        <v>1</v>
      </c>
      <c r="E27" s="23">
        <f t="shared" si="2"/>
        <v>10000</v>
      </c>
      <c r="F27" s="66">
        <v>2500</v>
      </c>
      <c r="G27" s="23">
        <v>15</v>
      </c>
      <c r="H27" s="67">
        <f t="shared" si="3"/>
        <v>3.75</v>
      </c>
    </row>
    <row r="28" spans="1:8">
      <c r="A28" s="63" t="s">
        <v>1040</v>
      </c>
      <c r="B28" s="63">
        <v>274</v>
      </c>
      <c r="C28" s="64">
        <v>44358</v>
      </c>
      <c r="D28" s="65">
        <v>1</v>
      </c>
      <c r="E28" s="23">
        <f t="shared" si="2"/>
        <v>10000</v>
      </c>
      <c r="F28" s="66">
        <v>2500</v>
      </c>
      <c r="G28" s="23">
        <v>15</v>
      </c>
      <c r="H28" s="67">
        <f t="shared" si="3"/>
        <v>3.75</v>
      </c>
    </row>
    <row r="29" spans="1:8">
      <c r="A29" s="63" t="s">
        <v>1056</v>
      </c>
      <c r="B29" s="63">
        <v>279</v>
      </c>
      <c r="C29" s="64">
        <v>44358</v>
      </c>
      <c r="D29" s="65">
        <v>1</v>
      </c>
      <c r="E29" s="23">
        <f t="shared" si="2"/>
        <v>10000</v>
      </c>
      <c r="F29" s="66">
        <v>2500</v>
      </c>
      <c r="G29" s="23">
        <v>15</v>
      </c>
      <c r="H29" s="67">
        <f t="shared" si="3"/>
        <v>3.75</v>
      </c>
    </row>
    <row r="30" spans="1:8">
      <c r="A30" s="63" t="s">
        <v>1069</v>
      </c>
      <c r="B30" s="63">
        <v>285</v>
      </c>
      <c r="C30" s="64">
        <v>44358</v>
      </c>
      <c r="D30" s="65" t="s">
        <v>1708</v>
      </c>
      <c r="E30" s="23" t="e">
        <f t="shared" si="2"/>
        <v>#VALUE!</v>
      </c>
      <c r="F30" s="66">
        <v>2500</v>
      </c>
      <c r="G30" s="23">
        <v>15</v>
      </c>
      <c r="H30" s="67" t="e">
        <f t="shared" si="3"/>
        <v>#VALUE!</v>
      </c>
    </row>
    <row r="31" spans="1:8">
      <c r="A31" s="63" t="s">
        <v>1086</v>
      </c>
      <c r="B31" s="63">
        <v>292</v>
      </c>
      <c r="C31" s="64">
        <v>44358</v>
      </c>
      <c r="D31" s="65">
        <v>1</v>
      </c>
      <c r="E31" s="23">
        <f t="shared" si="2"/>
        <v>10000</v>
      </c>
      <c r="F31" s="66">
        <v>2500</v>
      </c>
      <c r="G31" s="23">
        <v>15</v>
      </c>
      <c r="H31" s="67">
        <f t="shared" si="3"/>
        <v>3.75</v>
      </c>
    </row>
    <row r="32" spans="1:8">
      <c r="A32" s="63" t="s">
        <v>1135</v>
      </c>
      <c r="B32" s="63">
        <v>311</v>
      </c>
      <c r="C32" s="64">
        <v>44358</v>
      </c>
      <c r="D32" s="65">
        <v>1</v>
      </c>
      <c r="E32" s="23">
        <f t="shared" si="2"/>
        <v>10000</v>
      </c>
      <c r="F32" s="66">
        <v>2500</v>
      </c>
      <c r="G32" s="23">
        <v>15</v>
      </c>
      <c r="H32" s="67">
        <f t="shared" si="3"/>
        <v>3.75</v>
      </c>
    </row>
    <row r="33" spans="1:8">
      <c r="A33" s="63" t="s">
        <v>1216</v>
      </c>
      <c r="B33" s="63">
        <v>339</v>
      </c>
      <c r="C33" s="64">
        <v>44358</v>
      </c>
      <c r="D33" s="65" t="s">
        <v>1708</v>
      </c>
      <c r="E33" s="23" t="e">
        <f t="shared" si="2"/>
        <v>#VALUE!</v>
      </c>
      <c r="F33" s="66">
        <v>2500</v>
      </c>
      <c r="G33" s="23">
        <v>15</v>
      </c>
      <c r="H33" s="67" t="e">
        <f t="shared" si="3"/>
        <v>#VALUE!</v>
      </c>
    </row>
    <row r="34" spans="1:8">
      <c r="A34" s="63" t="s">
        <v>1709</v>
      </c>
      <c r="B34" s="63"/>
      <c r="C34" s="64">
        <v>44358</v>
      </c>
      <c r="D34" s="66"/>
      <c r="E34" s="23"/>
      <c r="F34" s="66"/>
      <c r="G34" s="23"/>
      <c r="H34" s="67"/>
    </row>
    <row r="35" spans="1:8">
      <c r="A35" s="63" t="s">
        <v>1234</v>
      </c>
      <c r="B35" s="63">
        <v>345</v>
      </c>
      <c r="C35" s="64">
        <v>44358</v>
      </c>
      <c r="D35" s="65">
        <v>1</v>
      </c>
      <c r="E35" s="23">
        <f t="shared" ref="E35:E61" si="4">((D35*10000))</f>
        <v>10000</v>
      </c>
      <c r="F35" s="66">
        <v>2500</v>
      </c>
      <c r="G35" s="23">
        <v>15</v>
      </c>
      <c r="H35" s="67">
        <f t="shared" ref="H35:H61" si="5">(F35/(E35/G35))</f>
        <v>3.75</v>
      </c>
    </row>
    <row r="36" spans="1:8">
      <c r="A36" s="63" t="s">
        <v>1133</v>
      </c>
      <c r="B36" s="63">
        <v>310</v>
      </c>
      <c r="C36" s="64">
        <v>44358</v>
      </c>
      <c r="D36" s="65">
        <v>2</v>
      </c>
      <c r="E36" s="23">
        <f t="shared" si="4"/>
        <v>20000</v>
      </c>
      <c r="F36" s="66">
        <v>2500</v>
      </c>
      <c r="G36" s="23">
        <v>15</v>
      </c>
      <c r="H36" s="67">
        <f t="shared" si="5"/>
        <v>1.875</v>
      </c>
    </row>
    <row r="37" spans="1:8">
      <c r="A37" s="63" t="s">
        <v>1067</v>
      </c>
      <c r="B37" s="63">
        <v>284</v>
      </c>
      <c r="C37" s="64">
        <v>44358</v>
      </c>
      <c r="D37" s="65">
        <v>1</v>
      </c>
      <c r="E37" s="23">
        <f t="shared" si="4"/>
        <v>10000</v>
      </c>
      <c r="F37" s="66">
        <v>2500</v>
      </c>
      <c r="G37" s="23">
        <v>15</v>
      </c>
      <c r="H37" s="67">
        <f t="shared" si="5"/>
        <v>3.75</v>
      </c>
    </row>
    <row r="38" spans="1:8">
      <c r="A38" s="63" t="s">
        <v>365</v>
      </c>
      <c r="B38" s="63">
        <v>68</v>
      </c>
      <c r="C38" s="64">
        <v>44358</v>
      </c>
      <c r="D38" s="65">
        <v>2</v>
      </c>
      <c r="E38" s="23">
        <f t="shared" si="4"/>
        <v>20000</v>
      </c>
      <c r="F38" s="66">
        <v>2500</v>
      </c>
      <c r="G38" s="23">
        <v>15</v>
      </c>
      <c r="H38" s="67">
        <f t="shared" si="5"/>
        <v>1.875</v>
      </c>
    </row>
    <row r="39" spans="1:8">
      <c r="A39" s="63" t="s">
        <v>995</v>
      </c>
      <c r="B39" s="63">
        <v>260</v>
      </c>
      <c r="C39" s="64">
        <v>44358</v>
      </c>
      <c r="D39" s="65">
        <v>3</v>
      </c>
      <c r="E39" s="23">
        <f t="shared" si="4"/>
        <v>30000</v>
      </c>
      <c r="F39" s="66">
        <v>2500</v>
      </c>
      <c r="G39" s="23">
        <v>15</v>
      </c>
      <c r="H39" s="67">
        <f t="shared" si="5"/>
        <v>1.25</v>
      </c>
    </row>
    <row r="40" spans="1:8">
      <c r="A40" s="63" t="s">
        <v>1051</v>
      </c>
      <c r="B40" s="63">
        <v>277</v>
      </c>
      <c r="C40" s="64">
        <v>44358</v>
      </c>
      <c r="D40" s="65">
        <v>4</v>
      </c>
      <c r="E40" s="23">
        <f t="shared" si="4"/>
        <v>40000</v>
      </c>
      <c r="F40" s="66">
        <v>2500</v>
      </c>
      <c r="G40" s="23">
        <v>15</v>
      </c>
      <c r="H40" s="67">
        <f t="shared" si="5"/>
        <v>0.9375</v>
      </c>
    </row>
    <row r="41" spans="1:8">
      <c r="A41" s="63" t="s">
        <v>303</v>
      </c>
      <c r="B41" s="63">
        <v>54</v>
      </c>
      <c r="C41" s="64">
        <v>44358</v>
      </c>
      <c r="D41" s="65">
        <v>2</v>
      </c>
      <c r="E41" s="23">
        <f t="shared" si="4"/>
        <v>20000</v>
      </c>
      <c r="F41" s="66">
        <v>2500</v>
      </c>
      <c r="G41" s="23">
        <v>15</v>
      </c>
      <c r="H41" s="67">
        <f t="shared" si="5"/>
        <v>1.875</v>
      </c>
    </row>
    <row r="42" spans="1:8">
      <c r="A42" s="63" t="s">
        <v>967</v>
      </c>
      <c r="B42" s="63">
        <v>251</v>
      </c>
      <c r="C42" s="64">
        <v>44358</v>
      </c>
      <c r="D42" s="65">
        <v>3</v>
      </c>
      <c r="E42" s="23">
        <f t="shared" si="4"/>
        <v>30000</v>
      </c>
      <c r="F42" s="66">
        <v>2500</v>
      </c>
      <c r="G42" s="23">
        <v>15</v>
      </c>
      <c r="H42" s="67">
        <f t="shared" si="5"/>
        <v>1.25</v>
      </c>
    </row>
    <row r="43" spans="1:8">
      <c r="A43" s="63" t="s">
        <v>895</v>
      </c>
      <c r="B43" s="63">
        <v>227</v>
      </c>
      <c r="C43" s="64">
        <v>44358</v>
      </c>
      <c r="D43" s="65">
        <v>2</v>
      </c>
      <c r="E43" s="23">
        <f t="shared" si="4"/>
        <v>20000</v>
      </c>
      <c r="F43" s="66">
        <v>2500</v>
      </c>
      <c r="G43" s="23">
        <v>15</v>
      </c>
      <c r="H43" s="67">
        <f t="shared" si="5"/>
        <v>1.875</v>
      </c>
    </row>
    <row r="44" spans="1:8">
      <c r="A44" s="63" t="s">
        <v>1078</v>
      </c>
      <c r="B44" s="63">
        <v>288</v>
      </c>
      <c r="C44" s="64">
        <v>44358</v>
      </c>
      <c r="D44" s="65">
        <v>4</v>
      </c>
      <c r="E44" s="23">
        <f t="shared" si="4"/>
        <v>40000</v>
      </c>
      <c r="F44" s="66">
        <v>2500</v>
      </c>
      <c r="G44" s="23">
        <v>15</v>
      </c>
      <c r="H44" s="67">
        <f t="shared" si="5"/>
        <v>0.9375</v>
      </c>
    </row>
    <row r="45" spans="1:8">
      <c r="A45" s="63" t="s">
        <v>628</v>
      </c>
      <c r="B45" s="63">
        <v>142</v>
      </c>
      <c r="C45" s="64">
        <v>44358</v>
      </c>
      <c r="D45" s="65">
        <v>1</v>
      </c>
      <c r="E45" s="23">
        <f t="shared" si="4"/>
        <v>10000</v>
      </c>
      <c r="F45" s="66">
        <v>2500</v>
      </c>
      <c r="G45" s="23">
        <v>15</v>
      </c>
      <c r="H45" s="67">
        <f t="shared" si="5"/>
        <v>3.75</v>
      </c>
    </row>
    <row r="46" spans="1:8">
      <c r="A46" s="63" t="s">
        <v>388</v>
      </c>
      <c r="B46" s="63">
        <v>74</v>
      </c>
      <c r="C46" s="64">
        <v>44358</v>
      </c>
      <c r="D46" s="65">
        <v>1</v>
      </c>
      <c r="E46" s="23">
        <f t="shared" si="4"/>
        <v>10000</v>
      </c>
      <c r="F46" s="66">
        <v>2500</v>
      </c>
      <c r="G46" s="23">
        <v>15</v>
      </c>
      <c r="H46" s="67">
        <f t="shared" si="5"/>
        <v>3.75</v>
      </c>
    </row>
    <row r="47" spans="1:8">
      <c r="A47" s="63" t="s">
        <v>812</v>
      </c>
      <c r="B47" s="63">
        <v>199</v>
      </c>
      <c r="C47" s="64">
        <v>44358</v>
      </c>
      <c r="D47" s="65">
        <v>1</v>
      </c>
      <c r="E47" s="23">
        <f t="shared" si="4"/>
        <v>10000</v>
      </c>
      <c r="F47" s="66">
        <v>2500</v>
      </c>
      <c r="G47" s="23">
        <v>15</v>
      </c>
      <c r="H47" s="67">
        <f t="shared" si="5"/>
        <v>3.75</v>
      </c>
    </row>
    <row r="48" spans="1:8">
      <c r="A48" s="63" t="s">
        <v>526</v>
      </c>
      <c r="B48" s="63">
        <v>111</v>
      </c>
      <c r="C48" s="64">
        <v>44358</v>
      </c>
      <c r="D48" s="65">
        <v>1</v>
      </c>
      <c r="E48" s="23">
        <f t="shared" si="4"/>
        <v>10000</v>
      </c>
      <c r="F48" s="66">
        <v>2500</v>
      </c>
      <c r="G48" s="23">
        <v>15</v>
      </c>
      <c r="H48" s="67">
        <f t="shared" si="5"/>
        <v>3.75</v>
      </c>
    </row>
    <row r="49" spans="1:8">
      <c r="A49" s="63" t="s">
        <v>1032</v>
      </c>
      <c r="B49" s="63">
        <v>272</v>
      </c>
      <c r="C49" s="64">
        <v>44358</v>
      </c>
      <c r="D49" s="65">
        <v>2</v>
      </c>
      <c r="E49" s="23">
        <f t="shared" si="4"/>
        <v>20000</v>
      </c>
      <c r="F49" s="66">
        <v>2500</v>
      </c>
      <c r="G49" s="23">
        <v>15</v>
      </c>
      <c r="H49" s="67">
        <f t="shared" si="5"/>
        <v>1.875</v>
      </c>
    </row>
    <row r="50" spans="1:8">
      <c r="A50" s="63" t="s">
        <v>817</v>
      </c>
      <c r="B50" s="63">
        <v>200</v>
      </c>
      <c r="C50" s="64">
        <v>44358</v>
      </c>
      <c r="D50" s="63">
        <v>1</v>
      </c>
      <c r="E50" s="23">
        <f t="shared" si="4"/>
        <v>10000</v>
      </c>
      <c r="F50" s="66">
        <v>2500</v>
      </c>
      <c r="G50" s="23">
        <v>15</v>
      </c>
      <c r="H50" s="67">
        <f t="shared" si="5"/>
        <v>3.75</v>
      </c>
    </row>
    <row r="51" spans="1:8">
      <c r="A51" s="63" t="s">
        <v>446</v>
      </c>
      <c r="B51" s="63">
        <v>90</v>
      </c>
      <c r="C51" s="64">
        <v>44358</v>
      </c>
      <c r="D51" s="63">
        <v>1</v>
      </c>
      <c r="E51" s="23">
        <f t="shared" si="4"/>
        <v>10000</v>
      </c>
      <c r="F51" s="66">
        <v>2500</v>
      </c>
      <c r="G51" s="23">
        <v>15</v>
      </c>
      <c r="H51" s="67">
        <f t="shared" si="5"/>
        <v>3.75</v>
      </c>
    </row>
    <row r="52" spans="1:8">
      <c r="A52" s="63" t="s">
        <v>864</v>
      </c>
      <c r="B52" s="63">
        <v>215</v>
      </c>
      <c r="C52" s="64">
        <v>44358</v>
      </c>
      <c r="D52" s="65" t="s">
        <v>1708</v>
      </c>
      <c r="E52" s="23" t="e">
        <f t="shared" si="4"/>
        <v>#VALUE!</v>
      </c>
      <c r="F52" s="66">
        <v>2500</v>
      </c>
      <c r="G52" s="23">
        <v>15</v>
      </c>
      <c r="H52" s="67" t="e">
        <f t="shared" si="5"/>
        <v>#VALUE!</v>
      </c>
    </row>
    <row r="53" spans="1:8">
      <c r="A53" s="63" t="s">
        <v>665</v>
      </c>
      <c r="B53" s="63">
        <v>153</v>
      </c>
      <c r="C53" s="64">
        <v>44358</v>
      </c>
      <c r="D53" s="63">
        <v>1</v>
      </c>
      <c r="E53" s="23">
        <f t="shared" si="4"/>
        <v>10000</v>
      </c>
      <c r="F53" s="66">
        <v>2500</v>
      </c>
      <c r="G53" s="23">
        <v>15</v>
      </c>
      <c r="H53" s="67">
        <f t="shared" si="5"/>
        <v>3.75</v>
      </c>
    </row>
    <row r="54" spans="1:8">
      <c r="A54" s="63" t="s">
        <v>1710</v>
      </c>
      <c r="B54" s="69"/>
      <c r="C54" s="70">
        <v>44369</v>
      </c>
      <c r="D54" s="63">
        <v>2</v>
      </c>
      <c r="E54" s="23">
        <f t="shared" si="4"/>
        <v>20000</v>
      </c>
      <c r="F54" s="66">
        <v>2500</v>
      </c>
      <c r="G54" s="23">
        <v>15</v>
      </c>
      <c r="H54" s="67">
        <f t="shared" si="5"/>
        <v>1.875</v>
      </c>
    </row>
    <row r="55" spans="1:8">
      <c r="A55" s="63" t="s">
        <v>1711</v>
      </c>
      <c r="B55" s="69"/>
      <c r="C55" s="70">
        <v>44369</v>
      </c>
      <c r="D55" s="63">
        <v>4</v>
      </c>
      <c r="E55" s="23">
        <f t="shared" si="4"/>
        <v>40000</v>
      </c>
      <c r="F55" s="66">
        <v>2500</v>
      </c>
      <c r="G55" s="23">
        <v>15</v>
      </c>
      <c r="H55" s="67">
        <f t="shared" si="5"/>
        <v>0.9375</v>
      </c>
    </row>
    <row r="56" spans="1:8">
      <c r="A56" s="63" t="s">
        <v>1712</v>
      </c>
      <c r="B56" s="69"/>
      <c r="C56" s="70">
        <v>44369</v>
      </c>
      <c r="D56" s="63">
        <v>1</v>
      </c>
      <c r="E56" s="23">
        <f t="shared" si="4"/>
        <v>10000</v>
      </c>
      <c r="F56" s="66">
        <v>2500</v>
      </c>
      <c r="G56" s="23">
        <v>15</v>
      </c>
      <c r="H56" s="67">
        <f t="shared" si="5"/>
        <v>3.75</v>
      </c>
    </row>
    <row r="57" spans="1:8">
      <c r="A57" s="63" t="s">
        <v>1713</v>
      </c>
      <c r="B57" s="69"/>
      <c r="C57" s="70">
        <v>44369</v>
      </c>
      <c r="D57" s="63">
        <v>2</v>
      </c>
      <c r="E57" s="23">
        <f t="shared" si="4"/>
        <v>20000</v>
      </c>
      <c r="F57" s="66">
        <v>2500</v>
      </c>
      <c r="G57" s="23">
        <v>15</v>
      </c>
      <c r="H57" s="67">
        <f t="shared" si="5"/>
        <v>1.875</v>
      </c>
    </row>
    <row r="58" spans="1:8">
      <c r="A58" s="63" t="s">
        <v>1714</v>
      </c>
      <c r="B58" s="69"/>
      <c r="C58" s="70">
        <v>44369</v>
      </c>
      <c r="D58" s="63">
        <v>2</v>
      </c>
      <c r="E58" s="23">
        <f t="shared" si="4"/>
        <v>20000</v>
      </c>
      <c r="F58" s="66">
        <v>2500</v>
      </c>
      <c r="G58" s="23">
        <v>15</v>
      </c>
      <c r="H58" s="67">
        <f t="shared" si="5"/>
        <v>1.875</v>
      </c>
    </row>
    <row r="59" spans="1:8">
      <c r="A59" s="69"/>
      <c r="B59" s="69"/>
      <c r="C59" s="69"/>
      <c r="D59" s="69"/>
      <c r="E59" s="23">
        <f t="shared" si="4"/>
        <v>0</v>
      </c>
      <c r="F59" s="66">
        <v>2500</v>
      </c>
      <c r="G59" s="23">
        <v>15</v>
      </c>
      <c r="H59" s="67" t="e">
        <f t="shared" si="5"/>
        <v>#DIV/0!</v>
      </c>
    </row>
    <row r="60" spans="1:8">
      <c r="A60" s="69"/>
      <c r="B60" s="69"/>
      <c r="C60" s="69"/>
      <c r="D60" s="69"/>
      <c r="E60" s="23">
        <f t="shared" si="4"/>
        <v>0</v>
      </c>
      <c r="F60" s="66">
        <v>2500</v>
      </c>
      <c r="G60" s="23">
        <v>15</v>
      </c>
      <c r="H60" s="67" t="e">
        <f t="shared" si="5"/>
        <v>#DIV/0!</v>
      </c>
    </row>
    <row r="61" spans="1:8">
      <c r="A61" s="69"/>
      <c r="B61" s="69"/>
      <c r="C61" s="69"/>
      <c r="D61" s="69"/>
      <c r="E61" s="23">
        <f t="shared" si="4"/>
        <v>0</v>
      </c>
      <c r="F61" s="66">
        <v>2500</v>
      </c>
      <c r="G61" s="23">
        <v>15</v>
      </c>
      <c r="H61" s="67" t="e">
        <f t="shared" si="5"/>
        <v>#DIV/0!</v>
      </c>
    </row>
    <row r="62" spans="1:8">
      <c r="A62" s="69"/>
      <c r="B62" s="69"/>
      <c r="C62" s="69"/>
      <c r="D62" s="69"/>
      <c r="E62" s="23"/>
      <c r="F62" s="66"/>
      <c r="G62" s="23"/>
      <c r="H62" s="67"/>
    </row>
    <row r="63" spans="1:8">
      <c r="A63" s="69"/>
      <c r="B63" s="69"/>
      <c r="C63" s="69"/>
      <c r="D63" s="69"/>
      <c r="E63" s="23"/>
      <c r="F63" s="66"/>
      <c r="G63" s="23"/>
      <c r="H63" s="67"/>
    </row>
    <row r="64" spans="1:8">
      <c r="A64" s="69"/>
      <c r="B64" s="69"/>
      <c r="C64" s="69"/>
      <c r="D64" s="69"/>
      <c r="E64" s="23"/>
      <c r="F64" s="66"/>
      <c r="G64" s="23"/>
      <c r="H64" s="67"/>
    </row>
    <row r="65" spans="1:8">
      <c r="A65" s="69"/>
      <c r="B65" s="69"/>
      <c r="C65" s="69"/>
      <c r="D65" s="69"/>
      <c r="E65" s="23"/>
      <c r="F65" s="66"/>
      <c r="G65" s="23"/>
      <c r="H65" s="67"/>
    </row>
    <row r="66" spans="1:8">
      <c r="A66" s="69"/>
      <c r="B66" s="69"/>
      <c r="C66" s="69"/>
      <c r="D66" s="69"/>
      <c r="E66" s="23"/>
      <c r="F66" s="66"/>
      <c r="G66" s="23"/>
      <c r="H66" s="67"/>
    </row>
    <row r="67" spans="1:8">
      <c r="A67" s="69"/>
      <c r="B67" s="69"/>
      <c r="C67" s="69"/>
      <c r="D67" s="69"/>
      <c r="E67" s="23"/>
      <c r="F67" s="66"/>
      <c r="G67" s="23"/>
      <c r="H67" s="67"/>
    </row>
    <row r="68" spans="1:8">
      <c r="A68" s="69"/>
      <c r="B68" s="69"/>
      <c r="C68" s="69"/>
      <c r="D68" s="69"/>
      <c r="E68" s="23"/>
      <c r="F68" s="66"/>
      <c r="G68" s="23"/>
      <c r="H68" s="67"/>
    </row>
    <row r="69" spans="1:8">
      <c r="A69" s="69"/>
      <c r="B69" s="69"/>
      <c r="C69" s="69"/>
      <c r="D69" s="69"/>
      <c r="E69" s="23"/>
      <c r="F69" s="66"/>
      <c r="G69" s="23"/>
      <c r="H69" s="67"/>
    </row>
    <row r="70" spans="1:8">
      <c r="A70" s="69"/>
      <c r="B70" s="69"/>
      <c r="C70" s="69"/>
      <c r="D70" s="69"/>
      <c r="E70" s="23"/>
      <c r="F70" s="66"/>
      <c r="G70" s="23"/>
      <c r="H70" s="67"/>
    </row>
    <row r="71" spans="1:8">
      <c r="A71" s="69"/>
      <c r="B71" s="69"/>
      <c r="C71" s="66"/>
      <c r="D71" s="66"/>
      <c r="E71" s="23"/>
      <c r="F71" s="66"/>
      <c r="G71" s="23"/>
      <c r="H71" s="67"/>
    </row>
    <row r="72" spans="1:8">
      <c r="A72" s="69"/>
      <c r="B72" s="69"/>
      <c r="C72" s="66"/>
      <c r="D72" s="66"/>
      <c r="E72" s="23"/>
      <c r="F72" s="66"/>
      <c r="G72" s="23"/>
      <c r="H72" s="67"/>
    </row>
    <row r="73" spans="1:8">
      <c r="A73" s="69"/>
      <c r="B73" s="69"/>
      <c r="C73" s="66"/>
      <c r="D73" s="66"/>
      <c r="E73" s="23"/>
      <c r="F73" s="66"/>
      <c r="G73" s="23"/>
      <c r="H73" s="67"/>
    </row>
    <row r="74" spans="1:8">
      <c r="A74" s="69"/>
      <c r="B74" s="69"/>
      <c r="C74" s="66"/>
      <c r="D74" s="66"/>
      <c r="E74" s="23"/>
      <c r="F74" s="66"/>
      <c r="G74" s="23"/>
      <c r="H74" s="67"/>
    </row>
    <row r="75" spans="1:8">
      <c r="A75" s="69"/>
      <c r="B75" s="69"/>
      <c r="C75" s="66"/>
      <c r="D75" s="66"/>
      <c r="E75" s="23"/>
      <c r="F75" s="66"/>
      <c r="G75" s="23"/>
      <c r="H75" s="67"/>
    </row>
    <row r="76" spans="1:8">
      <c r="A76" s="69"/>
      <c r="B76" s="69"/>
      <c r="C76" s="66"/>
      <c r="D76" s="66"/>
      <c r="E76" s="23"/>
      <c r="F76" s="66"/>
      <c r="G76" s="23"/>
      <c r="H76" s="67"/>
    </row>
    <row r="77" spans="1:8">
      <c r="A77" s="69"/>
      <c r="B77" s="69"/>
      <c r="C77" s="66"/>
      <c r="D77" s="66"/>
      <c r="E77" s="23"/>
      <c r="F77" s="66"/>
      <c r="G77" s="23"/>
      <c r="H77" s="67"/>
    </row>
    <row r="78" spans="1:8">
      <c r="A78" s="69"/>
      <c r="B78" s="69"/>
      <c r="C78" s="66"/>
      <c r="D78" s="66"/>
      <c r="E78" s="23"/>
      <c r="F78" s="66"/>
      <c r="G78" s="23"/>
      <c r="H78" s="67"/>
    </row>
    <row r="79" spans="1:8">
      <c r="A79" s="69"/>
      <c r="B79" s="69"/>
      <c r="C79" s="66"/>
      <c r="D79" s="66"/>
      <c r="E79" s="23"/>
      <c r="F79" s="66"/>
      <c r="G79" s="23"/>
      <c r="H79" s="67"/>
    </row>
    <row r="80" spans="1:8">
      <c r="A80" s="69"/>
      <c r="B80" s="69"/>
      <c r="C80" s="66"/>
      <c r="D80" s="66"/>
      <c r="E80" s="23"/>
      <c r="F80" s="66"/>
      <c r="G80" s="23"/>
      <c r="H80" s="67"/>
    </row>
    <row r="81" spans="1:8">
      <c r="A81" s="69"/>
      <c r="B81" s="69"/>
      <c r="C81" s="66"/>
      <c r="D81" s="66"/>
      <c r="E81" s="23"/>
      <c r="F81" s="66"/>
      <c r="G81" s="23"/>
      <c r="H81" s="67"/>
    </row>
    <row r="82" spans="1:8">
      <c r="A82" s="69"/>
      <c r="B82" s="69"/>
      <c r="C82" s="66"/>
      <c r="D82" s="66"/>
      <c r="E82" s="23"/>
      <c r="F82" s="66"/>
      <c r="G82" s="23"/>
      <c r="H82" s="67"/>
    </row>
    <row r="83" spans="1:8">
      <c r="A83" s="69"/>
      <c r="B83" s="69"/>
      <c r="C83" s="66"/>
      <c r="D83" s="66"/>
      <c r="E83" s="23"/>
      <c r="F83" s="66"/>
      <c r="G83" s="23"/>
      <c r="H83" s="67"/>
    </row>
    <row r="84" spans="1:8">
      <c r="A84" s="69"/>
      <c r="B84" s="69"/>
      <c r="C84" s="66"/>
      <c r="D84" s="66"/>
      <c r="E84" s="23"/>
      <c r="F84" s="66"/>
      <c r="G84" s="23"/>
      <c r="H84" s="67"/>
    </row>
    <row r="85" spans="1:8">
      <c r="A85" s="69"/>
      <c r="B85" s="69"/>
      <c r="C85" s="66"/>
      <c r="D85" s="66"/>
      <c r="E85" s="23"/>
      <c r="F85" s="66"/>
      <c r="G85" s="23"/>
      <c r="H85" s="67"/>
    </row>
    <row r="86" spans="1:8">
      <c r="A86" s="69"/>
      <c r="B86" s="69"/>
      <c r="C86" s="66"/>
      <c r="D86" s="66"/>
      <c r="E86" s="23"/>
      <c r="F86" s="66"/>
      <c r="G86" s="23"/>
      <c r="H86" s="67"/>
    </row>
    <row r="87" spans="1:8">
      <c r="A87" s="69"/>
      <c r="B87" s="69"/>
      <c r="C87" s="66"/>
      <c r="D87" s="66"/>
      <c r="E87" s="23"/>
      <c r="F87" s="66"/>
      <c r="G87" s="23"/>
      <c r="H87" s="67"/>
    </row>
    <row r="88" spans="1:8">
      <c r="A88" s="69"/>
      <c r="B88" s="69"/>
      <c r="C88" s="66"/>
      <c r="D88" s="66"/>
      <c r="E88" s="23"/>
      <c r="F88" s="66"/>
      <c r="G88" s="23"/>
      <c r="H88" s="67"/>
    </row>
    <row r="89" spans="1:8">
      <c r="A89" s="69"/>
      <c r="B89" s="69"/>
      <c r="C89" s="66"/>
      <c r="D89" s="66"/>
      <c r="E89" s="23"/>
      <c r="F89" s="66"/>
      <c r="G89" s="23"/>
      <c r="H89" s="67"/>
    </row>
    <row r="90" spans="1:8">
      <c r="A90" s="69"/>
      <c r="B90" s="69"/>
      <c r="C90" s="66"/>
      <c r="D90" s="66"/>
      <c r="E90" s="23"/>
      <c r="F90" s="66"/>
      <c r="G90" s="23"/>
      <c r="H90" s="67"/>
    </row>
    <row r="91" spans="1:8">
      <c r="A91" s="69"/>
      <c r="B91" s="69"/>
      <c r="C91" s="66"/>
      <c r="D91" s="66"/>
      <c r="E91" s="23"/>
      <c r="F91" s="66"/>
      <c r="G91" s="23"/>
      <c r="H91" s="67"/>
    </row>
    <row r="92" spans="1:8">
      <c r="A92" s="69"/>
      <c r="B92" s="69"/>
      <c r="C92" s="69"/>
      <c r="D92" s="69"/>
      <c r="E92" s="71"/>
      <c r="F92" s="66"/>
      <c r="G92" s="66"/>
      <c r="H92" s="72"/>
    </row>
    <row r="93" spans="1:8">
      <c r="A93" s="69"/>
      <c r="B93" s="69"/>
      <c r="C93" s="69"/>
      <c r="D93" s="69"/>
      <c r="E93" s="71"/>
      <c r="F93" s="66"/>
      <c r="G93" s="66"/>
      <c r="H93" s="72"/>
    </row>
    <row r="94" spans="1:8">
      <c r="A94" s="69"/>
      <c r="B94" s="69"/>
      <c r="C94" s="69"/>
      <c r="D94" s="69"/>
      <c r="E94" s="71"/>
      <c r="F94" s="66"/>
      <c r="G94" s="66"/>
      <c r="H94" s="72"/>
    </row>
    <row r="95" spans="1:8">
      <c r="A95" s="69"/>
      <c r="B95" s="69"/>
      <c r="C95" s="66"/>
      <c r="D95" s="66"/>
      <c r="E95" s="71"/>
      <c r="F95" s="66"/>
      <c r="G95" s="66"/>
      <c r="H95" s="73"/>
    </row>
    <row r="96" spans="1:8">
      <c r="A96" s="69"/>
      <c r="B96" s="69"/>
      <c r="C96" s="69"/>
      <c r="D96" s="69"/>
      <c r="E96" s="71"/>
      <c r="F96" s="66"/>
      <c r="G96" s="66"/>
      <c r="H96" s="72"/>
    </row>
    <row r="97" spans="1:8">
      <c r="A97" s="69"/>
      <c r="B97" s="69"/>
      <c r="C97" s="66"/>
      <c r="D97" s="66"/>
      <c r="E97" s="71"/>
      <c r="F97" s="66"/>
      <c r="G97" s="66"/>
      <c r="H97" s="73"/>
    </row>
    <row r="98" spans="1:8">
      <c r="A98" s="69"/>
      <c r="B98" s="69"/>
      <c r="C98" s="66"/>
      <c r="D98" s="66"/>
      <c r="E98" s="71"/>
      <c r="F98" s="66"/>
      <c r="G98" s="66"/>
      <c r="H98" s="73"/>
    </row>
    <row r="99" spans="1:8">
      <c r="A99" s="69"/>
      <c r="B99" s="69"/>
      <c r="C99" s="69"/>
      <c r="D99" s="69"/>
      <c r="E99" s="71"/>
      <c r="F99" s="66"/>
      <c r="G99" s="66"/>
      <c r="H99" s="72"/>
    </row>
    <row r="100" spans="1:8">
      <c r="A100" s="69"/>
      <c r="B100" s="69"/>
      <c r="C100" s="69"/>
      <c r="D100" s="69"/>
      <c r="E100" s="71"/>
      <c r="F100" s="66"/>
      <c r="G100" s="66"/>
      <c r="H100" s="72"/>
    </row>
    <row r="101" spans="1:8">
      <c r="A101" s="69"/>
      <c r="B101" s="69"/>
      <c r="C101" s="69"/>
      <c r="D101" s="69"/>
      <c r="E101" s="71"/>
      <c r="F101" s="66"/>
      <c r="G101" s="66"/>
      <c r="H101" s="72"/>
    </row>
    <row r="102" spans="1:8">
      <c r="A102" s="69"/>
      <c r="B102" s="69"/>
      <c r="C102" s="69"/>
      <c r="D102" s="69"/>
      <c r="E102" s="71"/>
      <c r="F102" s="66"/>
      <c r="G102" s="66"/>
      <c r="H102" s="72"/>
    </row>
    <row r="103" spans="1:8">
      <c r="A103" s="69"/>
      <c r="B103" s="69"/>
      <c r="C103" s="66"/>
      <c r="D103" s="66"/>
      <c r="E103" s="71"/>
      <c r="F103" s="66"/>
      <c r="G103" s="66"/>
      <c r="H103" s="73"/>
    </row>
    <row r="104" spans="1:8">
      <c r="A104" s="69"/>
      <c r="B104" s="69"/>
      <c r="C104" s="69"/>
      <c r="D104" s="69"/>
      <c r="E104" s="71"/>
      <c r="F104" s="66"/>
      <c r="G104" s="66"/>
      <c r="H104" s="72"/>
    </row>
    <row r="105" spans="1:8">
      <c r="A105" s="69"/>
      <c r="B105" s="69"/>
      <c r="C105" s="66"/>
      <c r="D105" s="66"/>
      <c r="E105" s="71"/>
      <c r="F105" s="66"/>
      <c r="G105" s="66"/>
      <c r="H105" s="73"/>
    </row>
    <row r="106" spans="1:8">
      <c r="A106" s="69"/>
      <c r="B106" s="69"/>
      <c r="C106" s="66"/>
      <c r="D106" s="66"/>
      <c r="E106" s="71"/>
      <c r="F106" s="66"/>
      <c r="G106" s="66"/>
      <c r="H106" s="73"/>
    </row>
    <row r="107" spans="1:8">
      <c r="A107" s="69"/>
      <c r="B107" s="69"/>
      <c r="C107" s="66"/>
      <c r="D107" s="66"/>
      <c r="E107" s="71"/>
      <c r="F107" s="66"/>
      <c r="G107" s="66"/>
      <c r="H107" s="73"/>
    </row>
    <row r="108" spans="1:8">
      <c r="A108" s="69"/>
      <c r="B108" s="69"/>
      <c r="C108" s="66"/>
      <c r="D108" s="66"/>
      <c r="E108" s="71"/>
      <c r="F108" s="66"/>
      <c r="G108" s="66"/>
      <c r="H108" s="73"/>
    </row>
    <row r="109" spans="1:8">
      <c r="A109" s="69"/>
      <c r="B109" s="69"/>
      <c r="C109" s="66"/>
      <c r="D109" s="66"/>
      <c r="E109" s="71"/>
      <c r="F109" s="66"/>
      <c r="G109" s="66"/>
      <c r="H109" s="73"/>
    </row>
    <row r="110" spans="1:8">
      <c r="A110" s="69"/>
      <c r="B110" s="69"/>
      <c r="C110" s="66"/>
      <c r="D110" s="66"/>
      <c r="E110" s="71"/>
      <c r="F110" s="66"/>
      <c r="G110" s="66"/>
      <c r="H110" s="73"/>
    </row>
    <row r="111" spans="1:8">
      <c r="A111" s="69"/>
      <c r="B111" s="69"/>
      <c r="C111" s="66"/>
      <c r="D111" s="66"/>
      <c r="E111" s="71"/>
      <c r="F111" s="66"/>
      <c r="G111" s="66"/>
      <c r="H111" s="73"/>
    </row>
    <row r="112" spans="1:8">
      <c r="A112" s="69"/>
      <c r="B112" s="69"/>
      <c r="C112" s="66"/>
      <c r="D112" s="66"/>
      <c r="E112" s="71"/>
      <c r="F112" s="66"/>
      <c r="G112" s="66"/>
      <c r="H112" s="73"/>
    </row>
    <row r="113" spans="1:8">
      <c r="A113" s="69"/>
      <c r="B113" s="69"/>
      <c r="C113" s="66"/>
      <c r="D113" s="66"/>
      <c r="E113" s="71"/>
      <c r="F113" s="66"/>
      <c r="G113" s="66"/>
      <c r="H113" s="73"/>
    </row>
    <row r="114" spans="1:8">
      <c r="A114" s="69"/>
      <c r="B114" s="69"/>
      <c r="C114" s="66"/>
      <c r="D114" s="66"/>
      <c r="E114" s="71"/>
      <c r="F114" s="66"/>
      <c r="G114" s="66"/>
      <c r="H114" s="73"/>
    </row>
    <row r="115" spans="1:8">
      <c r="A115" s="69"/>
      <c r="B115" s="69"/>
      <c r="C115" s="66"/>
      <c r="D115" s="66"/>
      <c r="E115" s="71"/>
      <c r="F115" s="66"/>
      <c r="G115" s="66"/>
      <c r="H115" s="73"/>
    </row>
    <row r="116" spans="1:8">
      <c r="A116" s="69"/>
      <c r="B116" s="69"/>
      <c r="C116" s="66"/>
      <c r="D116" s="66"/>
      <c r="E116" s="71"/>
      <c r="F116" s="66"/>
      <c r="G116" s="66"/>
      <c r="H116" s="73"/>
    </row>
    <row r="117" spans="1:8">
      <c r="A117" s="69"/>
      <c r="B117" s="69"/>
      <c r="C117" s="66"/>
      <c r="D117" s="66"/>
      <c r="E117" s="71"/>
      <c r="F117" s="66"/>
      <c r="G117" s="66"/>
      <c r="H117" s="73"/>
    </row>
    <row r="118" spans="1:8">
      <c r="A118" s="69"/>
      <c r="B118" s="69"/>
      <c r="C118" s="66"/>
      <c r="D118" s="66"/>
      <c r="E118" s="71"/>
      <c r="F118" s="66"/>
      <c r="G118" s="66"/>
      <c r="H118" s="73"/>
    </row>
    <row r="119" spans="1:8">
      <c r="A119" s="69"/>
      <c r="B119" s="69"/>
      <c r="C119" s="66"/>
      <c r="D119" s="66"/>
      <c r="E119" s="71"/>
      <c r="F119" s="66"/>
      <c r="G119" s="66"/>
      <c r="H119" s="73"/>
    </row>
    <row r="120" spans="1:8">
      <c r="A120" s="69"/>
      <c r="B120" s="69"/>
      <c r="C120" s="66"/>
      <c r="D120" s="66"/>
      <c r="E120" s="71"/>
      <c r="F120" s="66"/>
      <c r="G120" s="66"/>
      <c r="H120" s="73"/>
    </row>
    <row r="121" spans="1:8">
      <c r="A121" s="69"/>
      <c r="B121" s="69"/>
      <c r="C121" s="66"/>
      <c r="D121" s="66"/>
      <c r="E121" s="71"/>
      <c r="F121" s="66"/>
      <c r="G121" s="66"/>
      <c r="H121" s="73"/>
    </row>
    <row r="122" spans="1:8">
      <c r="A122" s="69"/>
      <c r="B122" s="69"/>
      <c r="C122" s="66"/>
      <c r="D122" s="66"/>
      <c r="E122" s="71"/>
      <c r="F122" s="66"/>
      <c r="G122" s="66"/>
      <c r="H122" s="73"/>
    </row>
    <row r="123" spans="1:8" ht="15" customHeight="1">
      <c r="A123" s="69"/>
      <c r="B123" s="69"/>
      <c r="C123" s="69"/>
      <c r="D123" s="69"/>
      <c r="E123" s="74"/>
      <c r="F123" s="69"/>
      <c r="G123" s="69"/>
      <c r="H123" s="75"/>
    </row>
    <row r="124" spans="1:8" ht="15" customHeight="1">
      <c r="A124" s="69"/>
      <c r="B124" s="69"/>
      <c r="C124" s="69"/>
      <c r="D124" s="69"/>
      <c r="E124" s="74"/>
      <c r="F124" s="69"/>
      <c r="G124" s="69"/>
      <c r="H124" s="75"/>
    </row>
    <row r="125" spans="1:8" ht="15" customHeight="1">
      <c r="A125" s="69"/>
      <c r="B125" s="69"/>
      <c r="C125" s="69"/>
      <c r="D125" s="69"/>
      <c r="E125" s="74"/>
      <c r="F125" s="69"/>
      <c r="G125" s="69"/>
      <c r="H125" s="75"/>
    </row>
    <row r="126" spans="1:8">
      <c r="A126" s="69"/>
      <c r="B126" s="69"/>
      <c r="C126" s="66"/>
      <c r="D126" s="66"/>
      <c r="E126" s="71"/>
      <c r="F126" s="66"/>
      <c r="G126" s="66"/>
      <c r="H126" s="73"/>
    </row>
    <row r="127" spans="1:8">
      <c r="A127" s="69"/>
      <c r="B127" s="69"/>
      <c r="C127" s="66"/>
      <c r="D127" s="66"/>
      <c r="E127" s="71"/>
      <c r="F127" s="66"/>
      <c r="G127" s="66"/>
      <c r="H127" s="73"/>
    </row>
    <row r="128" spans="1:8">
      <c r="A128" s="69"/>
      <c r="B128" s="69"/>
      <c r="C128" s="66"/>
      <c r="D128" s="66"/>
      <c r="E128" s="71"/>
      <c r="F128" s="66"/>
      <c r="G128" s="66"/>
      <c r="H128" s="73"/>
    </row>
    <row r="129" spans="1:8" ht="15" customHeight="1">
      <c r="A129" s="69"/>
      <c r="B129" s="69"/>
      <c r="C129" s="69"/>
      <c r="D129" s="69"/>
      <c r="E129" s="69"/>
      <c r="F129" s="69"/>
      <c r="G129" s="69"/>
      <c r="H129" s="76"/>
    </row>
    <row r="130" spans="1:8" ht="15" customHeight="1">
      <c r="A130" s="69"/>
      <c r="B130" s="69"/>
      <c r="C130" s="69"/>
      <c r="D130" s="69"/>
      <c r="E130" s="69"/>
      <c r="F130" s="69"/>
      <c r="G130" s="69"/>
      <c r="H130" s="76"/>
    </row>
    <row r="131" spans="1:8" ht="15" customHeight="1">
      <c r="A131" s="69"/>
      <c r="B131" s="69"/>
      <c r="C131" s="69"/>
      <c r="D131" s="69"/>
      <c r="E131" s="69"/>
      <c r="F131" s="69"/>
      <c r="G131" s="69"/>
      <c r="H131" s="76"/>
    </row>
    <row r="132" spans="1:8" ht="15" customHeight="1">
      <c r="A132" s="69"/>
      <c r="B132" s="69"/>
      <c r="C132" s="69"/>
      <c r="D132" s="69"/>
      <c r="E132" s="69"/>
      <c r="F132" s="69"/>
      <c r="G132" s="69"/>
      <c r="H132" s="76"/>
    </row>
    <row r="133" spans="1:8" ht="15" customHeight="1">
      <c r="A133" s="69"/>
      <c r="B133" s="69"/>
      <c r="C133" s="69"/>
      <c r="D133" s="69"/>
      <c r="E133" s="69"/>
      <c r="F133" s="69"/>
      <c r="G133" s="69"/>
      <c r="H133" s="76"/>
    </row>
    <row r="134" spans="1:8" ht="15" customHeight="1">
      <c r="A134" s="69"/>
      <c r="B134" s="69"/>
      <c r="C134" s="69"/>
      <c r="D134" s="69"/>
      <c r="E134" s="69"/>
      <c r="F134" s="69"/>
      <c r="G134" s="69"/>
      <c r="H134" s="76"/>
    </row>
    <row r="135" spans="1:8" ht="15" customHeight="1">
      <c r="A135" s="69"/>
      <c r="B135" s="69"/>
      <c r="C135" s="69"/>
      <c r="D135" s="69"/>
      <c r="E135" s="69"/>
      <c r="F135" s="69"/>
      <c r="G135" s="69"/>
      <c r="H135" s="76"/>
    </row>
    <row r="136" spans="1:8" ht="15" customHeight="1">
      <c r="A136" s="69"/>
      <c r="B136" s="69"/>
      <c r="C136" s="69"/>
      <c r="D136" s="69"/>
      <c r="E136" s="69"/>
      <c r="F136" s="69"/>
      <c r="G136" s="69"/>
      <c r="H136" s="76"/>
    </row>
    <row r="137" spans="1:8" ht="15" customHeight="1">
      <c r="A137" s="69"/>
      <c r="B137" s="69"/>
      <c r="C137" s="69"/>
      <c r="D137" s="69"/>
      <c r="E137" s="69"/>
      <c r="F137" s="69"/>
      <c r="G137" s="69"/>
      <c r="H137" s="76"/>
    </row>
    <row r="138" spans="1:8" ht="15" customHeight="1">
      <c r="A138" s="69"/>
      <c r="B138" s="69"/>
      <c r="C138" s="69"/>
      <c r="D138" s="69"/>
      <c r="E138" s="69"/>
      <c r="F138" s="69"/>
      <c r="G138" s="69"/>
      <c r="H138" s="76"/>
    </row>
    <row r="139" spans="1:8" ht="15" customHeight="1">
      <c r="A139" s="69"/>
      <c r="B139" s="69"/>
      <c r="C139" s="69"/>
      <c r="D139" s="69"/>
      <c r="E139" s="69"/>
      <c r="F139" s="69"/>
      <c r="G139" s="69"/>
      <c r="H139" s="76"/>
    </row>
    <row r="140" spans="1:8" ht="15" customHeight="1">
      <c r="A140" s="69"/>
      <c r="B140" s="69"/>
      <c r="C140" s="69"/>
      <c r="D140" s="69"/>
      <c r="E140" s="69"/>
      <c r="F140" s="69"/>
      <c r="G140" s="69"/>
      <c r="H140" s="76"/>
    </row>
    <row r="141" spans="1:8" ht="15" customHeight="1">
      <c r="A141" s="69"/>
      <c r="B141" s="69"/>
      <c r="C141" s="69"/>
      <c r="D141" s="69"/>
      <c r="E141" s="69"/>
      <c r="F141" s="69"/>
      <c r="G141" s="69"/>
      <c r="H141" s="76"/>
    </row>
    <row r="142" spans="1:8" ht="15" customHeight="1">
      <c r="A142" s="69"/>
      <c r="B142" s="69"/>
      <c r="C142" s="69"/>
      <c r="D142" s="69"/>
      <c r="E142" s="69"/>
      <c r="F142" s="69"/>
      <c r="G142" s="69"/>
      <c r="H142" s="76"/>
    </row>
    <row r="143" spans="1:8" ht="15" customHeight="1">
      <c r="A143" s="69"/>
      <c r="B143" s="69"/>
      <c r="C143" s="69"/>
      <c r="D143" s="69"/>
      <c r="E143" s="69"/>
      <c r="F143" s="69"/>
      <c r="G143" s="69"/>
      <c r="H143" s="76"/>
    </row>
    <row r="144" spans="1:8" ht="15" customHeight="1">
      <c r="A144" s="69"/>
      <c r="B144" s="69"/>
      <c r="C144" s="69"/>
      <c r="D144" s="69"/>
      <c r="E144" s="69"/>
      <c r="F144" s="69"/>
      <c r="G144" s="69"/>
      <c r="H144" s="76"/>
    </row>
    <row r="145" spans="1:8" ht="15" customHeight="1">
      <c r="A145" s="69"/>
      <c r="B145" s="69"/>
      <c r="C145" s="69"/>
      <c r="D145" s="69"/>
      <c r="E145" s="69"/>
      <c r="F145" s="69"/>
      <c r="G145" s="69"/>
      <c r="H145" s="76"/>
    </row>
    <row r="146" spans="1:8" ht="15" customHeight="1">
      <c r="A146" s="69"/>
      <c r="B146" s="69"/>
      <c r="C146" s="69"/>
      <c r="D146" s="69"/>
      <c r="E146" s="69"/>
      <c r="F146" s="69"/>
      <c r="G146" s="69"/>
      <c r="H146" s="76"/>
    </row>
    <row r="147" spans="1:8" ht="15" customHeight="1">
      <c r="A147" s="69"/>
      <c r="B147" s="69"/>
      <c r="C147" s="69"/>
      <c r="D147" s="69"/>
      <c r="E147" s="69"/>
      <c r="F147" s="69"/>
      <c r="G147" s="69"/>
      <c r="H147" s="76"/>
    </row>
    <row r="148" spans="1:8" ht="15" customHeight="1">
      <c r="A148" s="69"/>
      <c r="B148" s="69"/>
      <c r="C148" s="69"/>
      <c r="D148" s="69"/>
      <c r="E148" s="69"/>
      <c r="F148" s="69"/>
      <c r="G148" s="69"/>
      <c r="H148" s="76"/>
    </row>
    <row r="149" spans="1:8" ht="15" customHeight="1">
      <c r="A149" s="69"/>
      <c r="B149" s="69"/>
      <c r="C149" s="69"/>
      <c r="D149" s="69"/>
      <c r="E149" s="69"/>
      <c r="F149" s="69"/>
      <c r="G149" s="69"/>
      <c r="H149" s="76"/>
    </row>
    <row r="150" spans="1:8" ht="15" customHeight="1">
      <c r="A150" s="69"/>
      <c r="B150" s="69"/>
      <c r="C150" s="69"/>
      <c r="D150" s="69"/>
      <c r="E150" s="69"/>
      <c r="F150" s="69"/>
      <c r="G150" s="69"/>
      <c r="H150" s="76"/>
    </row>
    <row r="151" spans="1:8" ht="15" customHeight="1">
      <c r="A151" s="69"/>
      <c r="B151" s="69"/>
      <c r="C151" s="69"/>
      <c r="D151" s="69"/>
      <c r="E151" s="69"/>
      <c r="F151" s="69"/>
      <c r="G151" s="69"/>
      <c r="H151" s="76"/>
    </row>
    <row r="152" spans="1:8" ht="15" customHeight="1">
      <c r="A152" s="69"/>
      <c r="B152" s="69"/>
      <c r="C152" s="69"/>
      <c r="D152" s="69"/>
      <c r="E152" s="69"/>
      <c r="F152" s="69"/>
      <c r="G152" s="69"/>
      <c r="H152" s="76"/>
    </row>
    <row r="153" spans="1:8" ht="15" customHeight="1">
      <c r="A153" s="69"/>
      <c r="B153" s="69"/>
      <c r="C153" s="69"/>
      <c r="D153" s="69"/>
      <c r="E153" s="69"/>
      <c r="F153" s="69"/>
      <c r="G153" s="69"/>
      <c r="H153" s="76"/>
    </row>
    <row r="154" spans="1:8" ht="15" customHeight="1">
      <c r="A154" s="69"/>
      <c r="B154" s="69"/>
      <c r="C154" s="69"/>
      <c r="D154" s="69"/>
      <c r="E154" s="69"/>
      <c r="F154" s="69"/>
      <c r="G154" s="69"/>
      <c r="H154" s="76"/>
    </row>
    <row r="155" spans="1:8" ht="15" customHeight="1">
      <c r="A155" s="69"/>
      <c r="B155" s="69"/>
      <c r="C155" s="69"/>
      <c r="D155" s="69"/>
      <c r="E155" s="69"/>
      <c r="F155" s="69"/>
      <c r="G155" s="69"/>
      <c r="H155" s="76"/>
    </row>
    <row r="156" spans="1:8" ht="15" customHeight="1">
      <c r="A156" s="69"/>
      <c r="B156" s="69"/>
      <c r="C156" s="69"/>
      <c r="D156" s="69"/>
      <c r="E156" s="69"/>
      <c r="F156" s="69"/>
      <c r="G156" s="69"/>
      <c r="H156" s="76"/>
    </row>
    <row r="157" spans="1:8" ht="15" customHeight="1">
      <c r="A157" s="69"/>
      <c r="B157" s="69"/>
      <c r="C157" s="69"/>
      <c r="D157" s="69"/>
      <c r="E157" s="69"/>
      <c r="F157" s="69"/>
      <c r="G157" s="69"/>
      <c r="H157" s="76"/>
    </row>
    <row r="158" spans="1:8" ht="15" customHeight="1">
      <c r="A158" s="69"/>
      <c r="B158" s="69"/>
      <c r="C158" s="69"/>
      <c r="D158" s="69"/>
      <c r="E158" s="69"/>
      <c r="F158" s="69"/>
      <c r="G158" s="69"/>
      <c r="H158" s="76"/>
    </row>
    <row r="159" spans="1:8" ht="15" customHeight="1">
      <c r="A159" s="69"/>
      <c r="B159" s="69"/>
      <c r="C159" s="69"/>
      <c r="D159" s="69"/>
      <c r="E159" s="69"/>
      <c r="F159" s="69"/>
      <c r="G159" s="69"/>
      <c r="H159" s="76"/>
    </row>
    <row r="160" spans="1:8" ht="15" customHeight="1">
      <c r="A160" s="69"/>
      <c r="B160" s="69"/>
      <c r="C160" s="69"/>
      <c r="D160" s="69"/>
      <c r="E160" s="69"/>
      <c r="F160" s="69"/>
      <c r="G160" s="69"/>
      <c r="H160" s="76"/>
    </row>
    <row r="161" spans="1:8" ht="15" customHeight="1">
      <c r="A161" s="69"/>
      <c r="B161" s="69"/>
      <c r="C161" s="69"/>
      <c r="D161" s="69"/>
      <c r="E161" s="69"/>
      <c r="F161" s="69"/>
      <c r="G161" s="69"/>
      <c r="H161" s="76"/>
    </row>
    <row r="162" spans="1:8" ht="15" customHeight="1">
      <c r="A162" s="69"/>
      <c r="B162" s="69"/>
      <c r="C162" s="69"/>
      <c r="D162" s="69"/>
      <c r="E162" s="69"/>
      <c r="F162" s="69"/>
      <c r="G162" s="69"/>
      <c r="H162" s="76"/>
    </row>
    <row r="163" spans="1:8" ht="15" customHeight="1">
      <c r="A163" s="69"/>
      <c r="B163" s="69"/>
      <c r="C163" s="69"/>
      <c r="D163" s="69"/>
      <c r="E163" s="69"/>
      <c r="F163" s="69"/>
      <c r="G163" s="69"/>
      <c r="H163" s="76"/>
    </row>
    <row r="164" spans="1:8" ht="15" customHeight="1">
      <c r="A164" s="69"/>
      <c r="B164" s="69"/>
      <c r="C164" s="69"/>
      <c r="D164" s="69"/>
      <c r="E164" s="69"/>
      <c r="F164" s="69"/>
      <c r="G164" s="69"/>
      <c r="H164" s="76"/>
    </row>
    <row r="165" spans="1:8" ht="15" customHeight="1">
      <c r="A165" s="69"/>
      <c r="B165" s="69"/>
      <c r="C165" s="69"/>
      <c r="D165" s="69"/>
      <c r="E165" s="69"/>
      <c r="F165" s="69"/>
      <c r="G165" s="69"/>
      <c r="H165" s="76"/>
    </row>
    <row r="166" spans="1:8" ht="15" customHeight="1">
      <c r="A166" s="69"/>
      <c r="B166" s="69"/>
      <c r="C166" s="69"/>
      <c r="D166" s="69"/>
      <c r="E166" s="69"/>
      <c r="F166" s="69"/>
      <c r="G166" s="69"/>
      <c r="H166" s="76"/>
    </row>
    <row r="167" spans="1:8" ht="15" customHeight="1">
      <c r="A167" s="69"/>
      <c r="B167" s="69"/>
      <c r="C167" s="69"/>
      <c r="D167" s="69"/>
      <c r="E167" s="69"/>
      <c r="F167" s="69"/>
      <c r="G167" s="69"/>
      <c r="H167" s="76"/>
    </row>
    <row r="168" spans="1:8" ht="15" customHeight="1">
      <c r="A168" s="69"/>
      <c r="B168" s="69"/>
      <c r="C168" s="69"/>
      <c r="D168" s="69"/>
      <c r="E168" s="69"/>
      <c r="F168" s="69"/>
      <c r="G168" s="69"/>
      <c r="H168" s="76"/>
    </row>
    <row r="169" spans="1:8" ht="15" customHeight="1">
      <c r="A169" s="69"/>
      <c r="B169" s="69"/>
      <c r="C169" s="69"/>
      <c r="D169" s="69"/>
      <c r="E169" s="69"/>
      <c r="F169" s="69"/>
      <c r="G169" s="69"/>
      <c r="H169" s="76"/>
    </row>
    <row r="170" spans="1:8" ht="15" customHeight="1">
      <c r="A170" s="69"/>
      <c r="B170" s="69"/>
      <c r="C170" s="69"/>
      <c r="D170" s="69"/>
      <c r="E170" s="69"/>
      <c r="F170" s="69"/>
      <c r="G170" s="69"/>
      <c r="H170" s="76"/>
    </row>
    <row r="171" spans="1:8" ht="15" customHeight="1">
      <c r="A171" s="69"/>
      <c r="B171" s="69"/>
      <c r="C171" s="69"/>
      <c r="D171" s="69"/>
      <c r="E171" s="69"/>
      <c r="F171" s="69"/>
      <c r="G171" s="69"/>
      <c r="H171" s="76"/>
    </row>
    <row r="172" spans="1:8" ht="15" customHeight="1">
      <c r="A172" s="69"/>
      <c r="B172" s="69"/>
      <c r="C172" s="69"/>
      <c r="D172" s="69"/>
      <c r="E172" s="69"/>
      <c r="F172" s="69"/>
      <c r="G172" s="69"/>
      <c r="H172" s="76"/>
    </row>
    <row r="173" spans="1:8" ht="15" customHeight="1">
      <c r="A173" s="69"/>
      <c r="B173" s="69"/>
      <c r="C173" s="69"/>
      <c r="D173" s="69"/>
      <c r="E173" s="69"/>
      <c r="F173" s="69"/>
      <c r="G173" s="69"/>
      <c r="H173" s="76"/>
    </row>
    <row r="174" spans="1:8" ht="15" customHeight="1">
      <c r="A174" s="69"/>
      <c r="B174" s="69"/>
      <c r="C174" s="69"/>
      <c r="D174" s="69"/>
      <c r="E174" s="69"/>
      <c r="F174" s="69"/>
      <c r="G174" s="69"/>
      <c r="H174" s="76"/>
    </row>
    <row r="175" spans="1:8" ht="15" customHeight="1">
      <c r="A175" s="69"/>
      <c r="B175" s="69"/>
      <c r="C175" s="69"/>
      <c r="D175" s="69"/>
      <c r="E175" s="69"/>
      <c r="F175" s="69"/>
      <c r="G175" s="69"/>
      <c r="H175" s="76"/>
    </row>
    <row r="176" spans="1:8" ht="15" customHeight="1">
      <c r="A176" s="69"/>
      <c r="B176" s="69"/>
      <c r="C176" s="69"/>
      <c r="D176" s="69"/>
      <c r="E176" s="69"/>
      <c r="F176" s="69"/>
      <c r="G176" s="69"/>
      <c r="H176" s="76"/>
    </row>
    <row r="177" spans="1:8" ht="15" customHeight="1">
      <c r="A177" s="69"/>
      <c r="B177" s="69"/>
      <c r="C177" s="69"/>
      <c r="D177" s="69"/>
      <c r="E177" s="69"/>
      <c r="F177" s="69"/>
      <c r="G177" s="69"/>
      <c r="H177" s="76"/>
    </row>
    <row r="178" spans="1:8" ht="15" customHeight="1">
      <c r="A178" s="69"/>
      <c r="B178" s="69"/>
      <c r="C178" s="69"/>
      <c r="D178" s="69"/>
      <c r="E178" s="69"/>
      <c r="F178" s="69"/>
      <c r="G178" s="69"/>
      <c r="H178" s="76"/>
    </row>
    <row r="179" spans="1:8" ht="15" customHeight="1">
      <c r="A179" s="69"/>
      <c r="B179" s="69"/>
      <c r="C179" s="69"/>
      <c r="D179" s="69"/>
      <c r="E179" s="69"/>
      <c r="F179" s="69"/>
      <c r="G179" s="69"/>
      <c r="H179" s="76"/>
    </row>
    <row r="180" spans="1:8" ht="15" customHeight="1">
      <c r="A180" s="69"/>
      <c r="B180" s="69"/>
      <c r="C180" s="69"/>
      <c r="D180" s="69"/>
      <c r="E180" s="69"/>
      <c r="F180" s="69"/>
      <c r="G180" s="69"/>
      <c r="H180" s="76"/>
    </row>
    <row r="181" spans="1:8" ht="15" customHeight="1">
      <c r="A181" s="69"/>
      <c r="B181" s="69"/>
      <c r="C181" s="69"/>
      <c r="D181" s="69"/>
      <c r="E181" s="69"/>
      <c r="F181" s="69"/>
      <c r="G181" s="69"/>
      <c r="H181" s="76"/>
    </row>
    <row r="182" spans="1:8" ht="15" customHeight="1">
      <c r="A182" s="69"/>
      <c r="B182" s="69"/>
      <c r="C182" s="69"/>
      <c r="D182" s="69"/>
      <c r="E182" s="69"/>
      <c r="F182" s="69"/>
      <c r="G182" s="69"/>
      <c r="H182" s="76"/>
    </row>
    <row r="183" spans="1:8" ht="15" customHeight="1">
      <c r="A183" s="69"/>
      <c r="B183" s="69"/>
      <c r="C183" s="69"/>
      <c r="D183" s="69"/>
      <c r="E183" s="69"/>
      <c r="F183" s="69"/>
      <c r="G183" s="69"/>
      <c r="H183" s="76"/>
    </row>
    <row r="184" spans="1:8" ht="15" customHeight="1">
      <c r="A184" s="69"/>
      <c r="B184" s="69"/>
      <c r="C184" s="69"/>
      <c r="D184" s="69"/>
      <c r="E184" s="69"/>
      <c r="F184" s="69"/>
      <c r="G184" s="69"/>
      <c r="H184" s="76"/>
    </row>
    <row r="185" spans="1:8" ht="15" customHeight="1">
      <c r="A185" s="69"/>
      <c r="B185" s="69"/>
      <c r="C185" s="69"/>
      <c r="D185" s="69"/>
      <c r="E185" s="69"/>
      <c r="F185" s="69"/>
      <c r="G185" s="69"/>
      <c r="H185" s="76"/>
    </row>
    <row r="186" spans="1:8" ht="15" customHeight="1">
      <c r="A186" s="69"/>
      <c r="B186" s="69"/>
      <c r="C186" s="69"/>
      <c r="D186" s="69"/>
      <c r="E186" s="69"/>
      <c r="F186" s="69"/>
      <c r="G186" s="69"/>
      <c r="H186" s="76"/>
    </row>
    <row r="187" spans="1:8" ht="15" customHeight="1">
      <c r="A187" s="69"/>
      <c r="B187" s="69"/>
      <c r="C187" s="69"/>
      <c r="D187" s="69"/>
      <c r="E187" s="69"/>
      <c r="F187" s="69"/>
      <c r="G187" s="69"/>
      <c r="H187" s="76"/>
    </row>
    <row r="188" spans="1:8" ht="15" customHeight="1">
      <c r="A188" s="69"/>
      <c r="B188" s="69"/>
      <c r="C188" s="69"/>
      <c r="D188" s="69"/>
      <c r="E188" s="69"/>
      <c r="F188" s="69"/>
      <c r="G188" s="69"/>
      <c r="H188" s="76"/>
    </row>
    <row r="189" spans="1:8" ht="15" customHeight="1">
      <c r="A189" s="69"/>
      <c r="B189" s="69"/>
      <c r="C189" s="69"/>
      <c r="D189" s="69"/>
      <c r="E189" s="69"/>
      <c r="F189" s="69"/>
      <c r="G189" s="69"/>
      <c r="H189" s="76"/>
    </row>
    <row r="190" spans="1:8" ht="15" customHeight="1">
      <c r="A190" s="69"/>
      <c r="B190" s="69"/>
      <c r="C190" s="69"/>
      <c r="D190" s="69"/>
      <c r="E190" s="69"/>
      <c r="F190" s="69"/>
      <c r="G190" s="69"/>
      <c r="H190" s="76"/>
    </row>
    <row r="191" spans="1:8" ht="15" customHeight="1">
      <c r="A191" s="69"/>
      <c r="B191" s="69"/>
      <c r="C191" s="69"/>
      <c r="D191" s="69"/>
      <c r="E191" s="69"/>
      <c r="F191" s="69"/>
      <c r="G191" s="69"/>
      <c r="H191" s="76"/>
    </row>
    <row r="192" spans="1:8" ht="15" customHeight="1">
      <c r="A192" s="69"/>
      <c r="B192" s="69"/>
      <c r="C192" s="69"/>
      <c r="D192" s="69"/>
      <c r="E192" s="69"/>
      <c r="F192" s="69"/>
      <c r="G192" s="69"/>
      <c r="H192" s="76"/>
    </row>
    <row r="193" spans="1:8" ht="15" customHeight="1">
      <c r="A193" s="69"/>
      <c r="B193" s="69"/>
      <c r="C193" s="69"/>
      <c r="D193" s="69"/>
      <c r="E193" s="69"/>
      <c r="F193" s="69"/>
      <c r="G193" s="69"/>
      <c r="H193" s="76"/>
    </row>
    <row r="194" spans="1:8" ht="15" customHeight="1">
      <c r="A194" s="69"/>
      <c r="B194" s="69"/>
      <c r="C194" s="69"/>
      <c r="D194" s="69"/>
      <c r="E194" s="69"/>
      <c r="F194" s="69"/>
      <c r="G194" s="69"/>
      <c r="H194" s="76"/>
    </row>
    <row r="195" spans="1:8" ht="15" customHeight="1">
      <c r="A195" s="69"/>
      <c r="B195" s="69"/>
      <c r="C195" s="69"/>
      <c r="D195" s="69"/>
      <c r="E195" s="69"/>
      <c r="F195" s="69"/>
      <c r="G195" s="69"/>
      <c r="H195" s="76"/>
    </row>
    <row r="196" spans="1:8" ht="15" customHeight="1">
      <c r="A196" s="69"/>
      <c r="B196" s="69"/>
      <c r="C196" s="69"/>
      <c r="D196" s="69"/>
      <c r="E196" s="69"/>
      <c r="F196" s="69"/>
      <c r="G196" s="69"/>
      <c r="H196" s="76"/>
    </row>
    <row r="197" spans="1:8" ht="15" customHeight="1">
      <c r="A197" s="69"/>
      <c r="B197" s="69"/>
      <c r="C197" s="69"/>
      <c r="D197" s="69"/>
      <c r="E197" s="69"/>
      <c r="F197" s="69"/>
      <c r="G197" s="69"/>
      <c r="H197" s="76"/>
    </row>
    <row r="198" spans="1:8" ht="15" customHeight="1">
      <c r="A198" s="69"/>
      <c r="B198" s="69"/>
      <c r="C198" s="69"/>
      <c r="D198" s="69"/>
      <c r="E198" s="69"/>
      <c r="F198" s="69"/>
      <c r="G198" s="69"/>
      <c r="H198" s="76"/>
    </row>
    <row r="199" spans="1:8" ht="15" customHeight="1">
      <c r="A199" s="69"/>
      <c r="B199" s="69"/>
      <c r="C199" s="69"/>
      <c r="D199" s="69"/>
      <c r="E199" s="69"/>
      <c r="F199" s="69"/>
      <c r="G199" s="69"/>
      <c r="H199" s="76"/>
    </row>
    <row r="200" spans="1:8" ht="15" customHeight="1">
      <c r="A200" s="69"/>
      <c r="B200" s="69"/>
      <c r="C200" s="69"/>
      <c r="D200" s="69"/>
      <c r="E200" s="69"/>
      <c r="F200" s="69"/>
      <c r="G200" s="69"/>
      <c r="H200" s="76"/>
    </row>
    <row r="201" spans="1:8" ht="15" customHeight="1">
      <c r="A201" s="69"/>
      <c r="B201" s="69"/>
      <c r="C201" s="69"/>
      <c r="D201" s="69"/>
      <c r="E201" s="69"/>
      <c r="F201" s="69"/>
      <c r="G201" s="69"/>
      <c r="H201" s="76"/>
    </row>
    <row r="202" spans="1:8" ht="15" customHeight="1">
      <c r="A202" s="69"/>
      <c r="B202" s="69"/>
      <c r="C202" s="69"/>
      <c r="D202" s="69"/>
      <c r="E202" s="69"/>
      <c r="F202" s="69"/>
      <c r="G202" s="69"/>
      <c r="H202" s="76"/>
    </row>
    <row r="203" spans="1:8" ht="15" customHeight="1">
      <c r="A203" s="69"/>
      <c r="B203" s="69"/>
      <c r="C203" s="69"/>
      <c r="D203" s="69"/>
      <c r="E203" s="69"/>
      <c r="F203" s="69"/>
      <c r="G203" s="69"/>
      <c r="H203" s="76"/>
    </row>
    <row r="204" spans="1:8" ht="15" customHeight="1">
      <c r="A204" s="69"/>
      <c r="B204" s="69"/>
      <c r="C204" s="69"/>
      <c r="D204" s="69"/>
      <c r="E204" s="69"/>
      <c r="F204" s="69"/>
      <c r="G204" s="69"/>
      <c r="H204" s="76"/>
    </row>
    <row r="205" spans="1:8" ht="15" customHeight="1">
      <c r="A205" s="69"/>
      <c r="B205" s="69"/>
      <c r="C205" s="69"/>
      <c r="D205" s="69"/>
      <c r="E205" s="69"/>
      <c r="F205" s="69"/>
      <c r="G205" s="69"/>
      <c r="H205" s="76"/>
    </row>
    <row r="206" spans="1:8" ht="15" customHeight="1">
      <c r="A206" s="69"/>
      <c r="B206" s="69"/>
      <c r="C206" s="69"/>
      <c r="D206" s="69"/>
      <c r="E206" s="69"/>
      <c r="F206" s="69"/>
      <c r="G206" s="69"/>
      <c r="H206" s="76"/>
    </row>
    <row r="207" spans="1:8" ht="15" customHeight="1">
      <c r="A207" s="69"/>
      <c r="B207" s="69"/>
      <c r="C207" s="69"/>
      <c r="D207" s="69"/>
      <c r="E207" s="69"/>
      <c r="F207" s="69"/>
      <c r="G207" s="69"/>
      <c r="H207" s="76"/>
    </row>
    <row r="208" spans="1:8" ht="15" customHeight="1">
      <c r="A208" s="69"/>
      <c r="B208" s="69"/>
      <c r="C208" s="69"/>
      <c r="D208" s="69"/>
      <c r="E208" s="69"/>
      <c r="F208" s="69"/>
      <c r="G208" s="69"/>
      <c r="H208" s="76"/>
    </row>
    <row r="209" spans="1:8" ht="15" customHeight="1">
      <c r="A209" s="69"/>
      <c r="B209" s="69"/>
      <c r="C209" s="69"/>
      <c r="D209" s="69"/>
      <c r="E209" s="69"/>
      <c r="F209" s="69"/>
      <c r="G209" s="69"/>
      <c r="H209" s="76"/>
    </row>
    <row r="210" spans="1:8" ht="15" customHeight="1">
      <c r="A210" s="69"/>
      <c r="B210" s="69"/>
      <c r="C210" s="69"/>
      <c r="D210" s="69"/>
      <c r="E210" s="69"/>
      <c r="F210" s="69"/>
      <c r="G210" s="69"/>
      <c r="H210" s="76"/>
    </row>
    <row r="211" spans="1:8" ht="15" customHeight="1">
      <c r="A211" s="69"/>
      <c r="B211" s="69"/>
      <c r="C211" s="69"/>
      <c r="D211" s="69"/>
      <c r="E211" s="69"/>
      <c r="F211" s="69"/>
      <c r="G211" s="69"/>
      <c r="H211" s="76"/>
    </row>
    <row r="212" spans="1:8" ht="15" customHeight="1">
      <c r="A212" s="69"/>
      <c r="B212" s="69"/>
      <c r="C212" s="69"/>
      <c r="D212" s="69"/>
      <c r="E212" s="69"/>
      <c r="F212" s="69"/>
      <c r="G212" s="69"/>
      <c r="H212" s="76"/>
    </row>
    <row r="213" spans="1:8" ht="15" customHeight="1">
      <c r="A213" s="69"/>
      <c r="B213" s="69"/>
      <c r="C213" s="69"/>
      <c r="D213" s="69"/>
      <c r="E213" s="69"/>
      <c r="F213" s="69"/>
      <c r="G213" s="69"/>
      <c r="H213" s="76"/>
    </row>
    <row r="214" spans="1:8" ht="15" customHeight="1">
      <c r="A214" s="69"/>
      <c r="B214" s="69"/>
      <c r="C214" s="69"/>
      <c r="D214" s="69"/>
      <c r="E214" s="69"/>
      <c r="F214" s="69"/>
      <c r="G214" s="69"/>
      <c r="H214" s="76"/>
    </row>
    <row r="215" spans="1:8" ht="15" customHeight="1">
      <c r="A215" s="69"/>
      <c r="B215" s="69"/>
      <c r="C215" s="69"/>
      <c r="D215" s="69"/>
      <c r="E215" s="69"/>
      <c r="F215" s="69"/>
      <c r="G215" s="69"/>
      <c r="H215" s="76"/>
    </row>
    <row r="216" spans="1:8" ht="15" customHeight="1">
      <c r="A216" s="69"/>
      <c r="B216" s="69"/>
      <c r="C216" s="69"/>
      <c r="D216" s="69"/>
      <c r="E216" s="69"/>
      <c r="F216" s="69"/>
      <c r="G216" s="69"/>
      <c r="H216" s="76"/>
    </row>
    <row r="217" spans="1:8" ht="15" customHeight="1">
      <c r="A217" s="69"/>
      <c r="B217" s="69"/>
      <c r="C217" s="69"/>
      <c r="D217" s="69"/>
      <c r="E217" s="69"/>
      <c r="F217" s="69"/>
      <c r="G217" s="69"/>
      <c r="H217" s="76"/>
    </row>
    <row r="218" spans="1:8" ht="15" customHeight="1">
      <c r="A218" s="69"/>
      <c r="B218" s="69"/>
      <c r="C218" s="69"/>
      <c r="D218" s="69"/>
      <c r="E218" s="69"/>
      <c r="F218" s="69"/>
      <c r="G218" s="69"/>
      <c r="H218" s="76"/>
    </row>
    <row r="219" spans="1:8" ht="15" customHeight="1">
      <c r="A219" s="69"/>
      <c r="B219" s="69"/>
      <c r="C219" s="69"/>
      <c r="D219" s="69"/>
      <c r="E219" s="69"/>
      <c r="F219" s="69"/>
      <c r="G219" s="69"/>
      <c r="H219" s="76"/>
    </row>
    <row r="220" spans="1:8" ht="15" customHeight="1">
      <c r="A220" s="69"/>
      <c r="B220" s="69"/>
      <c r="C220" s="69"/>
      <c r="D220" s="69"/>
      <c r="E220" s="69"/>
      <c r="F220" s="69"/>
      <c r="G220" s="69"/>
      <c r="H220" s="76"/>
    </row>
    <row r="221" spans="1:8" ht="15" customHeight="1">
      <c r="A221" s="69"/>
      <c r="B221" s="69"/>
      <c r="C221" s="69"/>
      <c r="D221" s="69"/>
      <c r="E221" s="69"/>
      <c r="F221" s="69"/>
      <c r="G221" s="69"/>
      <c r="H221" s="76"/>
    </row>
    <row r="222" spans="1:8" ht="15" customHeight="1">
      <c r="A222" s="69"/>
      <c r="B222" s="69"/>
      <c r="C222" s="69"/>
      <c r="D222" s="69"/>
      <c r="E222" s="69"/>
      <c r="F222" s="69"/>
      <c r="G222" s="69"/>
      <c r="H222" s="76"/>
    </row>
    <row r="223" spans="1:8" ht="15" customHeight="1">
      <c r="A223" s="69"/>
      <c r="B223" s="69"/>
      <c r="C223" s="69"/>
      <c r="D223" s="69"/>
      <c r="E223" s="69"/>
      <c r="F223" s="69"/>
      <c r="G223" s="69"/>
      <c r="H223" s="76"/>
    </row>
    <row r="224" spans="1:8" ht="15" customHeight="1">
      <c r="A224" s="69"/>
      <c r="B224" s="69"/>
      <c r="C224" s="69"/>
      <c r="D224" s="69"/>
      <c r="E224" s="69"/>
      <c r="F224" s="69"/>
      <c r="G224" s="69"/>
      <c r="H224" s="76"/>
    </row>
    <row r="225" spans="1:8" ht="15" customHeight="1">
      <c r="A225" s="69"/>
      <c r="B225" s="69"/>
      <c r="C225" s="69"/>
      <c r="D225" s="69"/>
      <c r="E225" s="69"/>
      <c r="F225" s="69"/>
      <c r="G225" s="69"/>
      <c r="H225" s="76"/>
    </row>
    <row r="226" spans="1:8" ht="15" customHeight="1">
      <c r="A226" s="69"/>
      <c r="B226" s="69"/>
      <c r="C226" s="69"/>
      <c r="D226" s="69"/>
      <c r="E226" s="69"/>
      <c r="F226" s="69"/>
      <c r="G226" s="69"/>
      <c r="H226" s="76"/>
    </row>
    <row r="227" spans="1:8" ht="15" customHeight="1">
      <c r="A227" s="69"/>
      <c r="B227" s="69"/>
      <c r="C227" s="69"/>
      <c r="D227" s="69"/>
      <c r="E227" s="69"/>
      <c r="F227" s="69"/>
      <c r="G227" s="69"/>
      <c r="H227" s="76"/>
    </row>
    <row r="228" spans="1:8" ht="15" customHeight="1">
      <c r="A228" s="69"/>
      <c r="B228" s="69"/>
      <c r="C228" s="69"/>
      <c r="D228" s="69"/>
      <c r="E228" s="69"/>
      <c r="F228" s="69"/>
      <c r="G228" s="69"/>
      <c r="H228" s="76"/>
    </row>
    <row r="229" spans="1:8" ht="15" customHeight="1">
      <c r="A229" s="69"/>
      <c r="B229" s="69"/>
      <c r="C229" s="69"/>
      <c r="D229" s="69"/>
      <c r="E229" s="69"/>
      <c r="F229" s="69"/>
      <c r="G229" s="69"/>
      <c r="H229" s="76"/>
    </row>
    <row r="230" spans="1:8" ht="15" customHeight="1">
      <c r="A230" s="69"/>
      <c r="B230" s="69"/>
      <c r="C230" s="69"/>
      <c r="D230" s="69"/>
      <c r="E230" s="69"/>
      <c r="F230" s="69"/>
      <c r="G230" s="69"/>
      <c r="H230" s="76"/>
    </row>
    <row r="231" spans="1:8" ht="15" customHeight="1">
      <c r="A231" s="69"/>
      <c r="B231" s="69"/>
      <c r="C231" s="69"/>
      <c r="D231" s="69"/>
      <c r="E231" s="69"/>
      <c r="F231" s="69"/>
      <c r="G231" s="69"/>
      <c r="H231" s="76"/>
    </row>
    <row r="232" spans="1:8" ht="15" customHeight="1">
      <c r="A232" s="69"/>
      <c r="B232" s="69"/>
      <c r="C232" s="69"/>
      <c r="D232" s="69"/>
      <c r="E232" s="69"/>
      <c r="F232" s="69"/>
      <c r="G232" s="69"/>
      <c r="H232" s="76"/>
    </row>
    <row r="233" spans="1:8" ht="15" customHeight="1">
      <c r="A233" s="69"/>
      <c r="B233" s="69"/>
      <c r="C233" s="69"/>
      <c r="D233" s="69"/>
      <c r="E233" s="69"/>
      <c r="F233" s="69"/>
      <c r="G233" s="69"/>
      <c r="H233" s="76"/>
    </row>
    <row r="234" spans="1:8" ht="15" customHeight="1">
      <c r="A234" s="69"/>
      <c r="B234" s="69"/>
      <c r="C234" s="69"/>
      <c r="D234" s="69"/>
      <c r="E234" s="69"/>
      <c r="F234" s="69"/>
      <c r="G234" s="69"/>
      <c r="H234" s="76"/>
    </row>
    <row r="235" spans="1:8" ht="15" customHeight="1">
      <c r="A235" s="69"/>
      <c r="B235" s="69"/>
      <c r="C235" s="69"/>
      <c r="D235" s="69"/>
      <c r="E235" s="69"/>
      <c r="F235" s="69"/>
      <c r="G235" s="69"/>
      <c r="H235" s="76"/>
    </row>
    <row r="236" spans="1:8" ht="15" customHeight="1">
      <c r="A236" s="69"/>
      <c r="B236" s="69"/>
      <c r="C236" s="69"/>
      <c r="D236" s="69"/>
      <c r="E236" s="69"/>
      <c r="F236" s="69"/>
      <c r="G236" s="69"/>
      <c r="H236" s="76"/>
    </row>
    <row r="237" spans="1:8" ht="15" customHeight="1">
      <c r="A237" s="69"/>
      <c r="B237" s="69"/>
      <c r="C237" s="69"/>
      <c r="D237" s="69"/>
      <c r="E237" s="69"/>
      <c r="F237" s="69"/>
      <c r="G237" s="69"/>
      <c r="H237" s="76"/>
    </row>
    <row r="238" spans="1:8" ht="15" customHeight="1">
      <c r="A238" s="69"/>
      <c r="B238" s="69"/>
      <c r="C238" s="69"/>
      <c r="D238" s="69"/>
      <c r="E238" s="69"/>
      <c r="F238" s="69"/>
      <c r="G238" s="69"/>
      <c r="H238" s="76"/>
    </row>
    <row r="239" spans="1:8" ht="15" customHeight="1">
      <c r="A239" s="69"/>
      <c r="B239" s="69"/>
      <c r="C239" s="69"/>
      <c r="D239" s="69"/>
      <c r="E239" s="69"/>
      <c r="F239" s="69"/>
      <c r="G239" s="69"/>
      <c r="H239" s="76"/>
    </row>
    <row r="240" spans="1:8" ht="15" customHeight="1">
      <c r="A240" s="69"/>
      <c r="B240" s="69"/>
      <c r="C240" s="69"/>
      <c r="D240" s="69"/>
      <c r="E240" s="69"/>
      <c r="F240" s="69"/>
      <c r="G240" s="69"/>
      <c r="H240" s="76"/>
    </row>
    <row r="241" spans="1:8" ht="15" customHeight="1">
      <c r="A241" s="69"/>
      <c r="B241" s="69"/>
      <c r="C241" s="69"/>
      <c r="D241" s="69"/>
      <c r="E241" s="69"/>
      <c r="F241" s="69"/>
      <c r="G241" s="69"/>
      <c r="H241" s="76"/>
    </row>
    <row r="242" spans="1:8" ht="15" customHeight="1">
      <c r="A242" s="69"/>
      <c r="B242" s="69"/>
      <c r="C242" s="69"/>
      <c r="D242" s="69"/>
      <c r="E242" s="69"/>
      <c r="F242" s="69"/>
      <c r="G242" s="69"/>
      <c r="H242" s="76"/>
    </row>
    <row r="243" spans="1:8" ht="15" customHeight="1">
      <c r="A243" s="69"/>
      <c r="B243" s="69"/>
      <c r="C243" s="69"/>
      <c r="D243" s="69"/>
      <c r="E243" s="69"/>
      <c r="F243" s="69"/>
      <c r="G243" s="69"/>
      <c r="H243" s="76"/>
    </row>
    <row r="244" spans="1:8" ht="15" customHeight="1">
      <c r="A244" s="69"/>
      <c r="B244" s="69"/>
      <c r="C244" s="69"/>
      <c r="D244" s="69"/>
      <c r="E244" s="69"/>
      <c r="F244" s="69"/>
      <c r="G244" s="69"/>
      <c r="H244" s="76"/>
    </row>
    <row r="245" spans="1:8" ht="15" customHeight="1">
      <c r="A245" s="69"/>
      <c r="B245" s="69"/>
      <c r="C245" s="69"/>
      <c r="D245" s="69"/>
      <c r="E245" s="69"/>
      <c r="F245" s="69"/>
      <c r="G245" s="69"/>
      <c r="H245" s="76"/>
    </row>
    <row r="246" spans="1:8" ht="15" customHeight="1">
      <c r="A246" s="69"/>
      <c r="B246" s="69"/>
      <c r="C246" s="69"/>
      <c r="D246" s="69"/>
      <c r="E246" s="69"/>
      <c r="F246" s="69"/>
      <c r="G246" s="69"/>
      <c r="H246" s="76"/>
    </row>
    <row r="247" spans="1:8" ht="15" customHeight="1">
      <c r="A247" s="69"/>
      <c r="B247" s="69"/>
      <c r="C247" s="69"/>
      <c r="D247" s="69"/>
      <c r="E247" s="69"/>
      <c r="F247" s="69"/>
      <c r="G247" s="69"/>
      <c r="H247" s="76"/>
    </row>
    <row r="248" spans="1:8" ht="15" customHeight="1">
      <c r="A248" s="69"/>
      <c r="B248" s="69"/>
      <c r="C248" s="69"/>
      <c r="D248" s="69"/>
      <c r="E248" s="69"/>
      <c r="F248" s="69"/>
      <c r="G248" s="69"/>
      <c r="H248" s="76"/>
    </row>
    <row r="249" spans="1:8" ht="15" customHeight="1">
      <c r="A249" s="69"/>
      <c r="B249" s="69"/>
      <c r="C249" s="69"/>
      <c r="D249" s="69"/>
      <c r="E249" s="69"/>
      <c r="F249" s="69"/>
      <c r="G249" s="69"/>
      <c r="H249" s="76"/>
    </row>
    <row r="250" spans="1:8" ht="15" customHeight="1">
      <c r="A250" s="69"/>
      <c r="B250" s="69"/>
      <c r="C250" s="69"/>
      <c r="D250" s="69"/>
      <c r="E250" s="69"/>
      <c r="F250" s="69"/>
      <c r="G250" s="69"/>
      <c r="H250" s="76"/>
    </row>
    <row r="251" spans="1:8" ht="15" customHeight="1">
      <c r="A251" s="69"/>
      <c r="B251" s="69"/>
      <c r="C251" s="69"/>
      <c r="D251" s="69"/>
      <c r="E251" s="69"/>
      <c r="F251" s="69"/>
      <c r="G251" s="69"/>
      <c r="H251" s="76"/>
    </row>
    <row r="252" spans="1:8" ht="15" customHeight="1">
      <c r="A252" s="69"/>
      <c r="B252" s="69"/>
      <c r="C252" s="69"/>
      <c r="D252" s="69"/>
      <c r="E252" s="69"/>
      <c r="F252" s="69"/>
      <c r="G252" s="69"/>
      <c r="H252" s="76"/>
    </row>
    <row r="253" spans="1:8" ht="15" customHeight="1">
      <c r="A253" s="69"/>
      <c r="B253" s="69"/>
      <c r="C253" s="69"/>
      <c r="D253" s="69"/>
      <c r="E253" s="69"/>
      <c r="F253" s="69"/>
      <c r="G253" s="69"/>
      <c r="H253" s="76"/>
    </row>
    <row r="254" spans="1:8" ht="15" customHeight="1">
      <c r="A254" s="69"/>
      <c r="B254" s="69"/>
      <c r="C254" s="69"/>
      <c r="D254" s="69"/>
      <c r="E254" s="69"/>
      <c r="F254" s="69"/>
      <c r="G254" s="69"/>
      <c r="H254" s="76"/>
    </row>
    <row r="255" spans="1:8" ht="15" customHeight="1">
      <c r="A255" s="69"/>
      <c r="B255" s="69"/>
      <c r="C255" s="69"/>
      <c r="D255" s="69"/>
      <c r="E255" s="69"/>
      <c r="F255" s="69"/>
      <c r="G255" s="69"/>
      <c r="H255" s="76"/>
    </row>
    <row r="256" spans="1:8" ht="15" customHeight="1">
      <c r="A256" s="69"/>
      <c r="B256" s="69"/>
      <c r="C256" s="69"/>
      <c r="D256" s="69"/>
      <c r="E256" s="69"/>
      <c r="F256" s="69"/>
      <c r="G256" s="69"/>
      <c r="H256" s="76"/>
    </row>
    <row r="257" spans="1:8" ht="15" customHeight="1">
      <c r="A257" s="69"/>
      <c r="B257" s="69"/>
      <c r="C257" s="69"/>
      <c r="D257" s="69"/>
      <c r="E257" s="69"/>
      <c r="F257" s="69"/>
      <c r="G257" s="69"/>
      <c r="H257" s="76"/>
    </row>
    <row r="258" spans="1:8" ht="15" customHeight="1">
      <c r="A258" s="69"/>
      <c r="B258" s="69"/>
      <c r="C258" s="69"/>
      <c r="D258" s="69"/>
      <c r="E258" s="69"/>
      <c r="F258" s="69"/>
      <c r="G258" s="69"/>
      <c r="H258" s="76"/>
    </row>
    <row r="259" spans="1:8" ht="15" customHeight="1">
      <c r="A259" s="69"/>
      <c r="B259" s="69"/>
      <c r="C259" s="69"/>
      <c r="D259" s="69"/>
      <c r="E259" s="69"/>
      <c r="F259" s="69"/>
      <c r="G259" s="69"/>
      <c r="H259" s="76"/>
    </row>
    <row r="260" spans="1:8" ht="15" customHeight="1">
      <c r="A260" s="69"/>
      <c r="B260" s="69"/>
      <c r="C260" s="69"/>
      <c r="D260" s="69"/>
      <c r="E260" s="69"/>
      <c r="F260" s="69"/>
      <c r="G260" s="69"/>
      <c r="H260" s="76"/>
    </row>
    <row r="261" spans="1:8" ht="15" customHeight="1">
      <c r="A261" s="69"/>
      <c r="B261" s="69"/>
      <c r="C261" s="69"/>
      <c r="D261" s="69"/>
      <c r="E261" s="69"/>
      <c r="F261" s="69"/>
      <c r="G261" s="69"/>
      <c r="H261" s="76"/>
    </row>
    <row r="262" spans="1:8" ht="15" customHeight="1">
      <c r="A262" s="69"/>
      <c r="B262" s="69"/>
      <c r="C262" s="69"/>
      <c r="D262" s="69"/>
      <c r="E262" s="69"/>
      <c r="F262" s="69"/>
      <c r="G262" s="69"/>
      <c r="H262" s="76"/>
    </row>
    <row r="263" spans="1:8" ht="15" customHeight="1">
      <c r="A263" s="69"/>
      <c r="B263" s="69"/>
      <c r="C263" s="69"/>
      <c r="D263" s="69"/>
      <c r="E263" s="69"/>
      <c r="F263" s="69"/>
      <c r="G263" s="69"/>
      <c r="H263" s="76"/>
    </row>
    <row r="264" spans="1:8" ht="15" customHeight="1">
      <c r="A264" s="69"/>
      <c r="B264" s="69"/>
      <c r="C264" s="69"/>
      <c r="D264" s="69"/>
      <c r="E264" s="69"/>
      <c r="F264" s="69"/>
      <c r="G264" s="69"/>
      <c r="H264" s="76"/>
    </row>
    <row r="265" spans="1:8" ht="15" customHeight="1">
      <c r="A265" s="69"/>
      <c r="B265" s="69"/>
      <c r="C265" s="69"/>
      <c r="D265" s="69"/>
      <c r="E265" s="69"/>
      <c r="F265" s="69"/>
      <c r="G265" s="69"/>
      <c r="H265" s="76"/>
    </row>
    <row r="266" spans="1:8" ht="15" customHeight="1">
      <c r="A266" s="69"/>
      <c r="B266" s="69"/>
      <c r="C266" s="69"/>
      <c r="D266" s="69"/>
      <c r="E266" s="69"/>
      <c r="F266" s="69"/>
      <c r="G266" s="69"/>
      <c r="H266" s="76"/>
    </row>
    <row r="267" spans="1:8" ht="15" customHeight="1">
      <c r="A267" s="69"/>
      <c r="B267" s="69"/>
      <c r="C267" s="69"/>
      <c r="D267" s="69"/>
      <c r="E267" s="69"/>
      <c r="F267" s="69"/>
      <c r="G267" s="69"/>
      <c r="H267" s="76"/>
    </row>
    <row r="268" spans="1:8" ht="15" customHeight="1">
      <c r="A268" s="69"/>
      <c r="B268" s="69"/>
      <c r="C268" s="69"/>
      <c r="D268" s="69"/>
      <c r="E268" s="69"/>
      <c r="F268" s="69"/>
      <c r="G268" s="69"/>
      <c r="H268" s="76"/>
    </row>
    <row r="269" spans="1:8" ht="15" customHeight="1">
      <c r="A269" s="69"/>
      <c r="B269" s="69"/>
      <c r="C269" s="69"/>
      <c r="D269" s="69"/>
      <c r="E269" s="69"/>
      <c r="F269" s="69"/>
      <c r="G269" s="69"/>
      <c r="H269" s="76"/>
    </row>
    <row r="270" spans="1:8" ht="15" customHeight="1">
      <c r="A270" s="69"/>
      <c r="B270" s="69"/>
      <c r="C270" s="69"/>
      <c r="D270" s="69"/>
      <c r="E270" s="69"/>
      <c r="F270" s="69"/>
      <c r="G270" s="69"/>
      <c r="H270" s="76"/>
    </row>
    <row r="271" spans="1:8" ht="15" customHeight="1">
      <c r="A271" s="69"/>
      <c r="B271" s="69"/>
      <c r="C271" s="69"/>
      <c r="D271" s="69"/>
      <c r="E271" s="69"/>
      <c r="F271" s="69"/>
      <c r="G271" s="69"/>
      <c r="H271" s="76"/>
    </row>
    <row r="272" spans="1:8" ht="15" customHeight="1">
      <c r="A272" s="69"/>
      <c r="B272" s="69"/>
      <c r="C272" s="69"/>
      <c r="D272" s="69"/>
      <c r="E272" s="69"/>
      <c r="F272" s="69"/>
      <c r="G272" s="69"/>
      <c r="H272" s="76"/>
    </row>
    <row r="273" spans="1:8" ht="15" customHeight="1">
      <c r="A273" s="69"/>
      <c r="B273" s="69"/>
      <c r="C273" s="69"/>
      <c r="D273" s="69"/>
      <c r="E273" s="69"/>
      <c r="F273" s="69"/>
      <c r="G273" s="69"/>
      <c r="H273" s="76"/>
    </row>
    <row r="274" spans="1:8" ht="15" customHeight="1">
      <c r="A274" s="69"/>
      <c r="B274" s="69"/>
      <c r="C274" s="69"/>
      <c r="D274" s="69"/>
      <c r="E274" s="69"/>
      <c r="F274" s="69"/>
      <c r="G274" s="69"/>
      <c r="H274" s="76"/>
    </row>
    <row r="275" spans="1:8" ht="15" customHeight="1">
      <c r="A275" s="69"/>
      <c r="B275" s="69"/>
      <c r="C275" s="69"/>
      <c r="D275" s="69"/>
      <c r="E275" s="69"/>
      <c r="F275" s="69"/>
      <c r="G275" s="69"/>
      <c r="H275" s="76"/>
    </row>
    <row r="276" spans="1:8" ht="15" customHeight="1">
      <c r="A276" s="69"/>
      <c r="B276" s="69"/>
      <c r="C276" s="69"/>
      <c r="D276" s="69"/>
      <c r="E276" s="69"/>
      <c r="F276" s="69"/>
      <c r="G276" s="69"/>
      <c r="H276" s="76"/>
    </row>
    <row r="277" spans="1:8" ht="15" customHeight="1">
      <c r="A277" s="69"/>
      <c r="B277" s="69"/>
      <c r="C277" s="69"/>
      <c r="D277" s="69"/>
      <c r="E277" s="69"/>
      <c r="F277" s="69"/>
      <c r="G277" s="69"/>
      <c r="H277" s="76"/>
    </row>
    <row r="278" spans="1:8" ht="15" customHeight="1">
      <c r="A278" s="69"/>
      <c r="B278" s="69"/>
      <c r="C278" s="69"/>
      <c r="D278" s="69"/>
      <c r="E278" s="69"/>
      <c r="F278" s="69"/>
      <c r="G278" s="69"/>
      <c r="H278" s="76"/>
    </row>
    <row r="279" spans="1:8" ht="15" customHeight="1">
      <c r="A279" s="69"/>
      <c r="B279" s="69"/>
      <c r="C279" s="69"/>
      <c r="D279" s="69"/>
      <c r="E279" s="69"/>
      <c r="F279" s="69"/>
      <c r="G279" s="69"/>
      <c r="H279" s="76"/>
    </row>
    <row r="280" spans="1:8" ht="15" customHeight="1">
      <c r="A280" s="69"/>
      <c r="B280" s="69"/>
      <c r="C280" s="69"/>
      <c r="D280" s="69"/>
      <c r="E280" s="69"/>
      <c r="F280" s="69"/>
      <c r="G280" s="69"/>
      <c r="H280" s="76"/>
    </row>
    <row r="281" spans="1:8" ht="15" customHeight="1">
      <c r="A281" s="69"/>
      <c r="B281" s="69"/>
      <c r="C281" s="69"/>
      <c r="D281" s="69"/>
      <c r="E281" s="69"/>
      <c r="F281" s="69"/>
      <c r="G281" s="69"/>
      <c r="H281" s="76"/>
    </row>
    <row r="282" spans="1:8" ht="15" customHeight="1">
      <c r="A282" s="69"/>
      <c r="B282" s="69"/>
      <c r="C282" s="69"/>
      <c r="D282" s="69"/>
      <c r="E282" s="69"/>
      <c r="F282" s="69"/>
      <c r="G282" s="69"/>
      <c r="H282" s="76"/>
    </row>
    <row r="283" spans="1:8" ht="15" customHeight="1">
      <c r="A283" s="69"/>
      <c r="B283" s="69"/>
      <c r="C283" s="69"/>
      <c r="D283" s="69"/>
      <c r="E283" s="69"/>
      <c r="F283" s="69"/>
      <c r="G283" s="69"/>
      <c r="H283" s="76"/>
    </row>
    <row r="284" spans="1:8" ht="15" customHeight="1">
      <c r="A284" s="69"/>
      <c r="B284" s="69"/>
      <c r="C284" s="69"/>
      <c r="D284" s="69"/>
      <c r="E284" s="69"/>
      <c r="F284" s="69"/>
      <c r="G284" s="69"/>
      <c r="H284" s="76"/>
    </row>
    <row r="285" spans="1:8" ht="15" customHeight="1">
      <c r="A285" s="69"/>
      <c r="B285" s="69"/>
      <c r="C285" s="69"/>
      <c r="D285" s="69"/>
      <c r="E285" s="69"/>
      <c r="F285" s="69"/>
      <c r="G285" s="69"/>
      <c r="H285" s="76"/>
    </row>
    <row r="286" spans="1:8" ht="15" customHeight="1">
      <c r="A286" s="69"/>
      <c r="B286" s="69"/>
      <c r="C286" s="69"/>
      <c r="D286" s="69"/>
      <c r="E286" s="69"/>
      <c r="F286" s="69"/>
      <c r="G286" s="69"/>
      <c r="H286" s="76"/>
    </row>
    <row r="287" spans="1:8" ht="15" customHeight="1">
      <c r="A287" s="69"/>
      <c r="B287" s="69"/>
      <c r="C287" s="69"/>
      <c r="D287" s="69"/>
      <c r="E287" s="69"/>
      <c r="F287" s="69"/>
      <c r="G287" s="69"/>
      <c r="H287" s="76"/>
    </row>
    <row r="288" spans="1:8" ht="15" customHeight="1">
      <c r="A288" s="69"/>
      <c r="B288" s="69"/>
      <c r="C288" s="69"/>
      <c r="D288" s="69"/>
      <c r="E288" s="69"/>
      <c r="F288" s="69"/>
      <c r="G288" s="69"/>
      <c r="H288" s="76"/>
    </row>
    <row r="289" spans="1:8" ht="15" customHeight="1">
      <c r="A289" s="69"/>
      <c r="B289" s="69"/>
      <c r="C289" s="69"/>
      <c r="D289" s="69"/>
      <c r="E289" s="69"/>
      <c r="F289" s="69"/>
      <c r="G289" s="69"/>
      <c r="H289" s="76"/>
    </row>
    <row r="290" spans="1:8" ht="15" customHeight="1">
      <c r="A290" s="69"/>
      <c r="B290" s="69"/>
      <c r="C290" s="69"/>
      <c r="D290" s="69"/>
      <c r="E290" s="69"/>
      <c r="F290" s="69"/>
      <c r="G290" s="69"/>
      <c r="H290" s="76"/>
    </row>
    <row r="291" spans="1:8" ht="15" customHeight="1">
      <c r="A291" s="69"/>
      <c r="B291" s="69"/>
      <c r="C291" s="69"/>
      <c r="D291" s="69"/>
      <c r="E291" s="69"/>
      <c r="F291" s="69"/>
      <c r="G291" s="69"/>
      <c r="H291" s="76"/>
    </row>
    <row r="292" spans="1:8" ht="15" customHeight="1">
      <c r="A292" s="69"/>
      <c r="B292" s="69"/>
      <c r="C292" s="69"/>
      <c r="D292" s="69"/>
      <c r="E292" s="69"/>
      <c r="F292" s="69"/>
      <c r="G292" s="69"/>
      <c r="H292" s="76"/>
    </row>
    <row r="293" spans="1:8" ht="15" customHeight="1">
      <c r="A293" s="69"/>
      <c r="B293" s="69"/>
      <c r="C293" s="69"/>
      <c r="D293" s="69"/>
      <c r="E293" s="69"/>
      <c r="F293" s="69"/>
      <c r="G293" s="69"/>
      <c r="H293" s="76"/>
    </row>
    <row r="294" spans="1:8" ht="15" customHeight="1">
      <c r="A294" s="69"/>
      <c r="B294" s="69"/>
      <c r="C294" s="69"/>
      <c r="D294" s="69"/>
      <c r="E294" s="69"/>
      <c r="F294" s="69"/>
      <c r="G294" s="69"/>
      <c r="H294" s="76"/>
    </row>
    <row r="295" spans="1:8" ht="15" customHeight="1">
      <c r="A295" s="69"/>
      <c r="B295" s="69"/>
      <c r="C295" s="69"/>
      <c r="D295" s="69"/>
      <c r="E295" s="69"/>
      <c r="F295" s="69"/>
      <c r="G295" s="69"/>
      <c r="H295" s="76"/>
    </row>
    <row r="296" spans="1:8" ht="15" customHeight="1">
      <c r="A296" s="69"/>
      <c r="B296" s="69"/>
      <c r="C296" s="69"/>
      <c r="D296" s="69"/>
      <c r="E296" s="69"/>
      <c r="F296" s="69"/>
      <c r="G296" s="69"/>
      <c r="H296" s="76"/>
    </row>
    <row r="297" spans="1:8" ht="15" customHeight="1">
      <c r="A297" s="69"/>
      <c r="B297" s="69"/>
      <c r="C297" s="69"/>
      <c r="D297" s="69"/>
      <c r="E297" s="69"/>
      <c r="F297" s="69"/>
      <c r="G297" s="69"/>
      <c r="H297" s="76"/>
    </row>
    <row r="298" spans="1:8" ht="15" customHeight="1">
      <c r="A298" s="69"/>
      <c r="B298" s="69"/>
      <c r="C298" s="69"/>
      <c r="D298" s="69"/>
      <c r="E298" s="69"/>
      <c r="F298" s="69"/>
      <c r="G298" s="69"/>
      <c r="H298" s="76"/>
    </row>
    <row r="299" spans="1:8" ht="15" customHeight="1">
      <c r="A299" s="69"/>
      <c r="B299" s="69"/>
      <c r="C299" s="69"/>
      <c r="D299" s="69"/>
      <c r="E299" s="69"/>
      <c r="F299" s="69"/>
      <c r="G299" s="69"/>
      <c r="H299" s="76"/>
    </row>
    <row r="300" spans="1:8" ht="15" customHeight="1">
      <c r="A300" s="69"/>
      <c r="B300" s="69"/>
      <c r="C300" s="69"/>
      <c r="D300" s="69"/>
      <c r="E300" s="69"/>
      <c r="F300" s="69"/>
      <c r="G300" s="69"/>
      <c r="H300" s="76"/>
    </row>
    <row r="301" spans="1:8" ht="15" customHeight="1">
      <c r="A301" s="69"/>
      <c r="B301" s="69"/>
      <c r="C301" s="69"/>
      <c r="D301" s="69"/>
      <c r="E301" s="69"/>
      <c r="F301" s="69"/>
      <c r="G301" s="69"/>
      <c r="H301" s="76"/>
    </row>
    <row r="302" spans="1:8" ht="15" customHeight="1">
      <c r="A302" s="69"/>
      <c r="B302" s="69"/>
      <c r="C302" s="69"/>
      <c r="D302" s="69"/>
      <c r="E302" s="69"/>
      <c r="F302" s="69"/>
      <c r="G302" s="69"/>
      <c r="H302" s="76"/>
    </row>
    <row r="303" spans="1:8" ht="15" customHeight="1">
      <c r="A303" s="69"/>
      <c r="B303" s="69"/>
      <c r="C303" s="69"/>
      <c r="D303" s="69"/>
      <c r="E303" s="69"/>
      <c r="F303" s="69"/>
      <c r="G303" s="69"/>
      <c r="H303" s="76"/>
    </row>
    <row r="304" spans="1:8" ht="15" customHeight="1">
      <c r="A304" s="69"/>
      <c r="B304" s="69"/>
      <c r="C304" s="69"/>
      <c r="D304" s="69"/>
      <c r="E304" s="69"/>
      <c r="F304" s="69"/>
      <c r="G304" s="69"/>
      <c r="H304" s="76"/>
    </row>
    <row r="305" spans="1:8" ht="15" customHeight="1">
      <c r="A305" s="69"/>
      <c r="B305" s="69"/>
      <c r="C305" s="69"/>
      <c r="D305" s="69"/>
      <c r="E305" s="69"/>
      <c r="F305" s="69"/>
      <c r="G305" s="69"/>
      <c r="H305" s="76"/>
    </row>
    <row r="306" spans="1:8" ht="15" customHeight="1">
      <c r="A306" s="69"/>
      <c r="B306" s="69"/>
      <c r="C306" s="69"/>
      <c r="D306" s="69"/>
      <c r="E306" s="69"/>
      <c r="F306" s="69"/>
      <c r="G306" s="69"/>
      <c r="H306" s="76"/>
    </row>
    <row r="307" spans="1:8" ht="15" customHeight="1">
      <c r="A307" s="69"/>
      <c r="B307" s="69"/>
      <c r="C307" s="69"/>
      <c r="D307" s="69"/>
      <c r="E307" s="69"/>
      <c r="F307" s="69"/>
      <c r="G307" s="69"/>
      <c r="H307" s="76"/>
    </row>
    <row r="308" spans="1:8" ht="15" customHeight="1">
      <c r="A308" s="69"/>
      <c r="B308" s="69"/>
      <c r="C308" s="69"/>
      <c r="D308" s="69"/>
      <c r="E308" s="69"/>
      <c r="F308" s="69"/>
      <c r="G308" s="69"/>
      <c r="H308" s="76"/>
    </row>
    <row r="309" spans="1:8" ht="15" customHeight="1">
      <c r="A309" s="69"/>
      <c r="B309" s="69"/>
      <c r="C309" s="69"/>
      <c r="D309" s="69"/>
      <c r="E309" s="69"/>
      <c r="F309" s="69"/>
      <c r="G309" s="69"/>
      <c r="H309" s="76"/>
    </row>
    <row r="310" spans="1:8" ht="15" customHeight="1">
      <c r="A310" s="69"/>
      <c r="B310" s="69"/>
      <c r="C310" s="69"/>
      <c r="D310" s="69"/>
      <c r="E310" s="69"/>
      <c r="F310" s="69"/>
      <c r="G310" s="69"/>
      <c r="H310" s="76"/>
    </row>
    <row r="311" spans="1:8" ht="15" customHeight="1">
      <c r="A311" s="69"/>
      <c r="B311" s="69"/>
      <c r="C311" s="69"/>
      <c r="D311" s="69"/>
      <c r="E311" s="69"/>
      <c r="F311" s="69"/>
      <c r="G311" s="69"/>
      <c r="H311" s="76"/>
    </row>
    <row r="312" spans="1:8" ht="15" customHeight="1">
      <c r="A312" s="69"/>
      <c r="B312" s="69"/>
      <c r="C312" s="69"/>
      <c r="D312" s="69"/>
      <c r="E312" s="69"/>
      <c r="F312" s="69"/>
      <c r="G312" s="69"/>
      <c r="H312" s="76"/>
    </row>
    <row r="313" spans="1:8" ht="15" customHeight="1">
      <c r="A313" s="69"/>
      <c r="B313" s="69"/>
      <c r="C313" s="69"/>
      <c r="D313" s="69"/>
      <c r="E313" s="69"/>
      <c r="F313" s="69"/>
      <c r="G313" s="69"/>
      <c r="H313" s="76"/>
    </row>
    <row r="314" spans="1:8" ht="15" customHeight="1">
      <c r="A314" s="69"/>
      <c r="B314" s="69"/>
      <c r="C314" s="69"/>
      <c r="D314" s="69"/>
      <c r="E314" s="69"/>
      <c r="F314" s="69"/>
      <c r="G314" s="69"/>
      <c r="H314" s="76"/>
    </row>
    <row r="315" spans="1:8" ht="15" customHeight="1">
      <c r="A315" s="69"/>
      <c r="B315" s="69"/>
      <c r="C315" s="69"/>
      <c r="D315" s="69"/>
      <c r="E315" s="69"/>
      <c r="F315" s="69"/>
      <c r="G315" s="69"/>
      <c r="H315" s="76"/>
    </row>
    <row r="316" spans="1:8" ht="15" customHeight="1">
      <c r="A316" s="69"/>
      <c r="B316" s="69"/>
      <c r="C316" s="69"/>
      <c r="D316" s="69"/>
      <c r="E316" s="69"/>
      <c r="F316" s="69"/>
      <c r="G316" s="69"/>
      <c r="H316" s="76"/>
    </row>
    <row r="317" spans="1:8" ht="15" customHeight="1">
      <c r="A317" s="69"/>
      <c r="B317" s="69"/>
      <c r="C317" s="69"/>
      <c r="D317" s="69"/>
      <c r="E317" s="69"/>
      <c r="F317" s="69"/>
      <c r="G317" s="69"/>
      <c r="H317" s="76"/>
    </row>
    <row r="318" spans="1:8" ht="15" customHeight="1">
      <c r="A318" s="69"/>
      <c r="B318" s="69"/>
      <c r="C318" s="69"/>
      <c r="D318" s="69"/>
      <c r="E318" s="69"/>
      <c r="F318" s="69"/>
      <c r="G318" s="69"/>
      <c r="H318" s="76"/>
    </row>
    <row r="319" spans="1:8" ht="15" customHeight="1">
      <c r="A319" s="69"/>
      <c r="B319" s="69"/>
      <c r="C319" s="69"/>
      <c r="D319" s="69"/>
      <c r="E319" s="69"/>
      <c r="F319" s="69"/>
      <c r="G319" s="69"/>
      <c r="H319" s="76"/>
    </row>
    <row r="320" spans="1:8" ht="15" customHeight="1">
      <c r="A320" s="69"/>
      <c r="B320" s="69"/>
      <c r="C320" s="69"/>
      <c r="D320" s="69"/>
      <c r="E320" s="69"/>
      <c r="F320" s="69"/>
      <c r="G320" s="69"/>
      <c r="H320" s="76"/>
    </row>
    <row r="321" spans="1:8" ht="15" customHeight="1">
      <c r="A321" s="69"/>
      <c r="B321" s="69"/>
      <c r="C321" s="69"/>
      <c r="D321" s="69"/>
      <c r="E321" s="69"/>
      <c r="F321" s="69"/>
      <c r="G321" s="69"/>
      <c r="H321" s="76"/>
    </row>
    <row r="322" spans="1:8" ht="15" customHeight="1">
      <c r="A322" s="69"/>
      <c r="B322" s="69"/>
      <c r="C322" s="69"/>
      <c r="D322" s="69"/>
      <c r="E322" s="69"/>
      <c r="F322" s="69"/>
      <c r="G322" s="69"/>
      <c r="H322" s="76"/>
    </row>
    <row r="323" spans="1:8" ht="15" customHeight="1">
      <c r="A323" s="69"/>
      <c r="B323" s="69"/>
      <c r="C323" s="69"/>
      <c r="D323" s="69"/>
      <c r="E323" s="69"/>
      <c r="F323" s="69"/>
      <c r="G323" s="69"/>
      <c r="H323" s="76"/>
    </row>
    <row r="324" spans="1:8" ht="15" customHeight="1">
      <c r="A324" s="69"/>
      <c r="B324" s="69"/>
      <c r="C324" s="69"/>
      <c r="D324" s="69"/>
      <c r="E324" s="69"/>
      <c r="F324" s="69"/>
      <c r="G324" s="69"/>
      <c r="H324" s="76"/>
    </row>
    <row r="325" spans="1:8" ht="15" customHeight="1">
      <c r="A325" s="69"/>
      <c r="B325" s="69"/>
      <c r="C325" s="69"/>
      <c r="D325" s="69"/>
      <c r="E325" s="69"/>
      <c r="F325" s="69"/>
      <c r="G325" s="69"/>
      <c r="H325" s="76"/>
    </row>
    <row r="326" spans="1:8" ht="15" customHeight="1">
      <c r="A326" s="69"/>
      <c r="B326" s="69"/>
      <c r="C326" s="69"/>
      <c r="D326" s="69"/>
      <c r="E326" s="69"/>
      <c r="F326" s="69"/>
      <c r="G326" s="69"/>
      <c r="H326" s="76"/>
    </row>
    <row r="327" spans="1:8" ht="15" customHeight="1">
      <c r="A327" s="69"/>
      <c r="B327" s="69"/>
      <c r="C327" s="69"/>
      <c r="D327" s="69"/>
      <c r="E327" s="69"/>
      <c r="F327" s="69"/>
      <c r="G327" s="69"/>
      <c r="H327" s="76"/>
    </row>
    <row r="328" spans="1:8" ht="15" customHeight="1">
      <c r="A328" s="69"/>
      <c r="B328" s="69"/>
      <c r="C328" s="69"/>
      <c r="D328" s="69"/>
      <c r="E328" s="69"/>
      <c r="F328" s="69"/>
      <c r="G328" s="69"/>
      <c r="H328" s="76"/>
    </row>
    <row r="329" spans="1:8" ht="15" customHeight="1">
      <c r="A329" s="69"/>
      <c r="B329" s="69"/>
      <c r="C329" s="69"/>
      <c r="D329" s="69"/>
      <c r="E329" s="69"/>
      <c r="F329" s="69"/>
      <c r="G329" s="69"/>
      <c r="H329" s="76"/>
    </row>
    <row r="330" spans="1:8" ht="15" customHeight="1">
      <c r="A330" s="69"/>
      <c r="B330" s="69"/>
      <c r="C330" s="69"/>
      <c r="D330" s="69"/>
      <c r="E330" s="69"/>
      <c r="F330" s="69"/>
      <c r="G330" s="69"/>
      <c r="H330" s="76"/>
    </row>
    <row r="331" spans="1:8" ht="15" customHeight="1">
      <c r="A331" s="69"/>
      <c r="B331" s="69"/>
      <c r="C331" s="69"/>
      <c r="D331" s="69"/>
      <c r="E331" s="69"/>
      <c r="F331" s="69"/>
      <c r="G331" s="69"/>
      <c r="H331" s="76"/>
    </row>
    <row r="332" spans="1:8" ht="15" customHeight="1">
      <c r="A332" s="69"/>
      <c r="B332" s="69"/>
      <c r="C332" s="69"/>
      <c r="D332" s="69"/>
      <c r="E332" s="69"/>
      <c r="F332" s="69"/>
      <c r="G332" s="69"/>
      <c r="H332" s="76"/>
    </row>
    <row r="333" spans="1:8" ht="15" customHeight="1">
      <c r="A333" s="69"/>
      <c r="B333" s="69"/>
      <c r="C333" s="69"/>
      <c r="D333" s="69"/>
      <c r="E333" s="69"/>
      <c r="F333" s="69"/>
      <c r="G333" s="69"/>
      <c r="H333" s="76"/>
    </row>
    <row r="334" spans="1:8" ht="15" customHeight="1">
      <c r="A334" s="69"/>
      <c r="B334" s="69"/>
      <c r="C334" s="69"/>
      <c r="D334" s="69"/>
      <c r="E334" s="69"/>
      <c r="F334" s="69"/>
      <c r="G334" s="69"/>
      <c r="H334" s="76"/>
    </row>
    <row r="335" spans="1:8" ht="15" customHeight="1">
      <c r="A335" s="69"/>
      <c r="B335" s="69"/>
      <c r="C335" s="69"/>
      <c r="D335" s="69"/>
      <c r="E335" s="69"/>
      <c r="F335" s="69"/>
      <c r="G335" s="69"/>
      <c r="H335" s="76"/>
    </row>
    <row r="336" spans="1:8" ht="15" customHeight="1">
      <c r="A336" s="69"/>
      <c r="B336" s="69"/>
      <c r="C336" s="69"/>
      <c r="D336" s="69"/>
      <c r="E336" s="69"/>
      <c r="F336" s="69"/>
      <c r="G336" s="69"/>
      <c r="H336" s="76"/>
    </row>
    <row r="337" spans="1:8" ht="15" customHeight="1">
      <c r="A337" s="69"/>
      <c r="B337" s="69"/>
      <c r="C337" s="69"/>
      <c r="D337" s="69"/>
      <c r="E337" s="69"/>
      <c r="F337" s="69"/>
      <c r="G337" s="69"/>
      <c r="H337" s="76"/>
    </row>
    <row r="338" spans="1:8" ht="15" customHeight="1">
      <c r="A338" s="69"/>
      <c r="B338" s="69"/>
      <c r="C338" s="69"/>
      <c r="D338" s="69"/>
      <c r="E338" s="69"/>
      <c r="F338" s="69"/>
      <c r="G338" s="69"/>
      <c r="H338" s="76"/>
    </row>
    <row r="339" spans="1:8" ht="15" customHeight="1">
      <c r="A339" s="69"/>
      <c r="B339" s="69"/>
      <c r="C339" s="69"/>
      <c r="D339" s="69"/>
      <c r="E339" s="69"/>
      <c r="F339" s="69"/>
      <c r="G339" s="69"/>
      <c r="H339" s="76"/>
    </row>
    <row r="340" spans="1:8" ht="15" customHeight="1">
      <c r="A340" s="69"/>
      <c r="B340" s="69"/>
      <c r="C340" s="69"/>
      <c r="D340" s="69"/>
      <c r="E340" s="69"/>
      <c r="F340" s="69"/>
      <c r="G340" s="69"/>
      <c r="H340" s="76"/>
    </row>
    <row r="341" spans="1:8" ht="15" customHeight="1">
      <c r="A341" s="69"/>
      <c r="B341" s="69"/>
      <c r="C341" s="69"/>
      <c r="D341" s="69"/>
      <c r="E341" s="69"/>
      <c r="F341" s="69"/>
      <c r="G341" s="69"/>
      <c r="H341" s="76"/>
    </row>
    <row r="342" spans="1:8" ht="15" customHeight="1">
      <c r="A342" s="69"/>
      <c r="B342" s="69"/>
      <c r="C342" s="69"/>
      <c r="D342" s="69"/>
      <c r="E342" s="69"/>
      <c r="F342" s="69"/>
      <c r="G342" s="69"/>
      <c r="H342" s="76"/>
    </row>
    <row r="343" spans="1:8" ht="15" customHeight="1">
      <c r="A343" s="69"/>
      <c r="B343" s="69"/>
      <c r="C343" s="69"/>
      <c r="D343" s="69"/>
      <c r="E343" s="69"/>
      <c r="F343" s="69"/>
      <c r="G343" s="69"/>
      <c r="H343" s="76"/>
    </row>
    <row r="344" spans="1:8" ht="15" customHeight="1">
      <c r="A344" s="69"/>
      <c r="B344" s="69"/>
      <c r="C344" s="69"/>
      <c r="D344" s="69"/>
      <c r="E344" s="69"/>
      <c r="F344" s="69"/>
      <c r="G344" s="69"/>
      <c r="H344" s="76"/>
    </row>
    <row r="345" spans="1:8" ht="15" customHeight="1">
      <c r="A345" s="69"/>
      <c r="B345" s="69"/>
      <c r="C345" s="69"/>
      <c r="D345" s="69"/>
      <c r="E345" s="69"/>
      <c r="F345" s="69"/>
      <c r="G345" s="69"/>
      <c r="H345" s="76"/>
    </row>
    <row r="346" spans="1:8" ht="15" customHeight="1">
      <c r="A346" s="69"/>
      <c r="B346" s="69"/>
      <c r="C346" s="69"/>
      <c r="D346" s="69"/>
      <c r="E346" s="69"/>
      <c r="F346" s="69"/>
      <c r="G346" s="69"/>
      <c r="H346" s="76"/>
    </row>
    <row r="347" spans="1:8" ht="15" customHeight="1">
      <c r="A347" s="69"/>
      <c r="B347" s="69"/>
      <c r="C347" s="69"/>
      <c r="D347" s="69"/>
      <c r="E347" s="69"/>
      <c r="F347" s="69"/>
      <c r="G347" s="69"/>
      <c r="H347" s="76"/>
    </row>
    <row r="348" spans="1:8" ht="15" customHeight="1">
      <c r="A348" s="69"/>
      <c r="B348" s="69"/>
      <c r="C348" s="69"/>
      <c r="D348" s="69"/>
      <c r="E348" s="69"/>
      <c r="F348" s="69"/>
      <c r="G348" s="69"/>
      <c r="H348" s="76"/>
    </row>
    <row r="349" spans="1:8" ht="15" customHeight="1">
      <c r="A349" s="69"/>
      <c r="B349" s="69"/>
      <c r="C349" s="69"/>
      <c r="D349" s="69"/>
      <c r="E349" s="69"/>
      <c r="F349" s="69"/>
      <c r="G349" s="69"/>
      <c r="H349" s="76"/>
    </row>
    <row r="350" spans="1:8" ht="15" customHeight="1">
      <c r="A350" s="69"/>
      <c r="B350" s="69"/>
      <c r="C350" s="69"/>
      <c r="D350" s="69"/>
      <c r="E350" s="69"/>
      <c r="F350" s="69"/>
      <c r="G350" s="69"/>
      <c r="H350" s="76"/>
    </row>
    <row r="351" spans="1:8" ht="15" customHeight="1">
      <c r="A351" s="69"/>
      <c r="B351" s="69"/>
      <c r="C351" s="69"/>
      <c r="D351" s="69"/>
      <c r="E351" s="69"/>
      <c r="F351" s="69"/>
      <c r="G351" s="69"/>
      <c r="H351" s="76"/>
    </row>
    <row r="352" spans="1:8" ht="15" customHeight="1">
      <c r="A352" s="69"/>
      <c r="B352" s="69"/>
      <c r="C352" s="69"/>
      <c r="D352" s="69"/>
      <c r="E352" s="69"/>
      <c r="F352" s="69"/>
      <c r="G352" s="69"/>
      <c r="H352" s="76"/>
    </row>
    <row r="353" spans="1:8" ht="15" customHeight="1">
      <c r="A353" s="69"/>
      <c r="B353" s="69"/>
      <c r="C353" s="69"/>
      <c r="D353" s="69"/>
      <c r="E353" s="69"/>
      <c r="F353" s="69"/>
      <c r="G353" s="69"/>
      <c r="H353" s="76"/>
    </row>
    <row r="354" spans="1:8" ht="15" customHeight="1">
      <c r="A354" s="69"/>
      <c r="B354" s="69"/>
      <c r="C354" s="69"/>
      <c r="D354" s="69"/>
      <c r="E354" s="69"/>
      <c r="F354" s="69"/>
      <c r="G354" s="69"/>
      <c r="H354" s="76"/>
    </row>
    <row r="355" spans="1:8" ht="15" customHeight="1">
      <c r="A355" s="69"/>
      <c r="B355" s="69"/>
      <c r="C355" s="69"/>
      <c r="D355" s="69"/>
      <c r="E355" s="69"/>
      <c r="F355" s="69"/>
      <c r="G355" s="69"/>
      <c r="H355" s="76"/>
    </row>
    <row r="356" spans="1:8" ht="15" customHeight="1">
      <c r="A356" s="69"/>
      <c r="B356" s="69"/>
      <c r="C356" s="69"/>
      <c r="D356" s="69"/>
      <c r="E356" s="69"/>
      <c r="F356" s="69"/>
      <c r="G356" s="69"/>
      <c r="H356" s="76"/>
    </row>
    <row r="357" spans="1:8" ht="15" customHeight="1">
      <c r="A357" s="69"/>
      <c r="B357" s="69"/>
      <c r="C357" s="69"/>
      <c r="D357" s="69"/>
      <c r="E357" s="69"/>
      <c r="F357" s="69"/>
      <c r="G357" s="69"/>
      <c r="H357" s="76"/>
    </row>
    <row r="358" spans="1:8" ht="15" customHeight="1">
      <c r="A358" s="69"/>
      <c r="B358" s="69"/>
      <c r="C358" s="69"/>
      <c r="D358" s="69"/>
      <c r="E358" s="69"/>
      <c r="F358" s="69"/>
      <c r="G358" s="69"/>
      <c r="H358" s="76"/>
    </row>
    <row r="359" spans="1:8" ht="15" customHeight="1">
      <c r="A359" s="69"/>
      <c r="B359" s="69"/>
      <c r="C359" s="69"/>
      <c r="D359" s="69"/>
      <c r="E359" s="69"/>
      <c r="F359" s="69"/>
      <c r="G359" s="69"/>
      <c r="H359" s="76"/>
    </row>
    <row r="360" spans="1:8" ht="15" customHeight="1">
      <c r="A360" s="69"/>
      <c r="B360" s="69"/>
      <c r="C360" s="69"/>
      <c r="D360" s="69"/>
      <c r="E360" s="69"/>
      <c r="F360" s="69"/>
      <c r="G360" s="69"/>
      <c r="H360" s="76"/>
    </row>
    <row r="361" spans="1:8" ht="15" customHeight="1">
      <c r="A361" s="69"/>
      <c r="B361" s="69"/>
      <c r="C361" s="69"/>
      <c r="D361" s="69"/>
      <c r="E361" s="69"/>
      <c r="F361" s="69"/>
      <c r="G361" s="69"/>
      <c r="H361" s="76"/>
    </row>
    <row r="362" spans="1:8" ht="15" customHeight="1">
      <c r="A362" s="69"/>
      <c r="B362" s="69"/>
      <c r="C362" s="69"/>
      <c r="D362" s="69"/>
      <c r="E362" s="69"/>
      <c r="F362" s="69"/>
      <c r="G362" s="69"/>
      <c r="H362" s="76"/>
    </row>
    <row r="363" spans="1:8" ht="15" customHeight="1">
      <c r="A363" s="69"/>
      <c r="B363" s="69"/>
      <c r="C363" s="69"/>
      <c r="D363" s="69"/>
      <c r="E363" s="69"/>
      <c r="F363" s="69"/>
      <c r="G363" s="69"/>
      <c r="H363" s="76"/>
    </row>
    <row r="364" spans="1:8" ht="15" customHeight="1">
      <c r="A364" s="69"/>
      <c r="B364" s="69"/>
      <c r="C364" s="69"/>
      <c r="D364" s="69"/>
      <c r="E364" s="69"/>
      <c r="F364" s="69"/>
      <c r="G364" s="69"/>
      <c r="H364" s="76"/>
    </row>
    <row r="365" spans="1:8" ht="15" customHeight="1">
      <c r="A365" s="69"/>
      <c r="B365" s="69"/>
      <c r="C365" s="69"/>
      <c r="D365" s="69"/>
      <c r="E365" s="69"/>
      <c r="F365" s="69"/>
      <c r="G365" s="69"/>
      <c r="H365" s="76"/>
    </row>
    <row r="366" spans="1:8" ht="15" customHeight="1">
      <c r="A366" s="69"/>
      <c r="B366" s="69"/>
      <c r="C366" s="69"/>
      <c r="D366" s="69"/>
      <c r="E366" s="69"/>
      <c r="F366" s="69"/>
      <c r="G366" s="69"/>
      <c r="H366" s="76"/>
    </row>
    <row r="367" spans="1:8" ht="15" customHeight="1">
      <c r="A367" s="69"/>
      <c r="B367" s="69"/>
      <c r="C367" s="69"/>
      <c r="D367" s="69"/>
      <c r="E367" s="69"/>
      <c r="F367" s="69"/>
      <c r="G367" s="69"/>
      <c r="H367" s="76"/>
    </row>
    <row r="368" spans="1:8" ht="15" customHeight="1">
      <c r="A368" s="69"/>
      <c r="B368" s="69"/>
      <c r="C368" s="69"/>
      <c r="D368" s="69"/>
      <c r="E368" s="69"/>
      <c r="F368" s="69"/>
      <c r="G368" s="69"/>
      <c r="H368" s="76"/>
    </row>
    <row r="369" spans="1:8" ht="15" customHeight="1">
      <c r="A369" s="69"/>
      <c r="B369" s="69"/>
      <c r="C369" s="69"/>
      <c r="D369" s="69"/>
      <c r="E369" s="69"/>
      <c r="F369" s="69"/>
      <c r="G369" s="69"/>
      <c r="H369" s="76"/>
    </row>
    <row r="370" spans="1:8" ht="15" customHeight="1">
      <c r="A370" s="69"/>
      <c r="B370" s="69"/>
      <c r="C370" s="69"/>
      <c r="D370" s="69"/>
      <c r="E370" s="69"/>
      <c r="F370" s="69"/>
      <c r="G370" s="69"/>
      <c r="H370" s="76"/>
    </row>
    <row r="371" spans="1:8" ht="15" customHeight="1">
      <c r="A371" s="69"/>
      <c r="B371" s="69"/>
      <c r="C371" s="69"/>
      <c r="D371" s="69"/>
      <c r="E371" s="69"/>
      <c r="F371" s="69"/>
      <c r="G371" s="69"/>
      <c r="H371" s="76"/>
    </row>
    <row r="372" spans="1:8" ht="15" customHeight="1">
      <c r="A372" s="69"/>
      <c r="B372" s="69"/>
      <c r="C372" s="69"/>
      <c r="D372" s="69"/>
      <c r="E372" s="69"/>
      <c r="F372" s="69"/>
      <c r="G372" s="69"/>
      <c r="H372" s="76"/>
    </row>
    <row r="373" spans="1:8" ht="15" customHeight="1">
      <c r="A373" s="69"/>
      <c r="B373" s="69"/>
      <c r="C373" s="69"/>
      <c r="D373" s="69"/>
      <c r="E373" s="69"/>
      <c r="F373" s="69"/>
      <c r="G373" s="69"/>
      <c r="H373" s="76"/>
    </row>
    <row r="374" spans="1:8" ht="15" customHeight="1">
      <c r="A374" s="69"/>
      <c r="B374" s="69"/>
      <c r="C374" s="69"/>
      <c r="D374" s="69"/>
      <c r="E374" s="69"/>
      <c r="F374" s="69"/>
      <c r="G374" s="69"/>
      <c r="H374" s="76"/>
    </row>
    <row r="375" spans="1:8" ht="15" customHeight="1">
      <c r="A375" s="69"/>
      <c r="B375" s="69"/>
      <c r="C375" s="69"/>
      <c r="D375" s="69"/>
      <c r="E375" s="69"/>
      <c r="F375" s="69"/>
      <c r="G375" s="69"/>
      <c r="H375" s="76"/>
    </row>
    <row r="376" spans="1:8" ht="15" customHeight="1">
      <c r="A376" s="69"/>
      <c r="B376" s="69"/>
      <c r="C376" s="69"/>
      <c r="D376" s="69"/>
      <c r="E376" s="69"/>
      <c r="F376" s="69"/>
      <c r="G376" s="69"/>
      <c r="H376" s="76"/>
    </row>
    <row r="377" spans="1:8" ht="15" customHeight="1">
      <c r="A377" s="69"/>
      <c r="B377" s="69"/>
      <c r="C377" s="69"/>
      <c r="D377" s="69"/>
      <c r="E377" s="69"/>
      <c r="F377" s="69"/>
      <c r="G377" s="69"/>
      <c r="H377" s="76"/>
    </row>
    <row r="378" spans="1:8" ht="15" customHeight="1">
      <c r="A378" s="69"/>
      <c r="B378" s="69"/>
      <c r="C378" s="69"/>
      <c r="D378" s="69"/>
      <c r="E378" s="69"/>
      <c r="F378" s="69"/>
      <c r="G378" s="69"/>
      <c r="H378" s="76"/>
    </row>
    <row r="379" spans="1:8" ht="15" customHeight="1">
      <c r="A379" s="69"/>
      <c r="B379" s="69"/>
      <c r="C379" s="69"/>
      <c r="D379" s="69"/>
      <c r="E379" s="69"/>
      <c r="F379" s="69"/>
      <c r="G379" s="69"/>
      <c r="H379" s="76"/>
    </row>
    <row r="380" spans="1:8" ht="15" customHeight="1">
      <c r="A380" s="69"/>
      <c r="B380" s="69"/>
      <c r="C380" s="69"/>
      <c r="D380" s="69"/>
      <c r="E380" s="69"/>
      <c r="F380" s="69"/>
      <c r="G380" s="69"/>
      <c r="H380" s="76"/>
    </row>
    <row r="381" spans="1:8" ht="15" customHeight="1">
      <c r="A381" s="69"/>
      <c r="B381" s="69"/>
      <c r="C381" s="69"/>
      <c r="D381" s="69"/>
      <c r="E381" s="69"/>
      <c r="F381" s="69"/>
      <c r="G381" s="69"/>
      <c r="H381" s="76"/>
    </row>
    <row r="382" spans="1:8" ht="15" customHeight="1">
      <c r="A382" s="69"/>
      <c r="B382" s="69"/>
      <c r="C382" s="69"/>
      <c r="D382" s="69"/>
      <c r="E382" s="69"/>
      <c r="F382" s="69"/>
      <c r="G382" s="69"/>
      <c r="H382" s="76"/>
    </row>
    <row r="383" spans="1:8" ht="15" customHeight="1">
      <c r="A383" s="69"/>
      <c r="B383" s="69"/>
      <c r="C383" s="69"/>
      <c r="D383" s="69"/>
      <c r="E383" s="69"/>
      <c r="F383" s="69"/>
      <c r="G383" s="69"/>
      <c r="H383" s="76"/>
    </row>
    <row r="384" spans="1:8" ht="15" customHeight="1">
      <c r="A384" s="69"/>
      <c r="B384" s="69"/>
      <c r="C384" s="69"/>
      <c r="D384" s="69"/>
      <c r="E384" s="69"/>
      <c r="F384" s="69"/>
      <c r="G384" s="69"/>
      <c r="H384" s="76"/>
    </row>
    <row r="385" spans="1:8" ht="15" customHeight="1">
      <c r="A385" s="69"/>
      <c r="B385" s="69"/>
      <c r="C385" s="69"/>
      <c r="D385" s="69"/>
      <c r="E385" s="69"/>
      <c r="F385" s="69"/>
      <c r="G385" s="69"/>
      <c r="H385" s="76"/>
    </row>
    <row r="386" spans="1:8" ht="15" customHeight="1">
      <c r="A386" s="69"/>
      <c r="B386" s="69"/>
      <c r="C386" s="69"/>
      <c r="D386" s="69"/>
      <c r="E386" s="69"/>
      <c r="F386" s="69"/>
      <c r="G386" s="69"/>
      <c r="H386" s="76"/>
    </row>
    <row r="387" spans="1:8" ht="15" customHeight="1">
      <c r="A387" s="69"/>
      <c r="B387" s="69"/>
      <c r="C387" s="69"/>
      <c r="D387" s="69"/>
      <c r="E387" s="69"/>
      <c r="F387" s="69"/>
      <c r="G387" s="69"/>
      <c r="H387" s="76"/>
    </row>
    <row r="388" spans="1:8" ht="15" customHeight="1">
      <c r="A388" s="69"/>
      <c r="B388" s="69"/>
      <c r="C388" s="69"/>
      <c r="D388" s="69"/>
      <c r="E388" s="69"/>
      <c r="F388" s="69"/>
      <c r="G388" s="69"/>
      <c r="H388" s="76"/>
    </row>
    <row r="389" spans="1:8" ht="15" customHeight="1">
      <c r="A389" s="69"/>
      <c r="B389" s="69"/>
      <c r="C389" s="69"/>
      <c r="D389" s="69"/>
      <c r="E389" s="69"/>
      <c r="F389" s="69"/>
      <c r="G389" s="69"/>
      <c r="H389" s="76"/>
    </row>
    <row r="390" spans="1:8" ht="15" customHeight="1">
      <c r="A390" s="69"/>
      <c r="B390" s="69"/>
      <c r="C390" s="69"/>
      <c r="D390" s="69"/>
      <c r="E390" s="69"/>
      <c r="F390" s="69"/>
      <c r="G390" s="69"/>
      <c r="H390" s="76"/>
    </row>
    <row r="391" spans="1:8" ht="15" customHeight="1">
      <c r="A391" s="69"/>
      <c r="B391" s="69"/>
      <c r="C391" s="69"/>
      <c r="D391" s="69"/>
      <c r="E391" s="69"/>
      <c r="F391" s="69"/>
      <c r="G391" s="69"/>
      <c r="H391" s="76"/>
    </row>
    <row r="392" spans="1:8" ht="15" customHeight="1">
      <c r="A392" s="69"/>
      <c r="B392" s="69"/>
      <c r="C392" s="69"/>
      <c r="D392" s="69"/>
      <c r="E392" s="69"/>
      <c r="F392" s="69"/>
      <c r="G392" s="69"/>
      <c r="H392" s="76"/>
    </row>
    <row r="393" spans="1:8" ht="15" customHeight="1">
      <c r="A393" s="69"/>
      <c r="B393" s="69"/>
      <c r="C393" s="69"/>
      <c r="D393" s="69"/>
      <c r="E393" s="69"/>
      <c r="F393" s="69"/>
      <c r="G393" s="69"/>
      <c r="H393" s="76"/>
    </row>
    <row r="394" spans="1:8" ht="15" customHeight="1">
      <c r="A394" s="69"/>
      <c r="B394" s="69"/>
      <c r="C394" s="69"/>
      <c r="D394" s="69"/>
      <c r="E394" s="69"/>
      <c r="F394" s="69"/>
      <c r="G394" s="69"/>
      <c r="H394" s="76"/>
    </row>
    <row r="395" spans="1:8" ht="15" customHeight="1">
      <c r="A395" s="69"/>
      <c r="B395" s="69"/>
      <c r="C395" s="69"/>
      <c r="D395" s="69"/>
      <c r="E395" s="69"/>
      <c r="F395" s="69"/>
      <c r="G395" s="69"/>
      <c r="H395" s="76"/>
    </row>
    <row r="396" spans="1:8" ht="15" customHeight="1">
      <c r="A396" s="69"/>
      <c r="B396" s="69"/>
      <c r="C396" s="69"/>
      <c r="D396" s="69"/>
      <c r="E396" s="69"/>
      <c r="F396" s="69"/>
      <c r="G396" s="69"/>
      <c r="H396" s="76"/>
    </row>
    <row r="397" spans="1:8" ht="15" customHeight="1">
      <c r="A397" s="69"/>
      <c r="B397" s="69"/>
      <c r="C397" s="69"/>
      <c r="D397" s="69"/>
      <c r="E397" s="69"/>
      <c r="F397" s="69"/>
      <c r="G397" s="69"/>
      <c r="H397" s="76"/>
    </row>
    <row r="398" spans="1:8" ht="15" customHeight="1">
      <c r="A398" s="69"/>
      <c r="B398" s="69"/>
      <c r="C398" s="69"/>
      <c r="D398" s="69"/>
      <c r="E398" s="69"/>
      <c r="F398" s="69"/>
      <c r="G398" s="69"/>
      <c r="H398" s="76"/>
    </row>
    <row r="399" spans="1:8" ht="15" customHeight="1">
      <c r="A399" s="69"/>
      <c r="B399" s="69"/>
      <c r="C399" s="69"/>
      <c r="D399" s="69"/>
      <c r="E399" s="69"/>
      <c r="F399" s="69"/>
      <c r="G399" s="69"/>
      <c r="H399" s="76"/>
    </row>
    <row r="400" spans="1:8" ht="15" customHeight="1">
      <c r="A400" s="69"/>
      <c r="B400" s="69"/>
      <c r="C400" s="69"/>
      <c r="D400" s="69"/>
      <c r="E400" s="69"/>
      <c r="F400" s="69"/>
      <c r="G400" s="69"/>
      <c r="H400" s="76"/>
    </row>
    <row r="401" spans="1:8" ht="15" customHeight="1">
      <c r="A401" s="69"/>
      <c r="B401" s="69"/>
      <c r="C401" s="69"/>
      <c r="D401" s="69"/>
      <c r="E401" s="69"/>
      <c r="F401" s="69"/>
      <c r="G401" s="69"/>
      <c r="H401" s="76"/>
    </row>
    <row r="402" spans="1:8" ht="15" customHeight="1">
      <c r="A402" s="69"/>
      <c r="B402" s="69"/>
      <c r="C402" s="69"/>
      <c r="D402" s="69"/>
      <c r="E402" s="69"/>
      <c r="F402" s="69"/>
      <c r="G402" s="69"/>
      <c r="H402" s="76"/>
    </row>
    <row r="403" spans="1:8" ht="15" customHeight="1">
      <c r="A403" s="69"/>
      <c r="B403" s="69"/>
      <c r="C403" s="69"/>
      <c r="D403" s="69"/>
      <c r="E403" s="69"/>
      <c r="F403" s="69"/>
      <c r="G403" s="69"/>
      <c r="H403" s="76"/>
    </row>
    <row r="404" spans="1:8" ht="15" customHeight="1">
      <c r="A404" s="69"/>
      <c r="B404" s="69"/>
      <c r="C404" s="69"/>
      <c r="D404" s="69"/>
      <c r="E404" s="69"/>
      <c r="F404" s="69"/>
      <c r="G404" s="69"/>
      <c r="H404" s="76"/>
    </row>
    <row r="405" spans="1:8" ht="15" customHeight="1">
      <c r="A405" s="69"/>
      <c r="B405" s="69"/>
      <c r="C405" s="69"/>
      <c r="D405" s="69"/>
      <c r="E405" s="69"/>
      <c r="F405" s="69"/>
      <c r="G405" s="69"/>
      <c r="H405" s="76"/>
    </row>
    <row r="406" spans="1:8" ht="15" customHeight="1">
      <c r="A406" s="69"/>
      <c r="B406" s="69"/>
      <c r="C406" s="69"/>
      <c r="D406" s="69"/>
      <c r="E406" s="69"/>
      <c r="F406" s="69"/>
      <c r="G406" s="69"/>
      <c r="H406" s="76"/>
    </row>
    <row r="407" spans="1:8" ht="15" customHeight="1">
      <c r="A407" s="69"/>
      <c r="B407" s="69"/>
      <c r="C407" s="69"/>
      <c r="D407" s="69"/>
      <c r="E407" s="69"/>
      <c r="F407" s="69"/>
      <c r="G407" s="69"/>
      <c r="H407" s="76"/>
    </row>
    <row r="408" spans="1:8" ht="15" customHeight="1">
      <c r="A408" s="69"/>
      <c r="B408" s="69"/>
      <c r="C408" s="69"/>
      <c r="D408" s="69"/>
      <c r="E408" s="69"/>
      <c r="F408" s="69"/>
      <c r="G408" s="69"/>
      <c r="H408" s="76"/>
    </row>
    <row r="409" spans="1:8" ht="15" customHeight="1">
      <c r="A409" s="69"/>
      <c r="B409" s="69"/>
      <c r="C409" s="69"/>
      <c r="D409" s="69"/>
      <c r="E409" s="69"/>
      <c r="F409" s="69"/>
      <c r="G409" s="69"/>
      <c r="H409" s="76"/>
    </row>
    <row r="410" spans="1:8" ht="15" customHeight="1">
      <c r="A410" s="69"/>
      <c r="B410" s="69"/>
      <c r="C410" s="69"/>
      <c r="D410" s="69"/>
      <c r="E410" s="69"/>
      <c r="F410" s="69"/>
      <c r="G410" s="69"/>
      <c r="H410" s="76"/>
    </row>
    <row r="411" spans="1:8" ht="15" customHeight="1">
      <c r="A411" s="69"/>
      <c r="B411" s="69"/>
      <c r="C411" s="69"/>
      <c r="D411" s="69"/>
      <c r="E411" s="69"/>
      <c r="F411" s="69"/>
      <c r="G411" s="69"/>
      <c r="H411" s="76"/>
    </row>
    <row r="412" spans="1:8" ht="15" customHeight="1">
      <c r="A412" s="69"/>
      <c r="B412" s="69"/>
      <c r="C412" s="69"/>
      <c r="D412" s="69"/>
      <c r="E412" s="69"/>
      <c r="F412" s="69"/>
      <c r="G412" s="69"/>
      <c r="H412" s="76"/>
    </row>
    <row r="413" spans="1:8" ht="15" customHeight="1">
      <c r="A413" s="69"/>
      <c r="B413" s="69"/>
      <c r="C413" s="69"/>
      <c r="D413" s="69"/>
      <c r="E413" s="69"/>
      <c r="F413" s="69"/>
      <c r="G413" s="69"/>
      <c r="H413" s="76"/>
    </row>
    <row r="414" spans="1:8" ht="15" customHeight="1">
      <c r="A414" s="69"/>
      <c r="B414" s="69"/>
      <c r="C414" s="69"/>
      <c r="D414" s="69"/>
      <c r="E414" s="69"/>
      <c r="F414" s="69"/>
      <c r="G414" s="69"/>
      <c r="H414" s="76"/>
    </row>
    <row r="415" spans="1:8" ht="15" customHeight="1">
      <c r="A415" s="69"/>
      <c r="B415" s="69"/>
      <c r="C415" s="69"/>
      <c r="D415" s="69"/>
      <c r="E415" s="69"/>
      <c r="F415" s="69"/>
      <c r="G415" s="69"/>
      <c r="H415" s="76"/>
    </row>
    <row r="416" spans="1:8" ht="15" customHeight="1">
      <c r="A416" s="69"/>
      <c r="B416" s="69"/>
      <c r="C416" s="69"/>
      <c r="D416" s="69"/>
      <c r="E416" s="69"/>
      <c r="F416" s="69"/>
      <c r="G416" s="69"/>
      <c r="H416" s="76"/>
    </row>
    <row r="417" spans="1:8" ht="15" customHeight="1">
      <c r="A417" s="69"/>
      <c r="B417" s="69"/>
      <c r="C417" s="69"/>
      <c r="D417" s="69"/>
      <c r="E417" s="69"/>
      <c r="F417" s="69"/>
      <c r="G417" s="69"/>
      <c r="H417" s="76"/>
    </row>
    <row r="418" spans="1:8" ht="15" customHeight="1">
      <c r="A418" s="69"/>
      <c r="B418" s="69"/>
      <c r="C418" s="69"/>
      <c r="D418" s="69"/>
      <c r="E418" s="69"/>
      <c r="F418" s="69"/>
      <c r="G418" s="69"/>
      <c r="H418" s="76"/>
    </row>
    <row r="419" spans="1:8" ht="15" customHeight="1">
      <c r="A419" s="69"/>
      <c r="B419" s="69"/>
      <c r="C419" s="69"/>
      <c r="D419" s="69"/>
      <c r="E419" s="69"/>
      <c r="F419" s="69"/>
      <c r="G419" s="69"/>
      <c r="H419" s="76"/>
    </row>
    <row r="420" spans="1:8" ht="15" customHeight="1">
      <c r="A420" s="69"/>
      <c r="B420" s="69"/>
      <c r="C420" s="69"/>
      <c r="D420" s="69"/>
      <c r="E420" s="69"/>
      <c r="F420" s="69"/>
      <c r="G420" s="69"/>
      <c r="H420" s="76"/>
    </row>
    <row r="421" spans="1:8" ht="15" customHeight="1">
      <c r="A421" s="69"/>
      <c r="B421" s="69"/>
      <c r="C421" s="69"/>
      <c r="D421" s="69"/>
      <c r="E421" s="69"/>
      <c r="F421" s="69"/>
      <c r="G421" s="69"/>
      <c r="H421" s="76"/>
    </row>
    <row r="422" spans="1:8" ht="15" customHeight="1">
      <c r="A422" s="69"/>
      <c r="B422" s="69"/>
      <c r="C422" s="69"/>
      <c r="D422" s="69"/>
      <c r="E422" s="69"/>
      <c r="F422" s="69"/>
      <c r="G422" s="69"/>
      <c r="H422" s="76"/>
    </row>
    <row r="423" spans="1:8" ht="15" customHeight="1">
      <c r="A423" s="69"/>
      <c r="B423" s="69"/>
      <c r="C423" s="69"/>
      <c r="D423" s="69"/>
      <c r="E423" s="69"/>
      <c r="F423" s="69"/>
      <c r="G423" s="69"/>
      <c r="H423" s="76"/>
    </row>
    <row r="424" spans="1:8" ht="15" customHeight="1">
      <c r="A424" s="69"/>
      <c r="B424" s="69"/>
      <c r="C424" s="69"/>
      <c r="D424" s="69"/>
      <c r="E424" s="69"/>
      <c r="F424" s="69"/>
      <c r="G424" s="69"/>
      <c r="H424" s="76"/>
    </row>
    <row r="425" spans="1:8" ht="15" customHeight="1">
      <c r="A425" s="69"/>
      <c r="B425" s="69"/>
      <c r="C425" s="69"/>
      <c r="D425" s="69"/>
      <c r="E425" s="69"/>
      <c r="F425" s="69"/>
      <c r="G425" s="69"/>
      <c r="H425" s="76"/>
    </row>
    <row r="426" spans="1:8" ht="15" customHeight="1">
      <c r="A426" s="69"/>
      <c r="B426" s="69"/>
      <c r="C426" s="69"/>
      <c r="D426" s="69"/>
      <c r="E426" s="69"/>
      <c r="F426" s="69"/>
      <c r="G426" s="69"/>
      <c r="H426" s="76"/>
    </row>
    <row r="427" spans="1:8" ht="15" customHeight="1">
      <c r="A427" s="69"/>
      <c r="B427" s="69"/>
      <c r="C427" s="69"/>
      <c r="D427" s="69"/>
      <c r="E427" s="69"/>
      <c r="F427" s="69"/>
      <c r="G427" s="69"/>
      <c r="H427" s="76"/>
    </row>
    <row r="428" spans="1:8" ht="15" customHeight="1">
      <c r="A428" s="69"/>
      <c r="B428" s="69"/>
      <c r="C428" s="69"/>
      <c r="D428" s="69"/>
      <c r="E428" s="69"/>
      <c r="F428" s="69"/>
      <c r="G428" s="69"/>
      <c r="H428" s="76"/>
    </row>
    <row r="429" spans="1:8" ht="15" customHeight="1">
      <c r="A429" s="69"/>
      <c r="B429" s="69"/>
      <c r="C429" s="69"/>
      <c r="D429" s="69"/>
      <c r="E429" s="69"/>
      <c r="F429" s="69"/>
      <c r="G429" s="69"/>
      <c r="H429" s="76"/>
    </row>
    <row r="430" spans="1:8" ht="15" customHeight="1">
      <c r="A430" s="69"/>
      <c r="B430" s="69"/>
      <c r="C430" s="69"/>
      <c r="D430" s="69"/>
      <c r="E430" s="69"/>
      <c r="F430" s="69"/>
      <c r="G430" s="69"/>
      <c r="H430" s="76"/>
    </row>
    <row r="431" spans="1:8" ht="15" customHeight="1">
      <c r="A431" s="69"/>
      <c r="B431" s="69"/>
      <c r="C431" s="69"/>
      <c r="D431" s="69"/>
      <c r="E431" s="69"/>
      <c r="F431" s="69"/>
      <c r="G431" s="69"/>
      <c r="H431" s="76"/>
    </row>
    <row r="432" spans="1:8" ht="15" customHeight="1">
      <c r="A432" s="69"/>
      <c r="B432" s="69"/>
      <c r="C432" s="69"/>
      <c r="D432" s="69"/>
      <c r="E432" s="69"/>
      <c r="F432" s="69"/>
      <c r="G432" s="69"/>
      <c r="H432" s="76"/>
    </row>
    <row r="433" spans="1:8" ht="15" customHeight="1">
      <c r="A433" s="69"/>
      <c r="B433" s="69"/>
      <c r="C433" s="69"/>
      <c r="D433" s="69"/>
      <c r="E433" s="69"/>
      <c r="F433" s="69"/>
      <c r="G433" s="69"/>
      <c r="H433" s="76"/>
    </row>
    <row r="434" spans="1:8" ht="15" customHeight="1">
      <c r="A434" s="69"/>
      <c r="B434" s="69"/>
      <c r="C434" s="69"/>
      <c r="D434" s="69"/>
      <c r="E434" s="69"/>
      <c r="F434" s="69"/>
      <c r="G434" s="69"/>
      <c r="H434" s="76"/>
    </row>
    <row r="435" spans="1:8" ht="15" customHeight="1">
      <c r="A435" s="69"/>
      <c r="B435" s="69"/>
      <c r="C435" s="69"/>
      <c r="D435" s="69"/>
      <c r="E435" s="69"/>
      <c r="F435" s="69"/>
      <c r="G435" s="69"/>
      <c r="H435" s="76"/>
    </row>
    <row r="436" spans="1:8" ht="15" customHeight="1">
      <c r="A436" s="69"/>
      <c r="B436" s="69"/>
      <c r="C436" s="69"/>
      <c r="D436" s="69"/>
      <c r="E436" s="69"/>
      <c r="F436" s="69"/>
      <c r="G436" s="69"/>
      <c r="H436" s="76"/>
    </row>
    <row r="437" spans="1:8" ht="15" customHeight="1">
      <c r="A437" s="69"/>
      <c r="B437" s="69"/>
      <c r="C437" s="69"/>
      <c r="D437" s="69"/>
      <c r="E437" s="69"/>
      <c r="F437" s="69"/>
      <c r="G437" s="69"/>
      <c r="H437" s="76"/>
    </row>
    <row r="438" spans="1:8" ht="15" customHeight="1">
      <c r="A438" s="69"/>
      <c r="B438" s="69"/>
      <c r="C438" s="69"/>
      <c r="D438" s="69"/>
      <c r="E438" s="69"/>
      <c r="F438" s="69"/>
      <c r="G438" s="69"/>
      <c r="H438" s="76"/>
    </row>
    <row r="439" spans="1:8" ht="15" customHeight="1">
      <c r="A439" s="69"/>
      <c r="B439" s="69"/>
      <c r="C439" s="69"/>
      <c r="D439" s="69"/>
      <c r="E439" s="69"/>
      <c r="F439" s="69"/>
      <c r="G439" s="69"/>
      <c r="H439" s="76"/>
    </row>
    <row r="440" spans="1:8" ht="15" customHeight="1">
      <c r="A440" s="69"/>
      <c r="B440" s="69"/>
      <c r="C440" s="69"/>
      <c r="D440" s="69"/>
      <c r="E440" s="69"/>
      <c r="F440" s="69"/>
      <c r="G440" s="69"/>
      <c r="H440" s="76"/>
    </row>
    <row r="441" spans="1:8" ht="15" customHeight="1">
      <c r="A441" s="69"/>
      <c r="B441" s="69"/>
      <c r="C441" s="69"/>
      <c r="D441" s="69"/>
      <c r="E441" s="69"/>
      <c r="F441" s="69"/>
      <c r="G441" s="69"/>
      <c r="H441" s="76"/>
    </row>
    <row r="442" spans="1:8" ht="15" customHeight="1">
      <c r="A442" s="69"/>
      <c r="B442" s="69"/>
      <c r="C442" s="69"/>
      <c r="D442" s="69"/>
      <c r="E442" s="69"/>
      <c r="F442" s="69"/>
      <c r="G442" s="69"/>
      <c r="H442" s="76"/>
    </row>
    <row r="443" spans="1:8" ht="15" customHeight="1">
      <c r="A443" s="69"/>
      <c r="B443" s="69"/>
      <c r="C443" s="69"/>
      <c r="D443" s="69"/>
      <c r="E443" s="69"/>
      <c r="F443" s="69"/>
      <c r="G443" s="69"/>
      <c r="H443" s="76"/>
    </row>
    <row r="444" spans="1:8" ht="15" customHeight="1">
      <c r="A444" s="69"/>
      <c r="B444" s="69"/>
      <c r="C444" s="69"/>
      <c r="D444" s="69"/>
      <c r="E444" s="69"/>
      <c r="F444" s="69"/>
      <c r="G444" s="69"/>
      <c r="H444" s="76"/>
    </row>
    <row r="445" spans="1:8" ht="15" customHeight="1">
      <c r="A445" s="69"/>
      <c r="B445" s="69"/>
      <c r="C445" s="69"/>
      <c r="D445" s="69"/>
      <c r="E445" s="69"/>
      <c r="F445" s="69"/>
      <c r="G445" s="69"/>
      <c r="H445" s="76"/>
    </row>
    <row r="446" spans="1:8" ht="15" customHeight="1">
      <c r="A446" s="69"/>
      <c r="B446" s="69"/>
      <c r="C446" s="69"/>
      <c r="D446" s="69"/>
      <c r="E446" s="69"/>
      <c r="F446" s="69"/>
      <c r="G446" s="69"/>
      <c r="H446" s="76"/>
    </row>
    <row r="447" spans="1:8" ht="15" customHeight="1">
      <c r="A447" s="69"/>
      <c r="B447" s="69"/>
      <c r="C447" s="69"/>
      <c r="D447" s="69"/>
      <c r="E447" s="69"/>
      <c r="F447" s="69"/>
      <c r="G447" s="69"/>
      <c r="H447" s="76"/>
    </row>
    <row r="448" spans="1:8" ht="15" customHeight="1">
      <c r="A448" s="69"/>
      <c r="B448" s="69"/>
      <c r="C448" s="69"/>
      <c r="D448" s="69"/>
      <c r="E448" s="69"/>
      <c r="F448" s="69"/>
      <c r="G448" s="69"/>
      <c r="H448" s="76"/>
    </row>
    <row r="449" spans="1:8" ht="15" customHeight="1">
      <c r="A449" s="69"/>
      <c r="B449" s="69"/>
      <c r="C449" s="69"/>
      <c r="D449" s="69"/>
      <c r="E449" s="69"/>
      <c r="F449" s="69"/>
      <c r="G449" s="69"/>
      <c r="H449" s="76"/>
    </row>
    <row r="450" spans="1:8" ht="15" customHeight="1">
      <c r="A450" s="69"/>
      <c r="B450" s="69"/>
      <c r="C450" s="69"/>
      <c r="D450" s="69"/>
      <c r="E450" s="69"/>
      <c r="F450" s="69"/>
      <c r="G450" s="69"/>
      <c r="H450" s="76"/>
    </row>
    <row r="451" spans="1:8" ht="15" customHeight="1">
      <c r="A451" s="69"/>
      <c r="B451" s="69"/>
      <c r="C451" s="69"/>
      <c r="D451" s="69"/>
      <c r="E451" s="69"/>
      <c r="F451" s="69"/>
      <c r="G451" s="69"/>
      <c r="H451" s="76"/>
    </row>
    <row r="452" spans="1:8" ht="15" customHeight="1">
      <c r="A452" s="69"/>
      <c r="B452" s="69"/>
      <c r="C452" s="69"/>
      <c r="D452" s="69"/>
      <c r="E452" s="69"/>
      <c r="F452" s="69"/>
      <c r="G452" s="69"/>
      <c r="H452" s="76"/>
    </row>
    <row r="453" spans="1:8" ht="15" customHeight="1">
      <c r="A453" s="69"/>
      <c r="B453" s="69"/>
      <c r="C453" s="69"/>
      <c r="D453" s="69"/>
      <c r="E453" s="69"/>
      <c r="F453" s="69"/>
      <c r="G453" s="69"/>
      <c r="H453" s="76"/>
    </row>
    <row r="454" spans="1:8" ht="15" customHeight="1">
      <c r="A454" s="69"/>
      <c r="B454" s="69"/>
      <c r="C454" s="69"/>
      <c r="D454" s="69"/>
      <c r="E454" s="69"/>
      <c r="F454" s="69"/>
      <c r="G454" s="69"/>
      <c r="H454" s="76"/>
    </row>
    <row r="455" spans="1:8" ht="15" customHeight="1">
      <c r="A455" s="69"/>
      <c r="B455" s="69"/>
      <c r="C455" s="69"/>
      <c r="D455" s="69"/>
      <c r="E455" s="69"/>
      <c r="F455" s="69"/>
      <c r="G455" s="69"/>
      <c r="H455" s="76"/>
    </row>
    <row r="456" spans="1:8" ht="15" customHeight="1">
      <c r="A456" s="69"/>
      <c r="B456" s="69"/>
      <c r="C456" s="69"/>
      <c r="D456" s="69"/>
      <c r="E456" s="69"/>
      <c r="F456" s="69"/>
      <c r="G456" s="69"/>
      <c r="H456" s="76"/>
    </row>
    <row r="457" spans="1:8" ht="15" customHeight="1">
      <c r="A457" s="69"/>
      <c r="B457" s="69"/>
      <c r="C457" s="69"/>
      <c r="D457" s="69"/>
      <c r="E457" s="69"/>
      <c r="F457" s="69"/>
      <c r="G457" s="69"/>
      <c r="H457" s="76"/>
    </row>
    <row r="458" spans="1:8" ht="15" customHeight="1">
      <c r="A458" s="69"/>
      <c r="B458" s="69"/>
      <c r="C458" s="69"/>
      <c r="D458" s="69"/>
      <c r="E458" s="69"/>
      <c r="F458" s="69"/>
      <c r="G458" s="69"/>
      <c r="H458" s="76"/>
    </row>
    <row r="459" spans="1:8" ht="15" customHeight="1">
      <c r="A459" s="69"/>
      <c r="B459" s="69"/>
      <c r="C459" s="69"/>
      <c r="D459" s="69"/>
      <c r="E459" s="69"/>
      <c r="F459" s="69"/>
      <c r="G459" s="69"/>
      <c r="H459" s="76"/>
    </row>
    <row r="460" spans="1:8" ht="15" customHeight="1">
      <c r="A460" s="69"/>
      <c r="B460" s="69"/>
      <c r="C460" s="69"/>
      <c r="D460" s="69"/>
      <c r="E460" s="69"/>
      <c r="F460" s="69"/>
      <c r="G460" s="69"/>
      <c r="H460" s="76"/>
    </row>
    <row r="461" spans="1:8" ht="15" customHeight="1">
      <c r="A461" s="69"/>
      <c r="B461" s="69"/>
      <c r="C461" s="69"/>
      <c r="D461" s="69"/>
      <c r="E461" s="69"/>
      <c r="F461" s="69"/>
      <c r="G461" s="69"/>
      <c r="H461" s="76"/>
    </row>
    <row r="462" spans="1:8" ht="15" customHeight="1">
      <c r="A462" s="69"/>
      <c r="B462" s="69"/>
      <c r="C462" s="69"/>
      <c r="D462" s="69"/>
      <c r="E462" s="69"/>
      <c r="F462" s="69"/>
      <c r="G462" s="69"/>
      <c r="H462" s="76"/>
    </row>
    <row r="463" spans="1:8" ht="15" customHeight="1">
      <c r="A463" s="69"/>
      <c r="B463" s="69"/>
      <c r="C463" s="69"/>
      <c r="D463" s="69"/>
      <c r="E463" s="69"/>
      <c r="F463" s="69"/>
      <c r="G463" s="69"/>
      <c r="H463" s="76"/>
    </row>
    <row r="464" spans="1:8" ht="15" customHeight="1">
      <c r="A464" s="69"/>
      <c r="B464" s="69"/>
      <c r="C464" s="69"/>
      <c r="D464" s="69"/>
      <c r="E464" s="69"/>
      <c r="F464" s="69"/>
      <c r="G464" s="69"/>
      <c r="H464" s="76"/>
    </row>
    <row r="465" spans="1:8" ht="15" customHeight="1">
      <c r="A465" s="69"/>
      <c r="B465" s="69"/>
      <c r="C465" s="69"/>
      <c r="D465" s="69"/>
      <c r="E465" s="69"/>
      <c r="F465" s="69"/>
      <c r="G465" s="69"/>
      <c r="H465" s="76"/>
    </row>
    <row r="466" spans="1:8" ht="15" customHeight="1">
      <c r="A466" s="69"/>
      <c r="B466" s="69"/>
      <c r="C466" s="69"/>
      <c r="D466" s="69"/>
      <c r="E466" s="69"/>
      <c r="F466" s="69"/>
      <c r="G466" s="69"/>
      <c r="H466" s="76"/>
    </row>
    <row r="467" spans="1:8" ht="15" customHeight="1">
      <c r="A467" s="69"/>
      <c r="B467" s="69"/>
      <c r="C467" s="69"/>
      <c r="D467" s="69"/>
      <c r="E467" s="69"/>
      <c r="F467" s="69"/>
      <c r="G467" s="69"/>
      <c r="H467" s="76"/>
    </row>
    <row r="468" spans="1:8" ht="15" customHeight="1">
      <c r="A468" s="69"/>
      <c r="B468" s="69"/>
      <c r="C468" s="69"/>
      <c r="D468" s="69"/>
      <c r="E468" s="69"/>
      <c r="F468" s="69"/>
      <c r="G468" s="69"/>
      <c r="H468" s="76"/>
    </row>
    <row r="469" spans="1:8" ht="15" customHeight="1">
      <c r="A469" s="69"/>
      <c r="B469" s="69"/>
      <c r="C469" s="69"/>
      <c r="D469" s="69"/>
      <c r="E469" s="69"/>
      <c r="F469" s="69"/>
      <c r="G469" s="69"/>
      <c r="H469" s="76"/>
    </row>
    <row r="470" spans="1:8" ht="15" customHeight="1">
      <c r="A470" s="69"/>
      <c r="B470" s="69"/>
      <c r="C470" s="69"/>
      <c r="D470" s="69"/>
      <c r="E470" s="69"/>
      <c r="F470" s="69"/>
      <c r="G470" s="69"/>
      <c r="H470" s="76"/>
    </row>
    <row r="471" spans="1:8" ht="15" customHeight="1">
      <c r="A471" s="69"/>
      <c r="B471" s="69"/>
      <c r="C471" s="69"/>
      <c r="D471" s="69"/>
      <c r="E471" s="69"/>
      <c r="F471" s="69"/>
      <c r="G471" s="69"/>
      <c r="H471" s="76"/>
    </row>
    <row r="472" spans="1:8" ht="15" customHeight="1">
      <c r="A472" s="69"/>
      <c r="B472" s="69"/>
      <c r="C472" s="69"/>
      <c r="D472" s="69"/>
      <c r="E472" s="69"/>
      <c r="F472" s="69"/>
      <c r="G472" s="69"/>
      <c r="H472" s="76"/>
    </row>
    <row r="473" spans="1:8" ht="15" customHeight="1">
      <c r="A473" s="69"/>
      <c r="B473" s="69"/>
      <c r="C473" s="69"/>
      <c r="D473" s="69"/>
      <c r="E473" s="69"/>
      <c r="F473" s="69"/>
      <c r="G473" s="69"/>
      <c r="H473" s="76"/>
    </row>
    <row r="474" spans="1:8" ht="15" customHeight="1">
      <c r="A474" s="69"/>
      <c r="B474" s="69"/>
      <c r="C474" s="69"/>
      <c r="D474" s="69"/>
      <c r="E474" s="69"/>
      <c r="F474" s="69"/>
      <c r="G474" s="69"/>
      <c r="H474" s="76"/>
    </row>
    <row r="475" spans="1:8" ht="15" customHeight="1">
      <c r="A475" s="69"/>
      <c r="B475" s="69"/>
      <c r="C475" s="69"/>
      <c r="D475" s="69"/>
      <c r="E475" s="69"/>
      <c r="F475" s="69"/>
      <c r="G475" s="69"/>
      <c r="H475" s="76"/>
    </row>
    <row r="476" spans="1:8" ht="15" customHeight="1">
      <c r="A476" s="69"/>
      <c r="B476" s="69"/>
      <c r="C476" s="69"/>
      <c r="D476" s="69"/>
      <c r="E476" s="69"/>
      <c r="F476" s="69"/>
      <c r="G476" s="69"/>
      <c r="H476" s="76"/>
    </row>
    <row r="477" spans="1:8" ht="15" customHeight="1">
      <c r="A477" s="69"/>
      <c r="B477" s="69"/>
      <c r="C477" s="69"/>
      <c r="D477" s="69"/>
      <c r="E477" s="69"/>
      <c r="F477" s="69"/>
      <c r="G477" s="69"/>
      <c r="H477" s="76"/>
    </row>
    <row r="478" spans="1:8" ht="15" customHeight="1">
      <c r="A478" s="69"/>
      <c r="B478" s="69"/>
      <c r="C478" s="69"/>
      <c r="D478" s="69"/>
      <c r="E478" s="69"/>
      <c r="F478" s="69"/>
      <c r="G478" s="69"/>
      <c r="H478" s="76"/>
    </row>
    <row r="479" spans="1:8" ht="15" customHeight="1">
      <c r="A479" s="69"/>
      <c r="B479" s="69"/>
      <c r="C479" s="69"/>
      <c r="D479" s="69"/>
      <c r="E479" s="69"/>
      <c r="F479" s="69"/>
      <c r="G479" s="69"/>
      <c r="H479" s="76"/>
    </row>
    <row r="480" spans="1:8" ht="15" customHeight="1">
      <c r="A480" s="69"/>
      <c r="B480" s="69"/>
      <c r="C480" s="69"/>
      <c r="D480" s="69"/>
      <c r="E480" s="69"/>
      <c r="F480" s="69"/>
      <c r="G480" s="69"/>
      <c r="H480" s="76"/>
    </row>
    <row r="481" spans="1:8" ht="15" customHeight="1">
      <c r="A481" s="69"/>
      <c r="B481" s="69"/>
      <c r="C481" s="69"/>
      <c r="D481" s="69"/>
      <c r="E481" s="69"/>
      <c r="F481" s="69"/>
      <c r="G481" s="69"/>
      <c r="H481" s="76"/>
    </row>
    <row r="482" spans="1:8" ht="15" customHeight="1">
      <c r="A482" s="69"/>
      <c r="B482" s="69"/>
      <c r="C482" s="69"/>
      <c r="D482" s="69"/>
      <c r="E482" s="69"/>
      <c r="F482" s="69"/>
      <c r="G482" s="69"/>
      <c r="H482" s="76"/>
    </row>
    <row r="483" spans="1:8" ht="15" customHeight="1">
      <c r="A483" s="69"/>
      <c r="B483" s="69"/>
      <c r="C483" s="69"/>
      <c r="D483" s="69"/>
      <c r="E483" s="69"/>
      <c r="F483" s="69"/>
      <c r="G483" s="69"/>
      <c r="H483" s="76"/>
    </row>
    <row r="484" spans="1:8" ht="15" customHeight="1">
      <c r="A484" s="69"/>
      <c r="B484" s="69"/>
      <c r="C484" s="69"/>
      <c r="D484" s="69"/>
      <c r="E484" s="69"/>
      <c r="F484" s="69"/>
      <c r="G484" s="69"/>
      <c r="H484" s="76"/>
    </row>
    <row r="485" spans="1:8" ht="15" customHeight="1">
      <c r="A485" s="69"/>
      <c r="B485" s="69"/>
      <c r="C485" s="69"/>
      <c r="D485" s="69"/>
      <c r="E485" s="69"/>
      <c r="F485" s="69"/>
      <c r="G485" s="69"/>
      <c r="H485" s="76"/>
    </row>
    <row r="486" spans="1:8" ht="15" customHeight="1">
      <c r="A486" s="69"/>
      <c r="B486" s="69"/>
      <c r="C486" s="69"/>
      <c r="D486" s="69"/>
      <c r="E486" s="69"/>
      <c r="F486" s="69"/>
      <c r="G486" s="69"/>
      <c r="H486" s="76"/>
    </row>
    <row r="487" spans="1:8" ht="15" customHeight="1">
      <c r="A487" s="69"/>
      <c r="B487" s="69"/>
      <c r="C487" s="69"/>
      <c r="D487" s="69"/>
      <c r="E487" s="69"/>
      <c r="F487" s="69"/>
      <c r="G487" s="69"/>
      <c r="H487" s="76"/>
    </row>
    <row r="488" spans="1:8" ht="15" customHeight="1">
      <c r="A488" s="69"/>
      <c r="B488" s="69"/>
      <c r="C488" s="69"/>
      <c r="D488" s="69"/>
      <c r="E488" s="69"/>
      <c r="F488" s="69"/>
      <c r="G488" s="69"/>
      <c r="H488" s="76"/>
    </row>
    <row r="489" spans="1:8" ht="15" customHeight="1">
      <c r="A489" s="69"/>
      <c r="B489" s="69"/>
      <c r="C489" s="69"/>
      <c r="D489" s="69"/>
      <c r="E489" s="69"/>
      <c r="F489" s="69"/>
      <c r="G489" s="69"/>
      <c r="H489" s="76"/>
    </row>
    <row r="490" spans="1:8" ht="15" customHeight="1">
      <c r="A490" s="69"/>
      <c r="B490" s="69"/>
      <c r="C490" s="69"/>
      <c r="D490" s="69"/>
      <c r="E490" s="69"/>
      <c r="F490" s="69"/>
      <c r="G490" s="69"/>
      <c r="H490" s="76"/>
    </row>
    <row r="491" spans="1:8" ht="15" customHeight="1">
      <c r="A491" s="69"/>
      <c r="B491" s="69"/>
      <c r="C491" s="69"/>
      <c r="D491" s="69"/>
      <c r="E491" s="69"/>
      <c r="F491" s="69"/>
      <c r="G491" s="69"/>
      <c r="H491" s="76"/>
    </row>
    <row r="492" spans="1:8" ht="15" customHeight="1">
      <c r="A492" s="69"/>
      <c r="B492" s="69"/>
      <c r="C492" s="69"/>
      <c r="D492" s="69"/>
      <c r="E492" s="69"/>
      <c r="F492" s="69"/>
      <c r="G492" s="69"/>
      <c r="H492" s="76"/>
    </row>
    <row r="493" spans="1:8" ht="15" customHeight="1">
      <c r="A493" s="69"/>
      <c r="B493" s="69"/>
      <c r="C493" s="69"/>
      <c r="D493" s="69"/>
      <c r="E493" s="69"/>
      <c r="F493" s="69"/>
      <c r="G493" s="69"/>
      <c r="H493" s="76"/>
    </row>
    <row r="494" spans="1:8" ht="15" customHeight="1">
      <c r="A494" s="69"/>
      <c r="B494" s="69"/>
      <c r="C494" s="69"/>
      <c r="D494" s="69"/>
      <c r="E494" s="69"/>
      <c r="F494" s="69"/>
      <c r="G494" s="69"/>
      <c r="H494" s="76"/>
    </row>
    <row r="495" spans="1:8" ht="15" customHeight="1">
      <c r="A495" s="69"/>
      <c r="B495" s="69"/>
      <c r="C495" s="69"/>
      <c r="D495" s="69"/>
      <c r="E495" s="69"/>
      <c r="F495" s="69"/>
      <c r="G495" s="69"/>
      <c r="H495" s="76"/>
    </row>
    <row r="496" spans="1:8" ht="15" customHeight="1">
      <c r="A496" s="69"/>
      <c r="B496" s="69"/>
      <c r="C496" s="69"/>
      <c r="D496" s="69"/>
      <c r="E496" s="69"/>
      <c r="F496" s="69"/>
      <c r="G496" s="69"/>
      <c r="H496" s="76"/>
    </row>
    <row r="497" spans="1:8" ht="15" customHeight="1">
      <c r="A497" s="69"/>
      <c r="B497" s="69"/>
      <c r="C497" s="69"/>
      <c r="D497" s="69"/>
      <c r="E497" s="69"/>
      <c r="F497" s="69"/>
      <c r="G497" s="69"/>
      <c r="H497" s="76"/>
    </row>
    <row r="498" spans="1:8" ht="15" customHeight="1">
      <c r="A498" s="69"/>
      <c r="B498" s="69"/>
      <c r="C498" s="69"/>
      <c r="D498" s="69"/>
      <c r="E498" s="69"/>
      <c r="F498" s="69"/>
      <c r="G498" s="69"/>
      <c r="H498" s="76"/>
    </row>
    <row r="499" spans="1:8" ht="15" customHeight="1">
      <c r="A499" s="69"/>
      <c r="B499" s="69"/>
      <c r="C499" s="69"/>
      <c r="D499" s="69"/>
      <c r="E499" s="69"/>
      <c r="F499" s="69"/>
      <c r="G499" s="69"/>
      <c r="H499" s="76"/>
    </row>
    <row r="500" spans="1:8" ht="15" customHeight="1">
      <c r="A500" s="69"/>
      <c r="B500" s="69"/>
      <c r="C500" s="69"/>
      <c r="D500" s="69"/>
      <c r="E500" s="69"/>
      <c r="F500" s="69"/>
      <c r="G500" s="69"/>
      <c r="H500" s="76"/>
    </row>
    <row r="501" spans="1:8" ht="15" customHeight="1">
      <c r="A501" s="69"/>
      <c r="B501" s="69"/>
      <c r="C501" s="69"/>
      <c r="D501" s="69"/>
      <c r="E501" s="69"/>
      <c r="F501" s="69"/>
      <c r="G501" s="69"/>
      <c r="H501" s="76"/>
    </row>
    <row r="502" spans="1:8" ht="15" customHeight="1">
      <c r="A502" s="69"/>
      <c r="B502" s="69"/>
      <c r="C502" s="69"/>
      <c r="D502" s="69"/>
      <c r="E502" s="69"/>
      <c r="F502" s="69"/>
      <c r="G502" s="69"/>
      <c r="H502" s="76"/>
    </row>
    <row r="503" spans="1:8" ht="15" customHeight="1">
      <c r="A503" s="69"/>
      <c r="B503" s="69"/>
      <c r="C503" s="69"/>
      <c r="D503" s="69"/>
      <c r="E503" s="69"/>
      <c r="F503" s="69"/>
      <c r="G503" s="69"/>
      <c r="H503" s="76"/>
    </row>
    <row r="504" spans="1:8" ht="15" customHeight="1">
      <c r="A504" s="69"/>
      <c r="B504" s="69"/>
      <c r="C504" s="69"/>
      <c r="D504" s="69"/>
      <c r="E504" s="69"/>
      <c r="F504" s="69"/>
      <c r="G504" s="69"/>
      <c r="H504" s="76"/>
    </row>
    <row r="505" spans="1:8" ht="15" customHeight="1">
      <c r="A505" s="69"/>
      <c r="B505" s="69"/>
      <c r="C505" s="69"/>
      <c r="D505" s="69"/>
      <c r="E505" s="69"/>
      <c r="F505" s="69"/>
      <c r="G505" s="69"/>
      <c r="H505" s="76"/>
    </row>
    <row r="506" spans="1:8" ht="15" customHeight="1">
      <c r="A506" s="69"/>
      <c r="B506" s="69"/>
      <c r="C506" s="69"/>
      <c r="D506" s="69"/>
      <c r="E506" s="69"/>
      <c r="F506" s="69"/>
      <c r="G506" s="69"/>
      <c r="H506" s="76"/>
    </row>
    <row r="507" spans="1:8" ht="15" customHeight="1">
      <c r="A507" s="69"/>
      <c r="B507" s="69"/>
      <c r="C507" s="69"/>
      <c r="D507" s="69"/>
      <c r="E507" s="69"/>
      <c r="F507" s="69"/>
      <c r="G507" s="69"/>
      <c r="H507" s="76"/>
    </row>
    <row r="508" spans="1:8" ht="15" customHeight="1">
      <c r="A508" s="69"/>
      <c r="B508" s="69"/>
      <c r="C508" s="69"/>
      <c r="D508" s="69"/>
      <c r="E508" s="69"/>
      <c r="F508" s="69"/>
      <c r="G508" s="69"/>
      <c r="H508" s="76"/>
    </row>
    <row r="509" spans="1:8" ht="15" customHeight="1">
      <c r="A509" s="69"/>
      <c r="B509" s="69"/>
      <c r="C509" s="69"/>
      <c r="D509" s="69"/>
      <c r="E509" s="69"/>
      <c r="F509" s="69"/>
      <c r="G509" s="69"/>
      <c r="H509" s="76"/>
    </row>
    <row r="510" spans="1:8" ht="15" customHeight="1">
      <c r="A510" s="69"/>
      <c r="B510" s="69"/>
      <c r="C510" s="69"/>
      <c r="D510" s="69"/>
      <c r="E510" s="69"/>
      <c r="F510" s="69"/>
      <c r="G510" s="69"/>
      <c r="H510" s="76"/>
    </row>
    <row r="511" spans="1:8" ht="15" customHeight="1">
      <c r="A511" s="69"/>
      <c r="B511" s="69"/>
      <c r="C511" s="69"/>
      <c r="D511" s="69"/>
      <c r="E511" s="69"/>
      <c r="F511" s="69"/>
      <c r="G511" s="69"/>
      <c r="H511" s="76"/>
    </row>
    <row r="512" spans="1:8" ht="15" customHeight="1">
      <c r="A512" s="69"/>
      <c r="B512" s="69"/>
      <c r="C512" s="69"/>
      <c r="D512" s="69"/>
      <c r="E512" s="69"/>
      <c r="F512" s="69"/>
      <c r="G512" s="69"/>
      <c r="H512" s="76"/>
    </row>
    <row r="513" spans="1:8" ht="15" customHeight="1">
      <c r="A513" s="69"/>
      <c r="B513" s="69"/>
      <c r="C513" s="69"/>
      <c r="D513" s="69"/>
      <c r="E513" s="69"/>
      <c r="F513" s="69"/>
      <c r="G513" s="69"/>
      <c r="H513" s="76"/>
    </row>
    <row r="514" spans="1:8" ht="15" customHeight="1">
      <c r="A514" s="69"/>
      <c r="B514" s="69"/>
      <c r="C514" s="69"/>
      <c r="D514" s="69"/>
      <c r="E514" s="69"/>
      <c r="F514" s="69"/>
      <c r="G514" s="69"/>
      <c r="H514" s="76"/>
    </row>
    <row r="515" spans="1:8" ht="15" customHeight="1">
      <c r="A515" s="69"/>
      <c r="B515" s="69"/>
      <c r="C515" s="69"/>
      <c r="D515" s="69"/>
      <c r="E515" s="69"/>
      <c r="F515" s="69"/>
      <c r="G515" s="69"/>
      <c r="H515" s="76"/>
    </row>
    <row r="516" spans="1:8" ht="15" customHeight="1">
      <c r="A516" s="69"/>
      <c r="B516" s="69"/>
      <c r="C516" s="69"/>
      <c r="D516" s="69"/>
      <c r="E516" s="69"/>
      <c r="F516" s="69"/>
      <c r="G516" s="69"/>
      <c r="H516" s="76"/>
    </row>
    <row r="517" spans="1:8" ht="15" customHeight="1">
      <c r="A517" s="69"/>
      <c r="B517" s="69"/>
      <c r="C517" s="69"/>
      <c r="D517" s="69"/>
      <c r="E517" s="69"/>
      <c r="F517" s="69"/>
      <c r="G517" s="69"/>
      <c r="H517" s="76"/>
    </row>
    <row r="518" spans="1:8" ht="15" customHeight="1">
      <c r="A518" s="69"/>
      <c r="B518" s="69"/>
      <c r="C518" s="69"/>
      <c r="D518" s="69"/>
      <c r="E518" s="69"/>
      <c r="F518" s="69"/>
      <c r="G518" s="69"/>
      <c r="H518" s="76"/>
    </row>
    <row r="519" spans="1:8" ht="15" customHeight="1">
      <c r="A519" s="69"/>
      <c r="B519" s="69"/>
      <c r="C519" s="69"/>
      <c r="D519" s="69"/>
      <c r="E519" s="69"/>
      <c r="F519" s="69"/>
      <c r="G519" s="69"/>
      <c r="H519" s="76"/>
    </row>
    <row r="520" spans="1:8" ht="15" customHeight="1">
      <c r="A520" s="69"/>
      <c r="B520" s="69"/>
      <c r="C520" s="69"/>
      <c r="D520" s="69"/>
      <c r="E520" s="69"/>
      <c r="F520" s="69"/>
      <c r="G520" s="69"/>
      <c r="H520" s="76"/>
    </row>
    <row r="521" spans="1:8" ht="15" customHeight="1">
      <c r="A521" s="69"/>
      <c r="B521" s="69"/>
      <c r="C521" s="69"/>
      <c r="D521" s="69"/>
      <c r="E521" s="69"/>
      <c r="F521" s="69"/>
      <c r="G521" s="69"/>
      <c r="H521" s="76"/>
    </row>
    <row r="522" spans="1:8" ht="15" customHeight="1">
      <c r="A522" s="69"/>
      <c r="B522" s="69"/>
      <c r="C522" s="69"/>
      <c r="D522" s="69"/>
      <c r="E522" s="69"/>
      <c r="F522" s="69"/>
      <c r="G522" s="69"/>
      <c r="H522" s="76"/>
    </row>
    <row r="523" spans="1:8" ht="15" customHeight="1">
      <c r="A523" s="69"/>
      <c r="B523" s="69"/>
      <c r="C523" s="69"/>
      <c r="D523" s="69"/>
      <c r="E523" s="69"/>
      <c r="F523" s="69"/>
      <c r="G523" s="69"/>
      <c r="H523" s="76"/>
    </row>
    <row r="524" spans="1:8" ht="15" customHeight="1">
      <c r="A524" s="69"/>
      <c r="B524" s="69"/>
      <c r="C524" s="69"/>
      <c r="D524" s="69"/>
      <c r="E524" s="69"/>
      <c r="F524" s="69"/>
      <c r="G524" s="69"/>
      <c r="H524" s="76"/>
    </row>
    <row r="525" spans="1:8" ht="15" customHeight="1">
      <c r="A525" s="69"/>
      <c r="B525" s="69"/>
      <c r="C525" s="69"/>
      <c r="D525" s="69"/>
      <c r="E525" s="69"/>
      <c r="F525" s="69"/>
      <c r="G525" s="69"/>
      <c r="H525" s="76"/>
    </row>
    <row r="526" spans="1:8" ht="15" customHeight="1">
      <c r="A526" s="69"/>
      <c r="B526" s="69"/>
      <c r="C526" s="69"/>
      <c r="D526" s="69"/>
      <c r="E526" s="69"/>
      <c r="F526" s="69"/>
      <c r="G526" s="69"/>
      <c r="H526" s="76"/>
    </row>
    <row r="527" spans="1:8" ht="15" customHeight="1">
      <c r="A527" s="69"/>
      <c r="B527" s="69"/>
      <c r="C527" s="69"/>
      <c r="D527" s="69"/>
      <c r="E527" s="69"/>
      <c r="F527" s="69"/>
      <c r="G527" s="69"/>
      <c r="H527" s="76"/>
    </row>
    <row r="528" spans="1:8" ht="15" customHeight="1">
      <c r="A528" s="69"/>
      <c r="B528" s="69"/>
      <c r="C528" s="69"/>
      <c r="D528" s="69"/>
      <c r="E528" s="69"/>
      <c r="F528" s="69"/>
      <c r="G528" s="69"/>
      <c r="H528" s="76"/>
    </row>
    <row r="529" spans="1:8" ht="15" customHeight="1">
      <c r="A529" s="69"/>
      <c r="B529" s="69"/>
      <c r="C529" s="69"/>
      <c r="D529" s="69"/>
      <c r="E529" s="69"/>
      <c r="F529" s="69"/>
      <c r="G529" s="69"/>
      <c r="H529" s="76"/>
    </row>
    <row r="530" spans="1:8" ht="15" customHeight="1">
      <c r="A530" s="69"/>
      <c r="B530" s="69"/>
      <c r="C530" s="69"/>
      <c r="D530" s="69"/>
      <c r="E530" s="69"/>
      <c r="F530" s="69"/>
      <c r="G530" s="69"/>
      <c r="H530" s="76"/>
    </row>
    <row r="531" spans="1:8" ht="15" customHeight="1">
      <c r="A531" s="69"/>
      <c r="B531" s="69"/>
      <c r="C531" s="69"/>
      <c r="D531" s="69"/>
      <c r="E531" s="69"/>
      <c r="F531" s="69"/>
      <c r="G531" s="69"/>
      <c r="H531" s="76"/>
    </row>
    <row r="532" spans="1:8" ht="15" customHeight="1">
      <c r="A532" s="69"/>
      <c r="B532" s="69"/>
      <c r="C532" s="69"/>
      <c r="D532" s="69"/>
      <c r="E532" s="69"/>
      <c r="F532" s="69"/>
      <c r="G532" s="69"/>
      <c r="H532" s="76"/>
    </row>
    <row r="533" spans="1:8" ht="15" customHeight="1">
      <c r="A533" s="69"/>
      <c r="B533" s="69"/>
      <c r="C533" s="69"/>
      <c r="D533" s="69"/>
      <c r="E533" s="69"/>
      <c r="F533" s="69"/>
      <c r="G533" s="69"/>
      <c r="H533" s="76"/>
    </row>
    <row r="534" spans="1:8" ht="15" customHeight="1">
      <c r="A534" s="69"/>
      <c r="B534" s="69"/>
      <c r="C534" s="69"/>
      <c r="D534" s="69"/>
      <c r="E534" s="69"/>
      <c r="F534" s="69"/>
      <c r="G534" s="69"/>
      <c r="H534" s="76"/>
    </row>
    <row r="535" spans="1:8" ht="15" customHeight="1">
      <c r="A535" s="69"/>
      <c r="B535" s="69"/>
      <c r="C535" s="69"/>
      <c r="D535" s="69"/>
      <c r="E535" s="69"/>
      <c r="F535" s="69"/>
      <c r="G535" s="69"/>
      <c r="H535" s="76"/>
    </row>
    <row r="536" spans="1:8" ht="15" customHeight="1">
      <c r="A536" s="69"/>
      <c r="B536" s="69"/>
      <c r="C536" s="69"/>
      <c r="D536" s="69"/>
      <c r="E536" s="69"/>
      <c r="F536" s="69"/>
      <c r="G536" s="69"/>
      <c r="H536" s="76"/>
    </row>
    <row r="537" spans="1:8" ht="15" customHeight="1">
      <c r="A537" s="69"/>
      <c r="B537" s="69"/>
      <c r="C537" s="69"/>
      <c r="D537" s="69"/>
      <c r="E537" s="69"/>
      <c r="F537" s="69"/>
      <c r="G537" s="69"/>
      <c r="H537" s="76"/>
    </row>
    <row r="538" spans="1:8" ht="15" customHeight="1">
      <c r="A538" s="69"/>
      <c r="B538" s="69"/>
      <c r="C538" s="69"/>
      <c r="D538" s="69"/>
      <c r="E538" s="69"/>
      <c r="F538" s="69"/>
      <c r="G538" s="69"/>
      <c r="H538" s="76"/>
    </row>
    <row r="539" spans="1:8" ht="15" customHeight="1">
      <c r="A539" s="69"/>
      <c r="B539" s="69"/>
      <c r="C539" s="69"/>
      <c r="D539" s="69"/>
      <c r="E539" s="69"/>
      <c r="F539" s="69"/>
      <c r="G539" s="69"/>
      <c r="H539" s="76"/>
    </row>
    <row r="540" spans="1:8" ht="15" customHeight="1">
      <c r="A540" s="69"/>
      <c r="B540" s="69"/>
      <c r="C540" s="69"/>
      <c r="D540" s="69"/>
      <c r="E540" s="69"/>
      <c r="F540" s="69"/>
      <c r="G540" s="69"/>
      <c r="H540" s="76"/>
    </row>
    <row r="541" spans="1:8" ht="15" customHeight="1">
      <c r="A541" s="69"/>
      <c r="B541" s="69"/>
      <c r="C541" s="69"/>
      <c r="D541" s="69"/>
      <c r="E541" s="69"/>
      <c r="F541" s="69"/>
      <c r="G541" s="69"/>
      <c r="H541" s="76"/>
    </row>
    <row r="542" spans="1:8" ht="15" customHeight="1">
      <c r="A542" s="69"/>
      <c r="B542" s="69"/>
      <c r="C542" s="69"/>
      <c r="D542" s="69"/>
      <c r="E542" s="69"/>
      <c r="F542" s="69"/>
      <c r="G542" s="69"/>
      <c r="H542" s="76"/>
    </row>
    <row r="543" spans="1:8" ht="15" customHeight="1">
      <c r="A543" s="69"/>
      <c r="B543" s="69"/>
      <c r="C543" s="69"/>
      <c r="D543" s="69"/>
      <c r="E543" s="69"/>
      <c r="F543" s="69"/>
      <c r="G543" s="69"/>
      <c r="H543" s="76"/>
    </row>
    <row r="544" spans="1:8" ht="15" customHeight="1">
      <c r="A544" s="69"/>
      <c r="B544" s="69"/>
      <c r="C544" s="69"/>
      <c r="D544" s="69"/>
      <c r="E544" s="69"/>
      <c r="F544" s="69"/>
      <c r="G544" s="69"/>
      <c r="H544" s="76"/>
    </row>
    <row r="545" spans="1:8" ht="15" customHeight="1">
      <c r="A545" s="69"/>
      <c r="B545" s="69"/>
      <c r="C545" s="69"/>
      <c r="D545" s="69"/>
      <c r="E545" s="69"/>
      <c r="F545" s="69"/>
      <c r="G545" s="69"/>
      <c r="H545" s="76"/>
    </row>
    <row r="546" spans="1:8" ht="15" customHeight="1">
      <c r="A546" s="69"/>
      <c r="B546" s="69"/>
      <c r="C546" s="69"/>
      <c r="D546" s="69"/>
      <c r="E546" s="69"/>
      <c r="F546" s="69"/>
      <c r="G546" s="69"/>
      <c r="H546" s="76"/>
    </row>
    <row r="547" spans="1:8" ht="15" customHeight="1">
      <c r="A547" s="69"/>
      <c r="B547" s="69"/>
      <c r="C547" s="69"/>
      <c r="D547" s="69"/>
      <c r="E547" s="69"/>
      <c r="F547" s="69"/>
      <c r="G547" s="69"/>
      <c r="H547" s="76"/>
    </row>
    <row r="548" spans="1:8" ht="15" customHeight="1">
      <c r="A548" s="69"/>
      <c r="B548" s="69"/>
      <c r="C548" s="69"/>
      <c r="D548" s="69"/>
      <c r="E548" s="69"/>
      <c r="F548" s="69"/>
      <c r="G548" s="69"/>
      <c r="H548" s="76"/>
    </row>
    <row r="549" spans="1:8" ht="15" customHeight="1">
      <c r="A549" s="69"/>
      <c r="B549" s="69"/>
      <c r="C549" s="69"/>
      <c r="D549" s="69"/>
      <c r="E549" s="69"/>
      <c r="F549" s="69"/>
      <c r="G549" s="69"/>
      <c r="H549" s="76"/>
    </row>
    <row r="550" spans="1:8" ht="15" customHeight="1">
      <c r="A550" s="69"/>
      <c r="B550" s="69"/>
      <c r="C550" s="69"/>
      <c r="D550" s="69"/>
      <c r="E550" s="69"/>
      <c r="F550" s="69"/>
      <c r="G550" s="69"/>
      <c r="H550" s="76"/>
    </row>
    <row r="551" spans="1:8" ht="15" customHeight="1">
      <c r="A551" s="69"/>
      <c r="B551" s="69"/>
      <c r="C551" s="69"/>
      <c r="D551" s="69"/>
      <c r="E551" s="69"/>
      <c r="F551" s="69"/>
      <c r="G551" s="69"/>
      <c r="H551" s="76"/>
    </row>
    <row r="552" spans="1:8" ht="15" customHeight="1">
      <c r="A552" s="69"/>
      <c r="B552" s="69"/>
      <c r="C552" s="69"/>
      <c r="D552" s="69"/>
      <c r="E552" s="69"/>
      <c r="F552" s="69"/>
      <c r="G552" s="69"/>
      <c r="H552" s="76"/>
    </row>
    <row r="553" spans="1:8" ht="15" customHeight="1">
      <c r="A553" s="69"/>
      <c r="B553" s="69"/>
      <c r="C553" s="69"/>
      <c r="D553" s="69"/>
      <c r="E553" s="69"/>
      <c r="F553" s="69"/>
      <c r="G553" s="69"/>
      <c r="H553" s="76"/>
    </row>
    <row r="554" spans="1:8" ht="15" customHeight="1">
      <c r="A554" s="69"/>
      <c r="B554" s="69"/>
      <c r="C554" s="69"/>
      <c r="D554" s="69"/>
      <c r="E554" s="69"/>
      <c r="F554" s="69"/>
      <c r="G554" s="69"/>
      <c r="H554" s="76"/>
    </row>
    <row r="555" spans="1:8" ht="15" customHeight="1">
      <c r="A555" s="69"/>
      <c r="B555" s="69"/>
      <c r="C555" s="69"/>
      <c r="D555" s="69"/>
      <c r="E555" s="69"/>
      <c r="F555" s="69"/>
      <c r="G555" s="69"/>
      <c r="H555" s="76"/>
    </row>
    <row r="556" spans="1:8" ht="15" customHeight="1">
      <c r="A556" s="69"/>
      <c r="B556" s="69"/>
      <c r="C556" s="69"/>
      <c r="D556" s="69"/>
      <c r="E556" s="69"/>
      <c r="F556" s="69"/>
      <c r="G556" s="69"/>
      <c r="H556" s="76"/>
    </row>
    <row r="557" spans="1:8" ht="15" customHeight="1">
      <c r="A557" s="69"/>
      <c r="B557" s="69"/>
      <c r="C557" s="69"/>
      <c r="D557" s="69"/>
      <c r="E557" s="69"/>
      <c r="F557" s="69"/>
      <c r="G557" s="69"/>
      <c r="H557" s="76"/>
    </row>
    <row r="558" spans="1:8" ht="15" customHeight="1">
      <c r="A558" s="69"/>
      <c r="B558" s="69"/>
      <c r="C558" s="69"/>
      <c r="D558" s="69"/>
      <c r="E558" s="69"/>
      <c r="F558" s="69"/>
      <c r="G558" s="69"/>
      <c r="H558" s="76"/>
    </row>
    <row r="559" spans="1:8" ht="15" customHeight="1">
      <c r="A559" s="69"/>
      <c r="B559" s="69"/>
      <c r="C559" s="69"/>
      <c r="D559" s="69"/>
      <c r="E559" s="69"/>
      <c r="F559" s="69"/>
      <c r="G559" s="69"/>
      <c r="H559" s="76"/>
    </row>
    <row r="560" spans="1:8" ht="15" customHeight="1">
      <c r="A560" s="69"/>
      <c r="B560" s="69"/>
      <c r="C560" s="69"/>
      <c r="D560" s="69"/>
      <c r="E560" s="69"/>
      <c r="F560" s="69"/>
      <c r="G560" s="69"/>
      <c r="H560" s="76"/>
    </row>
    <row r="561" spans="1:8" ht="15" customHeight="1">
      <c r="A561" s="69"/>
      <c r="B561" s="69"/>
      <c r="C561" s="69"/>
      <c r="D561" s="69"/>
      <c r="E561" s="69"/>
      <c r="F561" s="69"/>
      <c r="G561" s="69"/>
      <c r="H561" s="76"/>
    </row>
    <row r="562" spans="1:8" ht="15" customHeight="1">
      <c r="A562" s="69"/>
      <c r="B562" s="69"/>
      <c r="C562" s="69"/>
      <c r="D562" s="69"/>
      <c r="E562" s="69"/>
      <c r="F562" s="69"/>
      <c r="G562" s="69"/>
      <c r="H562" s="76"/>
    </row>
    <row r="563" spans="1:8" ht="15" customHeight="1">
      <c r="A563" s="69"/>
      <c r="B563" s="69"/>
      <c r="C563" s="69"/>
      <c r="D563" s="69"/>
      <c r="E563" s="69"/>
      <c r="F563" s="69"/>
      <c r="G563" s="69"/>
      <c r="H563" s="76"/>
    </row>
    <row r="564" spans="1:8" ht="15" customHeight="1">
      <c r="A564" s="69"/>
      <c r="B564" s="69"/>
      <c r="C564" s="69"/>
      <c r="D564" s="69"/>
      <c r="E564" s="69"/>
      <c r="F564" s="69"/>
      <c r="G564" s="69"/>
      <c r="H564" s="76"/>
    </row>
    <row r="565" spans="1:8" ht="15" customHeight="1">
      <c r="A565" s="69"/>
      <c r="B565" s="69"/>
      <c r="C565" s="69"/>
      <c r="D565" s="69"/>
      <c r="E565" s="69"/>
      <c r="F565" s="69"/>
      <c r="G565" s="69"/>
      <c r="H565" s="76"/>
    </row>
    <row r="566" spans="1:8" ht="15" customHeight="1">
      <c r="A566" s="69"/>
      <c r="B566" s="69"/>
      <c r="C566" s="69"/>
      <c r="D566" s="69"/>
      <c r="E566" s="69"/>
      <c r="F566" s="69"/>
      <c r="G566" s="69"/>
      <c r="H566" s="76"/>
    </row>
    <row r="567" spans="1:8" ht="15" customHeight="1">
      <c r="A567" s="69"/>
      <c r="B567" s="69"/>
      <c r="C567" s="69"/>
      <c r="D567" s="69"/>
      <c r="E567" s="69"/>
      <c r="F567" s="69"/>
      <c r="G567" s="69"/>
      <c r="H567" s="76"/>
    </row>
    <row r="568" spans="1:8" ht="15" customHeight="1">
      <c r="A568" s="69"/>
      <c r="B568" s="69"/>
      <c r="C568" s="69"/>
      <c r="D568" s="69"/>
      <c r="E568" s="69"/>
      <c r="F568" s="69"/>
      <c r="G568" s="69"/>
      <c r="H568" s="76"/>
    </row>
    <row r="569" spans="1:8" ht="15" customHeight="1">
      <c r="A569" s="69"/>
      <c r="B569" s="69"/>
      <c r="C569" s="69"/>
      <c r="D569" s="69"/>
      <c r="E569" s="69"/>
      <c r="F569" s="69"/>
      <c r="G569" s="69"/>
      <c r="H569" s="76"/>
    </row>
    <row r="570" spans="1:8" ht="15" customHeight="1">
      <c r="A570" s="69"/>
      <c r="B570" s="69"/>
      <c r="C570" s="69"/>
      <c r="D570" s="69"/>
      <c r="E570" s="69"/>
      <c r="F570" s="69"/>
      <c r="G570" s="69"/>
      <c r="H570" s="76"/>
    </row>
    <row r="571" spans="1:8" ht="15" customHeight="1">
      <c r="A571" s="69"/>
      <c r="B571" s="69"/>
      <c r="C571" s="69"/>
      <c r="D571" s="69"/>
      <c r="E571" s="69"/>
      <c r="F571" s="69"/>
      <c r="G571" s="69"/>
      <c r="H571" s="76"/>
    </row>
    <row r="572" spans="1:8" ht="15" customHeight="1">
      <c r="A572" s="69"/>
      <c r="B572" s="69"/>
      <c r="C572" s="69"/>
      <c r="D572" s="69"/>
      <c r="E572" s="69"/>
      <c r="F572" s="69"/>
      <c r="G572" s="69"/>
      <c r="H572" s="76"/>
    </row>
    <row r="573" spans="1:8" ht="15" customHeight="1">
      <c r="A573" s="69"/>
      <c r="B573" s="69"/>
      <c r="C573" s="69"/>
      <c r="D573" s="69"/>
      <c r="E573" s="69"/>
      <c r="F573" s="69"/>
      <c r="G573" s="69"/>
      <c r="H573" s="76"/>
    </row>
    <row r="574" spans="1:8" ht="15" customHeight="1">
      <c r="A574" s="69"/>
      <c r="B574" s="69"/>
      <c r="C574" s="69"/>
      <c r="D574" s="69"/>
      <c r="E574" s="69"/>
      <c r="F574" s="69"/>
      <c r="G574" s="69"/>
      <c r="H574" s="76"/>
    </row>
    <row r="575" spans="1:8" ht="15" customHeight="1">
      <c r="A575" s="69"/>
      <c r="B575" s="69"/>
      <c r="C575" s="69"/>
      <c r="D575" s="69"/>
      <c r="E575" s="69"/>
      <c r="F575" s="69"/>
      <c r="G575" s="69"/>
      <c r="H575" s="76"/>
    </row>
    <row r="576" spans="1:8" ht="15" customHeight="1">
      <c r="A576" s="69"/>
      <c r="B576" s="69"/>
      <c r="C576" s="69"/>
      <c r="D576" s="69"/>
      <c r="E576" s="69"/>
      <c r="F576" s="69"/>
      <c r="G576" s="69"/>
      <c r="H576" s="76"/>
    </row>
    <row r="577" spans="1:8" ht="15" customHeight="1">
      <c r="A577" s="69"/>
      <c r="B577" s="69"/>
      <c r="C577" s="69"/>
      <c r="D577" s="69"/>
      <c r="E577" s="69"/>
      <c r="F577" s="69"/>
      <c r="G577" s="69"/>
      <c r="H577" s="76"/>
    </row>
    <row r="578" spans="1:8" ht="15" customHeight="1">
      <c r="A578" s="69"/>
      <c r="B578" s="69"/>
      <c r="C578" s="69"/>
      <c r="D578" s="69"/>
      <c r="E578" s="69"/>
      <c r="F578" s="69"/>
      <c r="G578" s="69"/>
      <c r="H578" s="76"/>
    </row>
    <row r="579" spans="1:8" ht="15" customHeight="1">
      <c r="A579" s="69"/>
      <c r="B579" s="69"/>
      <c r="C579" s="69"/>
      <c r="D579" s="69"/>
      <c r="E579" s="69"/>
      <c r="F579" s="69"/>
      <c r="G579" s="69"/>
      <c r="H579" s="76"/>
    </row>
    <row r="580" spans="1:8" ht="15" customHeight="1">
      <c r="A580" s="69"/>
      <c r="B580" s="69"/>
      <c r="C580" s="69"/>
      <c r="D580" s="69"/>
      <c r="E580" s="69"/>
      <c r="F580" s="69"/>
      <c r="G580" s="69"/>
      <c r="H580" s="76"/>
    </row>
    <row r="581" spans="1:8" ht="15" customHeight="1">
      <c r="A581" s="69"/>
      <c r="B581" s="69"/>
      <c r="C581" s="69"/>
      <c r="D581" s="69"/>
      <c r="E581" s="69"/>
      <c r="F581" s="69"/>
      <c r="G581" s="69"/>
      <c r="H581" s="76"/>
    </row>
    <row r="582" spans="1:8" ht="15" customHeight="1">
      <c r="A582" s="69"/>
      <c r="B582" s="69"/>
      <c r="C582" s="69"/>
      <c r="D582" s="69"/>
      <c r="E582" s="69"/>
      <c r="F582" s="69"/>
      <c r="G582" s="69"/>
      <c r="H582" s="76"/>
    </row>
    <row r="583" spans="1:8" ht="15" customHeight="1">
      <c r="A583" s="69"/>
      <c r="B583" s="69"/>
      <c r="C583" s="69"/>
      <c r="D583" s="69"/>
      <c r="E583" s="69"/>
      <c r="F583" s="69"/>
      <c r="G583" s="69"/>
      <c r="H583" s="76"/>
    </row>
    <row r="584" spans="1:8" ht="15" customHeight="1">
      <c r="A584" s="69"/>
      <c r="B584" s="69"/>
      <c r="C584" s="69"/>
      <c r="D584" s="69"/>
      <c r="E584" s="69"/>
      <c r="F584" s="69"/>
      <c r="G584" s="69"/>
      <c r="H584" s="76"/>
    </row>
    <row r="585" spans="1:8" ht="15" customHeight="1">
      <c r="A585" s="69"/>
      <c r="B585" s="69"/>
      <c r="C585" s="69"/>
      <c r="D585" s="69"/>
      <c r="E585" s="69"/>
      <c r="F585" s="69"/>
      <c r="G585" s="69"/>
      <c r="H585" s="76"/>
    </row>
    <row r="586" spans="1:8" ht="15" customHeight="1">
      <c r="A586" s="69"/>
      <c r="B586" s="69"/>
      <c r="C586" s="69"/>
      <c r="D586" s="69"/>
      <c r="E586" s="69"/>
      <c r="F586" s="69"/>
      <c r="G586" s="69"/>
      <c r="H586" s="76"/>
    </row>
    <row r="587" spans="1:8" ht="15" customHeight="1">
      <c r="A587" s="69"/>
      <c r="B587" s="69"/>
      <c r="C587" s="69"/>
      <c r="D587" s="69"/>
      <c r="E587" s="69"/>
      <c r="F587" s="69"/>
      <c r="G587" s="69"/>
      <c r="H587" s="76"/>
    </row>
    <row r="588" spans="1:8" ht="15" customHeight="1">
      <c r="A588" s="69"/>
      <c r="B588" s="69"/>
      <c r="C588" s="69"/>
      <c r="D588" s="69"/>
      <c r="E588" s="69"/>
      <c r="F588" s="69"/>
      <c r="G588" s="69"/>
      <c r="H588" s="76"/>
    </row>
    <row r="589" spans="1:8" ht="15" customHeight="1">
      <c r="A589" s="69"/>
      <c r="B589" s="69"/>
      <c r="C589" s="69"/>
      <c r="D589" s="69"/>
      <c r="E589" s="69"/>
      <c r="F589" s="69"/>
      <c r="G589" s="69"/>
      <c r="H589" s="76"/>
    </row>
    <row r="590" spans="1:8" ht="15" customHeight="1">
      <c r="A590" s="69"/>
      <c r="B590" s="69"/>
      <c r="C590" s="69"/>
      <c r="D590" s="69"/>
      <c r="E590" s="69"/>
      <c r="F590" s="69"/>
      <c r="G590" s="69"/>
      <c r="H590" s="76"/>
    </row>
    <row r="591" spans="1:8" ht="15" customHeight="1">
      <c r="A591" s="69"/>
      <c r="B591" s="69"/>
      <c r="C591" s="69"/>
      <c r="D591" s="69"/>
      <c r="E591" s="69"/>
      <c r="F591" s="69"/>
      <c r="G591" s="69"/>
      <c r="H591" s="76"/>
    </row>
    <row r="592" spans="1:8" ht="15" customHeight="1">
      <c r="A592" s="69"/>
      <c r="B592" s="69"/>
      <c r="C592" s="69"/>
      <c r="D592" s="69"/>
      <c r="E592" s="69"/>
      <c r="F592" s="69"/>
      <c r="G592" s="69"/>
      <c r="H592" s="76"/>
    </row>
    <row r="593" spans="1:8" ht="15" customHeight="1">
      <c r="A593" s="69"/>
      <c r="B593" s="69"/>
      <c r="C593" s="69"/>
      <c r="D593" s="69"/>
      <c r="E593" s="69"/>
      <c r="F593" s="69"/>
      <c r="G593" s="69"/>
      <c r="H593" s="76"/>
    </row>
    <row r="594" spans="1:8" ht="15" customHeight="1">
      <c r="A594" s="69"/>
      <c r="B594" s="69"/>
      <c r="C594" s="69"/>
      <c r="D594" s="69"/>
      <c r="E594" s="69"/>
      <c r="F594" s="69"/>
      <c r="G594" s="69"/>
      <c r="H594" s="76"/>
    </row>
    <row r="595" spans="1:8" ht="15" customHeight="1">
      <c r="A595" s="69"/>
      <c r="B595" s="69"/>
      <c r="C595" s="69"/>
      <c r="D595" s="69"/>
      <c r="E595" s="69"/>
      <c r="F595" s="69"/>
      <c r="G595" s="69"/>
      <c r="H595" s="76"/>
    </row>
    <row r="596" spans="1:8" ht="15" customHeight="1">
      <c r="A596" s="69"/>
      <c r="B596" s="69"/>
      <c r="C596" s="69"/>
      <c r="D596" s="69"/>
      <c r="E596" s="69"/>
      <c r="F596" s="69"/>
      <c r="G596" s="69"/>
      <c r="H596" s="76"/>
    </row>
    <row r="597" spans="1:8" ht="15" customHeight="1">
      <c r="A597" s="69"/>
      <c r="B597" s="69"/>
      <c r="C597" s="69"/>
      <c r="D597" s="69"/>
      <c r="E597" s="69"/>
      <c r="F597" s="69"/>
      <c r="G597" s="69"/>
      <c r="H597" s="76"/>
    </row>
    <row r="598" spans="1:8" ht="15" customHeight="1">
      <c r="A598" s="69"/>
      <c r="B598" s="69"/>
      <c r="C598" s="69"/>
      <c r="D598" s="69"/>
      <c r="E598" s="69"/>
      <c r="F598" s="69"/>
      <c r="G598" s="69"/>
      <c r="H598" s="76"/>
    </row>
    <row r="599" spans="1:8" ht="15" customHeight="1">
      <c r="A599" s="69"/>
      <c r="B599" s="69"/>
      <c r="C599" s="69"/>
      <c r="D599" s="69"/>
      <c r="E599" s="69"/>
      <c r="F599" s="69"/>
      <c r="G599" s="69"/>
      <c r="H599" s="76"/>
    </row>
    <row r="600" spans="1:8" ht="15" customHeight="1">
      <c r="A600" s="69"/>
      <c r="B600" s="69"/>
      <c r="C600" s="69"/>
      <c r="D600" s="69"/>
      <c r="E600" s="69"/>
      <c r="F600" s="69"/>
      <c r="G600" s="69"/>
      <c r="H600" s="76"/>
    </row>
    <row r="601" spans="1:8" ht="15" customHeight="1">
      <c r="A601" s="69"/>
      <c r="B601" s="69"/>
      <c r="C601" s="69"/>
      <c r="D601" s="69"/>
      <c r="E601" s="69"/>
      <c r="F601" s="69"/>
      <c r="G601" s="69"/>
      <c r="H601" s="76"/>
    </row>
    <row r="602" spans="1:8" ht="15" customHeight="1">
      <c r="A602" s="69"/>
      <c r="B602" s="69"/>
      <c r="C602" s="69"/>
      <c r="D602" s="69"/>
      <c r="E602" s="69"/>
      <c r="F602" s="69"/>
      <c r="G602" s="69"/>
      <c r="H602" s="76"/>
    </row>
    <row r="603" spans="1:8" ht="15" customHeight="1">
      <c r="A603" s="69"/>
      <c r="B603" s="69"/>
      <c r="C603" s="69"/>
      <c r="D603" s="69"/>
      <c r="E603" s="69"/>
      <c r="F603" s="69"/>
      <c r="G603" s="69"/>
      <c r="H603" s="76"/>
    </row>
    <row r="604" spans="1:8" ht="15" customHeight="1">
      <c r="A604" s="69"/>
      <c r="B604" s="69"/>
      <c r="C604" s="69"/>
      <c r="D604" s="69"/>
      <c r="E604" s="69"/>
      <c r="F604" s="69"/>
      <c r="G604" s="69"/>
      <c r="H604" s="76"/>
    </row>
    <row r="605" spans="1:8" ht="15" customHeight="1">
      <c r="A605" s="69"/>
      <c r="B605" s="69"/>
      <c r="C605" s="69"/>
      <c r="D605" s="69"/>
      <c r="E605" s="69"/>
      <c r="F605" s="69"/>
      <c r="G605" s="69"/>
      <c r="H605" s="76"/>
    </row>
    <row r="606" spans="1:8" ht="15" customHeight="1">
      <c r="A606" s="69"/>
      <c r="B606" s="69"/>
      <c r="C606" s="69"/>
      <c r="D606" s="69"/>
      <c r="E606" s="69"/>
      <c r="F606" s="69"/>
      <c r="G606" s="69"/>
      <c r="H606" s="76"/>
    </row>
    <row r="607" spans="1:8" ht="15" customHeight="1">
      <c r="A607" s="69"/>
      <c r="B607" s="69"/>
      <c r="C607" s="69"/>
      <c r="D607" s="69"/>
      <c r="E607" s="69"/>
      <c r="F607" s="69"/>
      <c r="G607" s="69"/>
      <c r="H607" s="76"/>
    </row>
    <row r="608" spans="1:8" ht="15" customHeight="1">
      <c r="A608" s="69"/>
      <c r="B608" s="69"/>
      <c r="C608" s="69"/>
      <c r="D608" s="69"/>
      <c r="E608" s="69"/>
      <c r="F608" s="69"/>
      <c r="G608" s="69"/>
      <c r="H608" s="76"/>
    </row>
    <row r="609" spans="1:8" ht="15" customHeight="1">
      <c r="A609" s="69"/>
      <c r="B609" s="69"/>
      <c r="C609" s="69"/>
      <c r="D609" s="69"/>
      <c r="E609" s="69"/>
      <c r="F609" s="69"/>
      <c r="G609" s="69"/>
      <c r="H609" s="76"/>
    </row>
    <row r="610" spans="1:8" ht="15" customHeight="1">
      <c r="A610" s="69"/>
      <c r="B610" s="69"/>
      <c r="C610" s="69"/>
      <c r="D610" s="69"/>
      <c r="E610" s="69"/>
      <c r="F610" s="69"/>
      <c r="G610" s="69"/>
      <c r="H610" s="76"/>
    </row>
    <row r="611" spans="1:8" ht="15" customHeight="1">
      <c r="A611" s="69"/>
      <c r="B611" s="69"/>
      <c r="C611" s="69"/>
      <c r="D611" s="69"/>
      <c r="E611" s="69"/>
      <c r="F611" s="69"/>
      <c r="G611" s="69"/>
      <c r="H611" s="76"/>
    </row>
    <row r="612" spans="1:8" ht="15" customHeight="1">
      <c r="A612" s="69"/>
      <c r="B612" s="69"/>
      <c r="C612" s="69"/>
      <c r="D612" s="69"/>
      <c r="E612" s="69"/>
      <c r="F612" s="69"/>
      <c r="G612" s="69"/>
      <c r="H612" s="76"/>
    </row>
    <row r="613" spans="1:8" ht="15" customHeight="1">
      <c r="A613" s="69"/>
      <c r="B613" s="69"/>
      <c r="C613" s="69"/>
      <c r="D613" s="69"/>
      <c r="E613" s="69"/>
      <c r="F613" s="69"/>
      <c r="G613" s="69"/>
      <c r="H613" s="76"/>
    </row>
    <row r="614" spans="1:8" ht="15" customHeight="1">
      <c r="A614" s="69"/>
      <c r="B614" s="69"/>
      <c r="C614" s="69"/>
      <c r="D614" s="69"/>
      <c r="E614" s="69"/>
      <c r="F614" s="69"/>
      <c r="G614" s="69"/>
      <c r="H614" s="76"/>
    </row>
    <row r="615" spans="1:8" ht="15" customHeight="1">
      <c r="A615" s="69"/>
      <c r="B615" s="69"/>
      <c r="C615" s="69"/>
      <c r="D615" s="69"/>
      <c r="E615" s="69"/>
      <c r="F615" s="69"/>
      <c r="G615" s="69"/>
      <c r="H615" s="76"/>
    </row>
    <row r="616" spans="1:8" ht="15" customHeight="1">
      <c r="A616" s="69"/>
      <c r="B616" s="69"/>
      <c r="C616" s="69"/>
      <c r="D616" s="69"/>
      <c r="E616" s="69"/>
      <c r="F616" s="69"/>
      <c r="G616" s="69"/>
      <c r="H616" s="76"/>
    </row>
    <row r="617" spans="1:8" ht="15" customHeight="1">
      <c r="A617" s="69"/>
      <c r="B617" s="69"/>
      <c r="C617" s="69"/>
      <c r="D617" s="69"/>
      <c r="E617" s="69"/>
      <c r="F617" s="69"/>
      <c r="G617" s="69"/>
      <c r="H617" s="76"/>
    </row>
    <row r="618" spans="1:8" ht="15" customHeight="1">
      <c r="A618" s="69"/>
      <c r="B618" s="69"/>
      <c r="C618" s="69"/>
      <c r="D618" s="69"/>
      <c r="E618" s="69"/>
      <c r="F618" s="69"/>
      <c r="G618" s="69"/>
      <c r="H618" s="76"/>
    </row>
    <row r="619" spans="1:8" ht="15" customHeight="1">
      <c r="A619" s="69"/>
      <c r="B619" s="69"/>
      <c r="C619" s="69"/>
      <c r="D619" s="69"/>
      <c r="E619" s="69"/>
      <c r="F619" s="69"/>
      <c r="G619" s="69"/>
      <c r="H619" s="76"/>
    </row>
    <row r="620" spans="1:8" ht="15" customHeight="1">
      <c r="A620" s="69"/>
      <c r="B620" s="69"/>
      <c r="C620" s="69"/>
      <c r="D620" s="69"/>
      <c r="E620" s="69"/>
      <c r="F620" s="69"/>
      <c r="G620" s="69"/>
      <c r="H620" s="76"/>
    </row>
    <row r="621" spans="1:8" ht="15" customHeight="1">
      <c r="A621" s="69"/>
      <c r="B621" s="69"/>
      <c r="C621" s="69"/>
      <c r="D621" s="69"/>
      <c r="E621" s="69"/>
      <c r="F621" s="69"/>
      <c r="G621" s="69"/>
      <c r="H621" s="76"/>
    </row>
    <row r="622" spans="1:8" ht="15" customHeight="1">
      <c r="A622" s="69"/>
      <c r="B622" s="69"/>
      <c r="C622" s="69"/>
      <c r="D622" s="69"/>
      <c r="E622" s="69"/>
      <c r="F622" s="69"/>
      <c r="G622" s="69"/>
      <c r="H622" s="76"/>
    </row>
    <row r="623" spans="1:8" ht="15" customHeight="1">
      <c r="A623" s="69"/>
      <c r="B623" s="69"/>
      <c r="C623" s="69"/>
      <c r="D623" s="69"/>
      <c r="E623" s="69"/>
      <c r="F623" s="69"/>
      <c r="G623" s="69"/>
      <c r="H623" s="76"/>
    </row>
    <row r="624" spans="1:8" ht="15" customHeight="1">
      <c r="A624" s="69"/>
      <c r="B624" s="69"/>
      <c r="C624" s="69"/>
      <c r="D624" s="69"/>
      <c r="E624" s="69"/>
      <c r="F624" s="69"/>
      <c r="G624" s="69"/>
      <c r="H624" s="76"/>
    </row>
    <row r="625" spans="1:8" ht="15" customHeight="1">
      <c r="A625" s="69"/>
      <c r="B625" s="69"/>
      <c r="C625" s="69"/>
      <c r="D625" s="69"/>
      <c r="E625" s="69"/>
      <c r="F625" s="69"/>
      <c r="G625" s="69"/>
      <c r="H625" s="76"/>
    </row>
    <row r="626" spans="1:8" ht="15" customHeight="1">
      <c r="A626" s="69"/>
      <c r="B626" s="69"/>
      <c r="C626" s="69"/>
      <c r="D626" s="69"/>
      <c r="E626" s="69"/>
      <c r="F626" s="69"/>
      <c r="G626" s="69"/>
      <c r="H626" s="76"/>
    </row>
    <row r="627" spans="1:8" ht="15" customHeight="1">
      <c r="A627" s="69"/>
      <c r="B627" s="69"/>
      <c r="C627" s="69"/>
      <c r="D627" s="69"/>
      <c r="E627" s="69"/>
      <c r="F627" s="69"/>
      <c r="G627" s="69"/>
      <c r="H627" s="76"/>
    </row>
    <row r="628" spans="1:8" ht="15" customHeight="1">
      <c r="A628" s="69"/>
      <c r="B628" s="69"/>
      <c r="C628" s="69"/>
      <c r="D628" s="69"/>
      <c r="E628" s="69"/>
      <c r="F628" s="69"/>
      <c r="G628" s="69"/>
      <c r="H628" s="76"/>
    </row>
    <row r="629" spans="1:8" ht="15" customHeight="1">
      <c r="A629" s="69"/>
      <c r="B629" s="69"/>
      <c r="C629" s="69"/>
      <c r="D629" s="69"/>
      <c r="E629" s="69"/>
      <c r="F629" s="69"/>
      <c r="G629" s="69"/>
      <c r="H629" s="76"/>
    </row>
    <row r="630" spans="1:8" ht="15" customHeight="1">
      <c r="A630" s="69"/>
      <c r="B630" s="69"/>
      <c r="C630" s="69"/>
      <c r="D630" s="69"/>
      <c r="E630" s="69"/>
      <c r="F630" s="69"/>
      <c r="G630" s="69"/>
      <c r="H630" s="76"/>
    </row>
    <row r="631" spans="1:8" ht="15" customHeight="1">
      <c r="A631" s="69"/>
      <c r="B631" s="69"/>
      <c r="C631" s="69"/>
      <c r="D631" s="69"/>
      <c r="E631" s="69"/>
      <c r="F631" s="69"/>
      <c r="G631" s="69"/>
      <c r="H631" s="76"/>
    </row>
    <row r="632" spans="1:8" ht="15" customHeight="1">
      <c r="A632" s="69"/>
      <c r="B632" s="69"/>
      <c r="C632" s="69"/>
      <c r="D632" s="69"/>
      <c r="E632" s="69"/>
      <c r="F632" s="69"/>
      <c r="G632" s="69"/>
      <c r="H632" s="76"/>
    </row>
    <row r="633" spans="1:8" ht="15" customHeight="1">
      <c r="A633" s="69"/>
      <c r="B633" s="69"/>
      <c r="C633" s="69"/>
      <c r="D633" s="69"/>
      <c r="E633" s="69"/>
      <c r="F633" s="69"/>
      <c r="G633" s="69"/>
      <c r="H633" s="76"/>
    </row>
    <row r="634" spans="1:8" ht="15" customHeight="1">
      <c r="A634" s="69"/>
      <c r="B634" s="69"/>
      <c r="C634" s="69"/>
      <c r="D634" s="69"/>
      <c r="E634" s="69"/>
      <c r="F634" s="69"/>
      <c r="G634" s="69"/>
      <c r="H634" s="76"/>
    </row>
    <row r="635" spans="1:8" ht="15" customHeight="1">
      <c r="A635" s="69"/>
      <c r="B635" s="69"/>
      <c r="C635" s="69"/>
      <c r="D635" s="69"/>
      <c r="E635" s="69"/>
      <c r="F635" s="69"/>
      <c r="G635" s="69"/>
      <c r="H635" s="76"/>
    </row>
    <row r="636" spans="1:8" ht="15" customHeight="1">
      <c r="A636" s="69"/>
      <c r="B636" s="69"/>
      <c r="C636" s="69"/>
      <c r="D636" s="69"/>
      <c r="E636" s="69"/>
      <c r="F636" s="69"/>
      <c r="G636" s="69"/>
      <c r="H636" s="76"/>
    </row>
    <row r="637" spans="1:8" ht="15" customHeight="1">
      <c r="A637" s="69"/>
      <c r="B637" s="69"/>
      <c r="C637" s="69"/>
      <c r="D637" s="69"/>
      <c r="E637" s="69"/>
      <c r="F637" s="69"/>
      <c r="G637" s="69"/>
      <c r="H637" s="76"/>
    </row>
    <row r="638" spans="1:8" ht="15" customHeight="1">
      <c r="A638" s="69"/>
      <c r="B638" s="69"/>
      <c r="C638" s="69"/>
      <c r="D638" s="69"/>
      <c r="E638" s="69"/>
      <c r="F638" s="69"/>
      <c r="G638" s="69"/>
      <c r="H638" s="76"/>
    </row>
    <row r="639" spans="1:8" ht="15" customHeight="1">
      <c r="A639" s="69"/>
      <c r="B639" s="69"/>
      <c r="C639" s="69"/>
      <c r="D639" s="69"/>
      <c r="E639" s="69"/>
      <c r="F639" s="69"/>
      <c r="G639" s="69"/>
      <c r="H639" s="76"/>
    </row>
    <row r="640" spans="1:8" ht="15" customHeight="1">
      <c r="A640" s="69"/>
      <c r="B640" s="69"/>
      <c r="C640" s="69"/>
      <c r="D640" s="69"/>
      <c r="E640" s="69"/>
      <c r="F640" s="69"/>
      <c r="G640" s="69"/>
      <c r="H640" s="76"/>
    </row>
    <row r="641" spans="1:8" ht="15" customHeight="1">
      <c r="A641" s="69"/>
      <c r="B641" s="69"/>
      <c r="C641" s="69"/>
      <c r="D641" s="69"/>
      <c r="E641" s="69"/>
      <c r="F641" s="69"/>
      <c r="G641" s="69"/>
      <c r="H641" s="76"/>
    </row>
    <row r="642" spans="1:8" ht="15" customHeight="1">
      <c r="A642" s="69"/>
      <c r="B642" s="69"/>
      <c r="C642" s="69"/>
      <c r="D642" s="69"/>
      <c r="E642" s="69"/>
      <c r="F642" s="69"/>
      <c r="G642" s="69"/>
      <c r="H642" s="76"/>
    </row>
    <row r="643" spans="1:8" ht="15" customHeight="1">
      <c r="A643" s="69"/>
      <c r="B643" s="69"/>
      <c r="C643" s="69"/>
      <c r="D643" s="69"/>
      <c r="E643" s="69"/>
      <c r="F643" s="69"/>
      <c r="G643" s="69"/>
      <c r="H643" s="76"/>
    </row>
    <row r="644" spans="1:8" ht="15" customHeight="1">
      <c r="A644" s="69"/>
      <c r="B644" s="69"/>
      <c r="C644" s="69"/>
      <c r="D644" s="69"/>
      <c r="E644" s="69"/>
      <c r="F644" s="69"/>
      <c r="G644" s="69"/>
      <c r="H644" s="76"/>
    </row>
    <row r="645" spans="1:8" ht="15" customHeight="1">
      <c r="A645" s="69"/>
      <c r="B645" s="69"/>
      <c r="C645" s="69"/>
      <c r="D645" s="69"/>
      <c r="E645" s="69"/>
      <c r="F645" s="69"/>
      <c r="G645" s="69"/>
      <c r="H645" s="76"/>
    </row>
    <row r="646" spans="1:8" ht="15" customHeight="1">
      <c r="A646" s="69"/>
      <c r="B646" s="69"/>
      <c r="C646" s="69"/>
      <c r="D646" s="69"/>
      <c r="E646" s="69"/>
      <c r="F646" s="69"/>
      <c r="G646" s="69"/>
      <c r="H646" s="76"/>
    </row>
    <row r="647" spans="1:8" ht="15" customHeight="1">
      <c r="A647" s="69"/>
      <c r="B647" s="69"/>
      <c r="C647" s="69"/>
      <c r="D647" s="69"/>
      <c r="E647" s="69"/>
      <c r="F647" s="69"/>
      <c r="G647" s="69"/>
      <c r="H647" s="76"/>
    </row>
    <row r="648" spans="1:8" ht="15" customHeight="1">
      <c r="A648" s="69"/>
      <c r="B648" s="69"/>
      <c r="C648" s="69"/>
      <c r="D648" s="69"/>
      <c r="E648" s="69"/>
      <c r="F648" s="69"/>
      <c r="G648" s="69"/>
      <c r="H648" s="76"/>
    </row>
    <row r="649" spans="1:8" ht="15" customHeight="1">
      <c r="A649" s="69"/>
      <c r="B649" s="69"/>
      <c r="C649" s="69"/>
      <c r="D649" s="69"/>
      <c r="E649" s="69"/>
      <c r="F649" s="69"/>
      <c r="G649" s="69"/>
      <c r="H649" s="76"/>
    </row>
    <row r="650" spans="1:8" ht="15" customHeight="1">
      <c r="A650" s="69"/>
      <c r="B650" s="69"/>
      <c r="C650" s="69"/>
      <c r="D650" s="69"/>
      <c r="E650" s="69"/>
      <c r="F650" s="69"/>
      <c r="G650" s="69"/>
      <c r="H650" s="76"/>
    </row>
    <row r="651" spans="1:8" ht="15" customHeight="1">
      <c r="A651" s="69"/>
      <c r="B651" s="69"/>
      <c r="C651" s="69"/>
      <c r="D651" s="69"/>
      <c r="E651" s="69"/>
      <c r="F651" s="69"/>
      <c r="G651" s="69"/>
      <c r="H651" s="76"/>
    </row>
    <row r="652" spans="1:8" ht="15" customHeight="1">
      <c r="A652" s="69"/>
      <c r="B652" s="69"/>
      <c r="C652" s="69"/>
      <c r="D652" s="69"/>
      <c r="E652" s="69"/>
      <c r="F652" s="69"/>
      <c r="G652" s="69"/>
      <c r="H652" s="76"/>
    </row>
    <row r="653" spans="1:8" ht="15" customHeight="1">
      <c r="A653" s="69"/>
      <c r="B653" s="69"/>
      <c r="C653" s="69"/>
      <c r="D653" s="69"/>
      <c r="E653" s="69"/>
      <c r="F653" s="69"/>
      <c r="G653" s="69"/>
      <c r="H653" s="76"/>
    </row>
    <row r="654" spans="1:8" ht="15" customHeight="1">
      <c r="A654" s="69"/>
      <c r="B654" s="69"/>
      <c r="C654" s="69"/>
      <c r="D654" s="69"/>
      <c r="E654" s="69"/>
      <c r="F654" s="69"/>
      <c r="G654" s="69"/>
      <c r="H654" s="76"/>
    </row>
    <row r="655" spans="1:8" ht="15" customHeight="1">
      <c r="A655" s="69"/>
      <c r="B655" s="69"/>
      <c r="C655" s="69"/>
      <c r="D655" s="69"/>
      <c r="E655" s="69"/>
      <c r="F655" s="69"/>
      <c r="G655" s="69"/>
      <c r="H655" s="76"/>
    </row>
    <row r="656" spans="1:8" ht="15" customHeight="1">
      <c r="A656" s="69"/>
      <c r="B656" s="69"/>
      <c r="C656" s="69"/>
      <c r="D656" s="69"/>
      <c r="E656" s="69"/>
      <c r="F656" s="69"/>
      <c r="G656" s="69"/>
      <c r="H656" s="76"/>
    </row>
    <row r="657" spans="1:8" ht="15" customHeight="1">
      <c r="A657" s="69"/>
      <c r="B657" s="69"/>
      <c r="C657" s="69"/>
      <c r="D657" s="69"/>
      <c r="E657" s="69"/>
      <c r="F657" s="69"/>
      <c r="G657" s="69"/>
      <c r="H657" s="76"/>
    </row>
    <row r="658" spans="1:8" ht="15" customHeight="1">
      <c r="A658" s="69"/>
      <c r="B658" s="69"/>
      <c r="C658" s="69"/>
      <c r="D658" s="69"/>
      <c r="E658" s="69"/>
      <c r="F658" s="69"/>
      <c r="G658" s="69"/>
      <c r="H658" s="76"/>
    </row>
    <row r="659" spans="1:8" ht="15" customHeight="1">
      <c r="A659" s="69"/>
      <c r="B659" s="69"/>
      <c r="C659" s="69"/>
      <c r="D659" s="69"/>
      <c r="E659" s="69"/>
      <c r="F659" s="69"/>
      <c r="G659" s="69"/>
      <c r="H659" s="76"/>
    </row>
    <row r="660" spans="1:8" ht="15" customHeight="1">
      <c r="A660" s="69"/>
      <c r="B660" s="69"/>
      <c r="C660" s="69"/>
      <c r="D660" s="69"/>
      <c r="E660" s="69"/>
      <c r="F660" s="69"/>
      <c r="G660" s="69"/>
      <c r="H660" s="76"/>
    </row>
    <row r="661" spans="1:8" ht="15" customHeight="1">
      <c r="A661" s="69"/>
      <c r="B661" s="69"/>
      <c r="C661" s="69"/>
      <c r="D661" s="69"/>
      <c r="E661" s="69"/>
      <c r="F661" s="69"/>
      <c r="G661" s="69"/>
      <c r="H661" s="76"/>
    </row>
    <row r="662" spans="1:8" ht="15" customHeight="1">
      <c r="A662" s="69"/>
      <c r="B662" s="69"/>
      <c r="C662" s="69"/>
      <c r="D662" s="69"/>
      <c r="E662" s="69"/>
      <c r="F662" s="69"/>
      <c r="G662" s="69"/>
      <c r="H662" s="76"/>
    </row>
    <row r="663" spans="1:8" ht="15" customHeight="1">
      <c r="A663" s="69"/>
      <c r="B663" s="69"/>
      <c r="C663" s="69"/>
      <c r="D663" s="69"/>
      <c r="E663" s="69"/>
      <c r="F663" s="69"/>
      <c r="G663" s="69"/>
      <c r="H663" s="76"/>
    </row>
    <row r="664" spans="1:8" ht="15" customHeight="1">
      <c r="A664" s="69"/>
      <c r="B664" s="69"/>
      <c r="C664" s="69"/>
      <c r="D664" s="69"/>
      <c r="E664" s="69"/>
      <c r="F664" s="69"/>
      <c r="G664" s="69"/>
      <c r="H664" s="76"/>
    </row>
    <row r="665" spans="1:8" ht="15" customHeight="1">
      <c r="A665" s="69"/>
      <c r="B665" s="69"/>
      <c r="C665" s="69"/>
      <c r="D665" s="69"/>
      <c r="E665" s="69"/>
      <c r="F665" s="69"/>
      <c r="G665" s="69"/>
      <c r="H665" s="76"/>
    </row>
    <row r="666" spans="1:8" ht="15" customHeight="1">
      <c r="A666" s="69"/>
      <c r="B666" s="69"/>
      <c r="C666" s="69"/>
      <c r="D666" s="69"/>
      <c r="E666" s="69"/>
      <c r="F666" s="69"/>
      <c r="G666" s="69"/>
      <c r="H666" s="76"/>
    </row>
    <row r="667" spans="1:8" ht="15" customHeight="1">
      <c r="A667" s="69"/>
      <c r="B667" s="69"/>
      <c r="C667" s="69"/>
      <c r="D667" s="69"/>
      <c r="E667" s="69"/>
      <c r="F667" s="69"/>
      <c r="G667" s="69"/>
      <c r="H667" s="76"/>
    </row>
    <row r="668" spans="1:8" ht="15" customHeight="1">
      <c r="A668" s="69"/>
      <c r="B668" s="69"/>
      <c r="C668" s="69"/>
      <c r="D668" s="69"/>
      <c r="E668" s="69"/>
      <c r="F668" s="69"/>
      <c r="G668" s="69"/>
      <c r="H668" s="76"/>
    </row>
    <row r="669" spans="1:8" ht="15" customHeight="1">
      <c r="A669" s="69"/>
      <c r="B669" s="69"/>
      <c r="C669" s="69"/>
      <c r="D669" s="69"/>
      <c r="E669" s="69"/>
      <c r="F669" s="69"/>
      <c r="G669" s="69"/>
      <c r="H669" s="76"/>
    </row>
    <row r="670" spans="1:8" ht="15" customHeight="1">
      <c r="A670" s="69"/>
      <c r="B670" s="69"/>
      <c r="C670" s="69"/>
      <c r="D670" s="69"/>
      <c r="E670" s="69"/>
      <c r="F670" s="69"/>
      <c r="G670" s="69"/>
      <c r="H670" s="76"/>
    </row>
    <row r="671" spans="1:8" ht="15" customHeight="1">
      <c r="A671" s="69"/>
      <c r="B671" s="69"/>
      <c r="C671" s="69"/>
      <c r="D671" s="69"/>
      <c r="E671" s="69"/>
      <c r="F671" s="69"/>
      <c r="G671" s="69"/>
      <c r="H671" s="76"/>
    </row>
    <row r="672" spans="1:8" ht="15" customHeight="1">
      <c r="A672" s="69"/>
      <c r="B672" s="69"/>
      <c r="C672" s="69"/>
      <c r="D672" s="69"/>
      <c r="E672" s="69"/>
      <c r="F672" s="69"/>
      <c r="G672" s="69"/>
      <c r="H672" s="76"/>
    </row>
    <row r="673" spans="1:8" ht="15" customHeight="1">
      <c r="A673" s="69"/>
      <c r="B673" s="69"/>
      <c r="C673" s="69"/>
      <c r="D673" s="69"/>
      <c r="E673" s="69"/>
      <c r="F673" s="69"/>
      <c r="G673" s="69"/>
      <c r="H673" s="76"/>
    </row>
    <row r="674" spans="1:8" ht="15" customHeight="1">
      <c r="A674" s="69"/>
      <c r="B674" s="69"/>
      <c r="C674" s="69"/>
      <c r="D674" s="69"/>
      <c r="E674" s="69"/>
      <c r="F674" s="69"/>
      <c r="G674" s="69"/>
      <c r="H674" s="76"/>
    </row>
    <row r="675" spans="1:8" ht="15" customHeight="1">
      <c r="A675" s="69"/>
      <c r="B675" s="69"/>
      <c r="C675" s="69"/>
      <c r="D675" s="69"/>
      <c r="E675" s="69"/>
      <c r="F675" s="69"/>
      <c r="G675" s="69"/>
      <c r="H675" s="76"/>
    </row>
    <row r="676" spans="1:8" ht="15" customHeight="1">
      <c r="A676" s="69"/>
      <c r="B676" s="69"/>
      <c r="C676" s="69"/>
      <c r="D676" s="69"/>
      <c r="E676" s="69"/>
      <c r="F676" s="69"/>
      <c r="G676" s="69"/>
      <c r="H676" s="76"/>
    </row>
    <row r="677" spans="1:8" ht="15" customHeight="1">
      <c r="A677" s="69"/>
      <c r="B677" s="69"/>
      <c r="C677" s="69"/>
      <c r="D677" s="69"/>
      <c r="E677" s="69"/>
      <c r="F677" s="69"/>
      <c r="G677" s="69"/>
      <c r="H677" s="76"/>
    </row>
    <row r="678" spans="1:8" ht="15" customHeight="1">
      <c r="A678" s="69"/>
      <c r="B678" s="69"/>
      <c r="C678" s="69"/>
      <c r="D678" s="69"/>
      <c r="E678" s="69"/>
      <c r="F678" s="69"/>
      <c r="G678" s="69"/>
      <c r="H678" s="76"/>
    </row>
    <row r="679" spans="1:8" ht="15" customHeight="1">
      <c r="A679" s="69"/>
      <c r="B679" s="69"/>
      <c r="C679" s="69"/>
      <c r="D679" s="69"/>
      <c r="E679" s="69"/>
      <c r="F679" s="69"/>
      <c r="G679" s="69"/>
      <c r="H679" s="76"/>
    </row>
    <row r="680" spans="1:8" ht="15" customHeight="1">
      <c r="A680" s="69"/>
      <c r="B680" s="69"/>
      <c r="C680" s="69"/>
      <c r="D680" s="69"/>
      <c r="E680" s="69"/>
      <c r="F680" s="69"/>
      <c r="G680" s="69"/>
      <c r="H680" s="76"/>
    </row>
    <row r="681" spans="1:8" ht="15" customHeight="1">
      <c r="A681" s="69"/>
      <c r="B681" s="69"/>
      <c r="C681" s="69"/>
      <c r="D681" s="69"/>
      <c r="E681" s="69"/>
      <c r="F681" s="69"/>
      <c r="G681" s="69"/>
      <c r="H681" s="76"/>
    </row>
    <row r="682" spans="1:8" ht="15" customHeight="1">
      <c r="A682" s="69"/>
      <c r="B682" s="69"/>
      <c r="C682" s="69"/>
      <c r="D682" s="69"/>
      <c r="E682" s="69"/>
      <c r="F682" s="69"/>
      <c r="G682" s="69"/>
      <c r="H682" s="76"/>
    </row>
    <row r="683" spans="1:8" ht="15" customHeight="1">
      <c r="A683" s="69"/>
      <c r="B683" s="69"/>
      <c r="C683" s="69"/>
      <c r="D683" s="69"/>
      <c r="E683" s="69"/>
      <c r="F683" s="69"/>
      <c r="G683" s="69"/>
      <c r="H683" s="76"/>
    </row>
    <row r="684" spans="1:8" ht="15" customHeight="1">
      <c r="A684" s="69"/>
      <c r="B684" s="69"/>
      <c r="C684" s="69"/>
      <c r="D684" s="69"/>
      <c r="E684" s="69"/>
      <c r="F684" s="69"/>
      <c r="G684" s="69"/>
      <c r="H684" s="76"/>
    </row>
    <row r="685" spans="1:8" ht="15" customHeight="1">
      <c r="A685" s="69"/>
      <c r="B685" s="69"/>
      <c r="C685" s="69"/>
      <c r="D685" s="69"/>
      <c r="E685" s="69"/>
      <c r="F685" s="69"/>
      <c r="G685" s="69"/>
      <c r="H685" s="76"/>
    </row>
    <row r="686" spans="1:8" ht="15" customHeight="1">
      <c r="A686" s="69"/>
      <c r="B686" s="69"/>
      <c r="C686" s="69"/>
      <c r="D686" s="69"/>
      <c r="E686" s="69"/>
      <c r="F686" s="69"/>
      <c r="G686" s="69"/>
      <c r="H686" s="76"/>
    </row>
    <row r="687" spans="1:8" ht="15" customHeight="1">
      <c r="A687" s="69"/>
      <c r="B687" s="69"/>
      <c r="C687" s="69"/>
      <c r="D687" s="69"/>
      <c r="E687" s="69"/>
      <c r="F687" s="69"/>
      <c r="G687" s="69"/>
      <c r="H687" s="76"/>
    </row>
    <row r="688" spans="1:8" ht="15" customHeight="1">
      <c r="A688" s="69"/>
      <c r="B688" s="69"/>
      <c r="C688" s="69"/>
      <c r="D688" s="69"/>
      <c r="E688" s="69"/>
      <c r="F688" s="69"/>
      <c r="G688" s="69"/>
      <c r="H688" s="76"/>
    </row>
    <row r="689" spans="1:8" ht="15" customHeight="1">
      <c r="A689" s="69"/>
      <c r="B689" s="69"/>
      <c r="C689" s="69"/>
      <c r="D689" s="69"/>
      <c r="E689" s="69"/>
      <c r="F689" s="69"/>
      <c r="G689" s="69"/>
      <c r="H689" s="76"/>
    </row>
    <row r="690" spans="1:8" ht="15" customHeight="1">
      <c r="A690" s="69"/>
      <c r="B690" s="69"/>
      <c r="C690" s="69"/>
      <c r="D690" s="69"/>
      <c r="E690" s="69"/>
      <c r="F690" s="69"/>
      <c r="G690" s="69"/>
      <c r="H690" s="76"/>
    </row>
    <row r="691" spans="1:8" ht="15" customHeight="1">
      <c r="A691" s="69"/>
      <c r="B691" s="69"/>
      <c r="C691" s="69"/>
      <c r="D691" s="69"/>
      <c r="E691" s="69"/>
      <c r="F691" s="69"/>
      <c r="G691" s="69"/>
      <c r="H691" s="76"/>
    </row>
    <row r="692" spans="1:8" ht="15" customHeight="1">
      <c r="A692" s="69"/>
      <c r="B692" s="69"/>
      <c r="C692" s="69"/>
      <c r="D692" s="69"/>
      <c r="E692" s="69"/>
      <c r="F692" s="69"/>
      <c r="G692" s="69"/>
      <c r="H692" s="76"/>
    </row>
    <row r="693" spans="1:8" ht="15" customHeight="1">
      <c r="A693" s="69"/>
      <c r="B693" s="69"/>
      <c r="C693" s="69"/>
      <c r="D693" s="69"/>
      <c r="E693" s="69"/>
      <c r="F693" s="69"/>
      <c r="G693" s="69"/>
      <c r="H693" s="76"/>
    </row>
    <row r="694" spans="1:8" ht="15" customHeight="1">
      <c r="A694" s="69"/>
      <c r="B694" s="69"/>
      <c r="C694" s="69"/>
      <c r="D694" s="69"/>
      <c r="E694" s="69"/>
      <c r="F694" s="69"/>
      <c r="G694" s="69"/>
      <c r="H694" s="76"/>
    </row>
    <row r="695" spans="1:8" ht="15" customHeight="1">
      <c r="A695" s="69"/>
      <c r="B695" s="69"/>
      <c r="C695" s="69"/>
      <c r="D695" s="69"/>
      <c r="E695" s="69"/>
      <c r="F695" s="69"/>
      <c r="G695" s="69"/>
      <c r="H695" s="76"/>
    </row>
    <row r="696" spans="1:8" ht="15" customHeight="1">
      <c r="A696" s="69"/>
      <c r="B696" s="69"/>
      <c r="C696" s="69"/>
      <c r="D696" s="69"/>
      <c r="E696" s="69"/>
      <c r="F696" s="69"/>
      <c r="G696" s="69"/>
      <c r="H696" s="76"/>
    </row>
    <row r="697" spans="1:8" ht="15" customHeight="1">
      <c r="A697" s="69"/>
      <c r="B697" s="69"/>
      <c r="C697" s="69"/>
      <c r="D697" s="69"/>
      <c r="E697" s="69"/>
      <c r="F697" s="69"/>
      <c r="G697" s="69"/>
      <c r="H697" s="76"/>
    </row>
    <row r="698" spans="1:8" ht="15" customHeight="1">
      <c r="A698" s="69"/>
      <c r="B698" s="69"/>
      <c r="C698" s="69"/>
      <c r="D698" s="69"/>
      <c r="E698" s="69"/>
      <c r="F698" s="69"/>
      <c r="G698" s="69"/>
      <c r="H698" s="76"/>
    </row>
    <row r="699" spans="1:8" ht="15" customHeight="1">
      <c r="A699" s="69"/>
      <c r="B699" s="69"/>
      <c r="C699" s="69"/>
      <c r="D699" s="69"/>
      <c r="E699" s="69"/>
      <c r="F699" s="69"/>
      <c r="G699" s="69"/>
      <c r="H699" s="76"/>
    </row>
    <row r="700" spans="1:8" ht="15" customHeight="1">
      <c r="A700" s="69"/>
      <c r="B700" s="69"/>
      <c r="C700" s="69"/>
      <c r="D700" s="69"/>
      <c r="E700" s="69"/>
      <c r="F700" s="69"/>
      <c r="G700" s="69"/>
      <c r="H700" s="76"/>
    </row>
    <row r="701" spans="1:8" ht="15" customHeight="1">
      <c r="A701" s="69"/>
      <c r="B701" s="69"/>
      <c r="C701" s="69"/>
      <c r="D701" s="69"/>
      <c r="E701" s="69"/>
      <c r="F701" s="69"/>
      <c r="G701" s="69"/>
      <c r="H701" s="76"/>
    </row>
    <row r="702" spans="1:8" ht="15" customHeight="1">
      <c r="A702" s="69"/>
      <c r="B702" s="69"/>
      <c r="C702" s="69"/>
      <c r="D702" s="69"/>
      <c r="E702" s="69"/>
      <c r="F702" s="69"/>
      <c r="G702" s="69"/>
      <c r="H702" s="76"/>
    </row>
    <row r="703" spans="1:8" ht="15" customHeight="1">
      <c r="A703" s="69"/>
      <c r="B703" s="69"/>
      <c r="C703" s="69"/>
      <c r="D703" s="69"/>
      <c r="E703" s="69"/>
      <c r="F703" s="69"/>
      <c r="G703" s="69"/>
      <c r="H703" s="76"/>
    </row>
    <row r="704" spans="1:8" ht="15" customHeight="1">
      <c r="A704" s="69"/>
      <c r="B704" s="69"/>
      <c r="C704" s="69"/>
      <c r="D704" s="69"/>
      <c r="E704" s="69"/>
      <c r="F704" s="69"/>
      <c r="G704" s="69"/>
      <c r="H704" s="76"/>
    </row>
    <row r="705" spans="1:8" ht="15" customHeight="1">
      <c r="A705" s="69"/>
      <c r="B705" s="69"/>
      <c r="C705" s="69"/>
      <c r="D705" s="69"/>
      <c r="E705" s="69"/>
      <c r="F705" s="69"/>
      <c r="G705" s="69"/>
      <c r="H705" s="76"/>
    </row>
    <row r="706" spans="1:8" ht="15" customHeight="1">
      <c r="A706" s="69"/>
      <c r="B706" s="69"/>
      <c r="C706" s="69"/>
      <c r="D706" s="69"/>
      <c r="E706" s="69"/>
      <c r="F706" s="69"/>
      <c r="G706" s="69"/>
      <c r="H706" s="76"/>
    </row>
    <row r="707" spans="1:8" ht="15" customHeight="1">
      <c r="A707" s="69"/>
      <c r="B707" s="69"/>
      <c r="C707" s="69"/>
      <c r="D707" s="69"/>
      <c r="E707" s="69"/>
      <c r="F707" s="69"/>
      <c r="G707" s="69"/>
      <c r="H707" s="76"/>
    </row>
    <row r="708" spans="1:8" ht="15" customHeight="1">
      <c r="A708" s="69"/>
      <c r="B708" s="69"/>
      <c r="C708" s="69"/>
      <c r="D708" s="69"/>
      <c r="E708" s="69"/>
      <c r="F708" s="69"/>
      <c r="G708" s="69"/>
      <c r="H708" s="76"/>
    </row>
    <row r="709" spans="1:8" ht="15" customHeight="1">
      <c r="A709" s="69"/>
      <c r="B709" s="69"/>
      <c r="C709" s="69"/>
      <c r="D709" s="69"/>
      <c r="E709" s="69"/>
      <c r="F709" s="69"/>
      <c r="G709" s="69"/>
      <c r="H709" s="76"/>
    </row>
    <row r="710" spans="1:8" ht="15" customHeight="1">
      <c r="A710" s="69"/>
      <c r="B710" s="69"/>
      <c r="C710" s="69"/>
      <c r="D710" s="69"/>
      <c r="E710" s="69"/>
      <c r="F710" s="69"/>
      <c r="G710" s="69"/>
      <c r="H710" s="76"/>
    </row>
    <row r="711" spans="1:8" ht="15" customHeight="1">
      <c r="A711" s="69"/>
      <c r="B711" s="69"/>
      <c r="C711" s="69"/>
      <c r="D711" s="69"/>
      <c r="E711" s="69"/>
      <c r="F711" s="69"/>
      <c r="G711" s="69"/>
      <c r="H711" s="76"/>
    </row>
    <row r="712" spans="1:8" ht="15" customHeight="1">
      <c r="A712" s="69"/>
      <c r="B712" s="69"/>
      <c r="C712" s="69"/>
      <c r="D712" s="69"/>
      <c r="E712" s="69"/>
      <c r="F712" s="69"/>
      <c r="G712" s="69"/>
      <c r="H712" s="76"/>
    </row>
    <row r="713" spans="1:8" ht="15" customHeight="1">
      <c r="A713" s="69"/>
      <c r="B713" s="69"/>
      <c r="C713" s="69"/>
      <c r="D713" s="69"/>
      <c r="E713" s="69"/>
      <c r="F713" s="69"/>
      <c r="G713" s="69"/>
      <c r="H713" s="76"/>
    </row>
    <row r="714" spans="1:8" ht="15" customHeight="1">
      <c r="A714" s="69"/>
      <c r="B714" s="69"/>
      <c r="C714" s="69"/>
      <c r="D714" s="69"/>
      <c r="E714" s="69"/>
      <c r="F714" s="69"/>
      <c r="G714" s="69"/>
      <c r="H714" s="76"/>
    </row>
    <row r="715" spans="1:8" ht="15" customHeight="1">
      <c r="A715" s="69"/>
      <c r="B715" s="69"/>
      <c r="C715" s="69"/>
      <c r="D715" s="69"/>
      <c r="E715" s="69"/>
      <c r="F715" s="69"/>
      <c r="G715" s="69"/>
      <c r="H715" s="76"/>
    </row>
    <row r="716" spans="1:8" ht="15" customHeight="1">
      <c r="A716" s="69"/>
      <c r="B716" s="69"/>
      <c r="C716" s="69"/>
      <c r="D716" s="69"/>
      <c r="E716" s="69"/>
      <c r="F716" s="69"/>
      <c r="G716" s="69"/>
      <c r="H716" s="76"/>
    </row>
    <row r="717" spans="1:8" ht="15" customHeight="1">
      <c r="A717" s="69"/>
      <c r="B717" s="69"/>
      <c r="C717" s="69"/>
      <c r="D717" s="69"/>
      <c r="E717" s="69"/>
      <c r="F717" s="69"/>
      <c r="G717" s="69"/>
      <c r="H717" s="76"/>
    </row>
    <row r="718" spans="1:8" ht="15" customHeight="1">
      <c r="A718" s="69"/>
      <c r="B718" s="69"/>
      <c r="C718" s="69"/>
      <c r="D718" s="69"/>
      <c r="E718" s="69"/>
      <c r="F718" s="69"/>
      <c r="G718" s="69"/>
      <c r="H718" s="76"/>
    </row>
    <row r="719" spans="1:8" ht="15" customHeight="1">
      <c r="A719" s="69"/>
      <c r="B719" s="69"/>
      <c r="C719" s="69"/>
      <c r="D719" s="69"/>
      <c r="E719" s="69"/>
      <c r="F719" s="69"/>
      <c r="G719" s="69"/>
      <c r="H719" s="76"/>
    </row>
    <row r="720" spans="1:8" ht="15" customHeight="1">
      <c r="A720" s="69"/>
      <c r="B720" s="69"/>
      <c r="C720" s="69"/>
      <c r="D720" s="69"/>
      <c r="E720" s="69"/>
      <c r="F720" s="69"/>
      <c r="G720" s="69"/>
      <c r="H720" s="76"/>
    </row>
    <row r="721" spans="1:8" ht="15" customHeight="1">
      <c r="A721" s="69"/>
      <c r="B721" s="69"/>
      <c r="C721" s="69"/>
      <c r="D721" s="69"/>
      <c r="E721" s="69"/>
      <c r="F721" s="69"/>
      <c r="G721" s="69"/>
      <c r="H721" s="76"/>
    </row>
    <row r="722" spans="1:8" ht="15" customHeight="1">
      <c r="A722" s="69"/>
      <c r="B722" s="69"/>
      <c r="C722" s="69"/>
      <c r="D722" s="69"/>
      <c r="E722" s="69"/>
      <c r="F722" s="69"/>
      <c r="G722" s="69"/>
      <c r="H722" s="76"/>
    </row>
    <row r="723" spans="1:8" ht="15" customHeight="1">
      <c r="A723" s="69"/>
      <c r="B723" s="69"/>
      <c r="C723" s="69"/>
      <c r="D723" s="69"/>
      <c r="E723" s="69"/>
      <c r="F723" s="69"/>
      <c r="G723" s="69"/>
      <c r="H723" s="76"/>
    </row>
    <row r="724" spans="1:8" ht="15" customHeight="1">
      <c r="A724" s="69"/>
      <c r="B724" s="69"/>
      <c r="C724" s="69"/>
      <c r="D724" s="69"/>
      <c r="E724" s="69"/>
      <c r="F724" s="69"/>
      <c r="G724" s="69"/>
      <c r="H724" s="76"/>
    </row>
    <row r="725" spans="1:8" ht="15" customHeight="1">
      <c r="A725" s="69"/>
      <c r="B725" s="69"/>
      <c r="C725" s="69"/>
      <c r="D725" s="69"/>
      <c r="E725" s="69"/>
      <c r="F725" s="69"/>
      <c r="G725" s="69"/>
      <c r="H725" s="76"/>
    </row>
    <row r="726" spans="1:8" ht="15" customHeight="1">
      <c r="A726" s="69"/>
      <c r="B726" s="69"/>
      <c r="C726" s="69"/>
      <c r="D726" s="69"/>
      <c r="E726" s="69"/>
      <c r="F726" s="69"/>
      <c r="G726" s="69"/>
      <c r="H726" s="76"/>
    </row>
    <row r="727" spans="1:8" ht="15" customHeight="1">
      <c r="A727" s="69"/>
      <c r="B727" s="69"/>
      <c r="C727" s="69"/>
      <c r="D727" s="69"/>
      <c r="E727" s="69"/>
      <c r="F727" s="69"/>
      <c r="G727" s="69"/>
      <c r="H727" s="76"/>
    </row>
    <row r="728" spans="1:8" ht="15" customHeight="1">
      <c r="A728" s="69"/>
      <c r="B728" s="69"/>
      <c r="C728" s="69"/>
      <c r="D728" s="69"/>
      <c r="E728" s="69"/>
      <c r="F728" s="69"/>
      <c r="G728" s="69"/>
      <c r="H728" s="76"/>
    </row>
    <row r="729" spans="1:8" ht="15" customHeight="1">
      <c r="A729" s="69"/>
      <c r="B729" s="69"/>
      <c r="C729" s="69"/>
      <c r="D729" s="69"/>
      <c r="E729" s="69"/>
      <c r="F729" s="69"/>
      <c r="G729" s="69"/>
      <c r="H729" s="76"/>
    </row>
    <row r="730" spans="1:8" ht="15" customHeight="1">
      <c r="A730" s="69"/>
      <c r="B730" s="69"/>
      <c r="C730" s="69"/>
      <c r="D730" s="69"/>
      <c r="E730" s="69"/>
      <c r="F730" s="69"/>
      <c r="G730" s="69"/>
      <c r="H730" s="76"/>
    </row>
    <row r="731" spans="1:8" ht="15" customHeight="1">
      <c r="A731" s="69"/>
      <c r="B731" s="69"/>
      <c r="C731" s="69"/>
      <c r="D731" s="69"/>
      <c r="E731" s="69"/>
      <c r="F731" s="69"/>
      <c r="G731" s="69"/>
      <c r="H731" s="76"/>
    </row>
    <row r="732" spans="1:8" ht="15" customHeight="1">
      <c r="A732" s="69"/>
      <c r="B732" s="69"/>
      <c r="C732" s="69"/>
      <c r="D732" s="69"/>
      <c r="E732" s="69"/>
      <c r="F732" s="69"/>
      <c r="G732" s="69"/>
      <c r="H732" s="76"/>
    </row>
    <row r="733" spans="1:8" ht="15" customHeight="1">
      <c r="A733" s="69"/>
      <c r="B733" s="69"/>
      <c r="C733" s="69"/>
      <c r="D733" s="69"/>
      <c r="E733" s="69"/>
      <c r="F733" s="69"/>
      <c r="G733" s="69"/>
      <c r="H733" s="76"/>
    </row>
    <row r="734" spans="1:8" ht="15" customHeight="1">
      <c r="A734" s="69"/>
      <c r="B734" s="69"/>
      <c r="C734" s="69"/>
      <c r="D734" s="69"/>
      <c r="E734" s="69"/>
      <c r="F734" s="69"/>
      <c r="G734" s="69"/>
      <c r="H734" s="76"/>
    </row>
    <row r="735" spans="1:8" ht="15" customHeight="1">
      <c r="A735" s="69"/>
      <c r="B735" s="69"/>
      <c r="C735" s="69"/>
      <c r="D735" s="69"/>
      <c r="E735" s="69"/>
      <c r="F735" s="69"/>
      <c r="G735" s="69"/>
      <c r="H735" s="76"/>
    </row>
    <row r="736" spans="1:8" ht="15" customHeight="1">
      <c r="A736" s="69"/>
      <c r="B736" s="69"/>
      <c r="C736" s="69"/>
      <c r="D736" s="69"/>
      <c r="E736" s="69"/>
      <c r="F736" s="69"/>
      <c r="G736" s="69"/>
      <c r="H736" s="76"/>
    </row>
    <row r="737" spans="1:8" ht="15" customHeight="1">
      <c r="A737" s="69"/>
      <c r="B737" s="69"/>
      <c r="C737" s="69"/>
      <c r="D737" s="69"/>
      <c r="E737" s="69"/>
      <c r="F737" s="69"/>
      <c r="G737" s="69"/>
      <c r="H737" s="76"/>
    </row>
    <row r="738" spans="1:8" ht="15" customHeight="1">
      <c r="A738" s="69"/>
      <c r="B738" s="69"/>
      <c r="C738" s="69"/>
      <c r="D738" s="69"/>
      <c r="E738" s="69"/>
      <c r="F738" s="69"/>
      <c r="G738" s="69"/>
      <c r="H738" s="76"/>
    </row>
    <row r="739" spans="1:8" ht="15" customHeight="1">
      <c r="A739" s="69"/>
      <c r="B739" s="69"/>
      <c r="C739" s="69"/>
      <c r="D739" s="69"/>
      <c r="E739" s="69"/>
      <c r="F739" s="69"/>
      <c r="G739" s="69"/>
      <c r="H739" s="76"/>
    </row>
    <row r="740" spans="1:8" ht="15" customHeight="1">
      <c r="A740" s="69"/>
      <c r="B740" s="69"/>
      <c r="C740" s="69"/>
      <c r="D740" s="69"/>
      <c r="E740" s="69"/>
      <c r="F740" s="69"/>
      <c r="G740" s="69"/>
      <c r="H740" s="76"/>
    </row>
    <row r="741" spans="1:8" ht="15" customHeight="1">
      <c r="A741" s="69"/>
      <c r="B741" s="69"/>
      <c r="C741" s="69"/>
      <c r="D741" s="69"/>
      <c r="E741" s="69"/>
      <c r="F741" s="69"/>
      <c r="G741" s="69"/>
      <c r="H741" s="76"/>
    </row>
    <row r="742" spans="1:8" ht="15" customHeight="1">
      <c r="A742" s="69"/>
      <c r="B742" s="69"/>
      <c r="C742" s="69"/>
      <c r="D742" s="69"/>
      <c r="E742" s="69"/>
      <c r="F742" s="69"/>
      <c r="G742" s="69"/>
      <c r="H742" s="76"/>
    </row>
    <row r="743" spans="1:8" ht="15" customHeight="1">
      <c r="A743" s="69"/>
      <c r="B743" s="69"/>
      <c r="C743" s="69"/>
      <c r="D743" s="69"/>
      <c r="E743" s="69"/>
      <c r="F743" s="69"/>
      <c r="G743" s="69"/>
      <c r="H743" s="76"/>
    </row>
    <row r="744" spans="1:8" ht="15" customHeight="1">
      <c r="A744" s="69"/>
      <c r="B744" s="69"/>
      <c r="C744" s="69"/>
      <c r="D744" s="69"/>
      <c r="E744" s="69"/>
      <c r="F744" s="69"/>
      <c r="G744" s="69"/>
      <c r="H744" s="76"/>
    </row>
    <row r="745" spans="1:8" ht="15" customHeight="1">
      <c r="A745" s="69"/>
      <c r="B745" s="69"/>
      <c r="C745" s="69"/>
      <c r="D745" s="69"/>
      <c r="E745" s="69"/>
      <c r="F745" s="69"/>
      <c r="G745" s="69"/>
      <c r="H745" s="76"/>
    </row>
    <row r="746" spans="1:8" ht="15" customHeight="1">
      <c r="A746" s="69"/>
      <c r="B746" s="69"/>
      <c r="C746" s="69"/>
      <c r="D746" s="69"/>
      <c r="E746" s="69"/>
      <c r="F746" s="69"/>
      <c r="G746" s="69"/>
      <c r="H746" s="76"/>
    </row>
    <row r="747" spans="1:8" ht="15" customHeight="1">
      <c r="A747" s="69"/>
      <c r="B747" s="69"/>
      <c r="C747" s="69"/>
      <c r="D747" s="69"/>
      <c r="E747" s="69"/>
      <c r="F747" s="69"/>
      <c r="G747" s="69"/>
      <c r="H747" s="76"/>
    </row>
    <row r="748" spans="1:8" ht="15" customHeight="1">
      <c r="A748" s="69"/>
      <c r="B748" s="69"/>
      <c r="C748" s="69"/>
      <c r="D748" s="69"/>
      <c r="E748" s="69"/>
      <c r="F748" s="69"/>
      <c r="G748" s="69"/>
      <c r="H748" s="76"/>
    </row>
    <row r="749" spans="1:8" ht="15" customHeight="1">
      <c r="A749" s="69"/>
      <c r="B749" s="69"/>
      <c r="C749" s="69"/>
      <c r="D749" s="69"/>
      <c r="E749" s="69"/>
      <c r="F749" s="69"/>
      <c r="G749" s="69"/>
      <c r="H749" s="76"/>
    </row>
    <row r="750" spans="1:8" ht="15" customHeight="1">
      <c r="A750" s="69"/>
      <c r="B750" s="69"/>
      <c r="C750" s="69"/>
      <c r="D750" s="69"/>
      <c r="E750" s="69"/>
      <c r="F750" s="69"/>
      <c r="G750" s="69"/>
      <c r="H750" s="76"/>
    </row>
    <row r="751" spans="1:8" ht="15" customHeight="1">
      <c r="A751" s="69"/>
      <c r="B751" s="69"/>
      <c r="C751" s="69"/>
      <c r="D751" s="69"/>
      <c r="E751" s="69"/>
      <c r="F751" s="69"/>
      <c r="G751" s="69"/>
      <c r="H751" s="76"/>
    </row>
    <row r="752" spans="1:8" ht="15" customHeight="1">
      <c r="A752" s="69"/>
      <c r="B752" s="69"/>
      <c r="C752" s="69"/>
      <c r="D752" s="69"/>
      <c r="E752" s="69"/>
      <c r="F752" s="69"/>
      <c r="G752" s="69"/>
      <c r="H752" s="76"/>
    </row>
    <row r="753" spans="1:8" ht="15" customHeight="1">
      <c r="A753" s="69"/>
      <c r="B753" s="69"/>
      <c r="C753" s="69"/>
      <c r="D753" s="69"/>
      <c r="E753" s="69"/>
      <c r="F753" s="69"/>
      <c r="G753" s="69"/>
      <c r="H753" s="76"/>
    </row>
    <row r="754" spans="1:8" ht="15" customHeight="1">
      <c r="A754" s="69"/>
      <c r="B754" s="69"/>
      <c r="C754" s="69"/>
      <c r="D754" s="69"/>
      <c r="E754" s="69"/>
      <c r="F754" s="69"/>
      <c r="G754" s="69"/>
      <c r="H754" s="76"/>
    </row>
    <row r="755" spans="1:8" ht="15" customHeight="1">
      <c r="A755" s="69"/>
      <c r="B755" s="69"/>
      <c r="C755" s="69"/>
      <c r="D755" s="69"/>
      <c r="E755" s="69"/>
      <c r="F755" s="69"/>
      <c r="G755" s="69"/>
      <c r="H755" s="76"/>
    </row>
    <row r="756" spans="1:8" ht="15" customHeight="1">
      <c r="A756" s="69"/>
      <c r="B756" s="69"/>
      <c r="C756" s="69"/>
      <c r="D756" s="69"/>
      <c r="E756" s="69"/>
      <c r="F756" s="69"/>
      <c r="G756" s="69"/>
      <c r="H756" s="76"/>
    </row>
    <row r="757" spans="1:8" ht="15" customHeight="1">
      <c r="A757" s="69"/>
      <c r="B757" s="69"/>
      <c r="C757" s="69"/>
      <c r="D757" s="69"/>
      <c r="E757" s="69"/>
      <c r="F757" s="69"/>
      <c r="G757" s="69"/>
      <c r="H757" s="76"/>
    </row>
    <row r="758" spans="1:8" ht="15" customHeight="1">
      <c r="A758" s="69"/>
      <c r="B758" s="69"/>
      <c r="C758" s="69"/>
      <c r="D758" s="69"/>
      <c r="E758" s="69"/>
      <c r="F758" s="69"/>
      <c r="G758" s="69"/>
      <c r="H758" s="76"/>
    </row>
    <row r="759" spans="1:8" ht="15" customHeight="1">
      <c r="A759" s="69"/>
      <c r="B759" s="69"/>
      <c r="C759" s="69"/>
      <c r="D759" s="69"/>
      <c r="E759" s="69"/>
      <c r="F759" s="69"/>
      <c r="G759" s="69"/>
      <c r="H759" s="76"/>
    </row>
    <row r="760" spans="1:8" ht="15" customHeight="1">
      <c r="A760" s="69"/>
      <c r="B760" s="69"/>
      <c r="C760" s="69"/>
      <c r="D760" s="69"/>
      <c r="E760" s="69"/>
      <c r="F760" s="69"/>
      <c r="G760" s="69"/>
      <c r="H760" s="76"/>
    </row>
    <row r="761" spans="1:8" ht="15" customHeight="1">
      <c r="A761" s="69"/>
      <c r="B761" s="69"/>
      <c r="C761" s="69"/>
      <c r="D761" s="69"/>
      <c r="E761" s="69"/>
      <c r="F761" s="69"/>
      <c r="G761" s="69"/>
      <c r="H761" s="76"/>
    </row>
    <row r="762" spans="1:8" ht="15" customHeight="1">
      <c r="A762" s="69"/>
      <c r="B762" s="69"/>
      <c r="C762" s="69"/>
      <c r="D762" s="69"/>
      <c r="E762" s="69"/>
      <c r="F762" s="69"/>
      <c r="G762" s="69"/>
      <c r="H762" s="76"/>
    </row>
    <row r="763" spans="1:8" ht="15" customHeight="1">
      <c r="A763" s="69"/>
      <c r="B763" s="69"/>
      <c r="C763" s="69"/>
      <c r="D763" s="69"/>
      <c r="E763" s="69"/>
      <c r="F763" s="69"/>
      <c r="G763" s="69"/>
      <c r="H763" s="76"/>
    </row>
    <row r="764" spans="1:8" ht="15" customHeight="1">
      <c r="A764" s="69"/>
      <c r="B764" s="69"/>
      <c r="C764" s="69"/>
      <c r="D764" s="69"/>
      <c r="E764" s="69"/>
      <c r="F764" s="69"/>
      <c r="G764" s="69"/>
      <c r="H764" s="76"/>
    </row>
    <row r="765" spans="1:8" ht="15" customHeight="1">
      <c r="A765" s="69"/>
      <c r="B765" s="69"/>
      <c r="C765" s="69"/>
      <c r="D765" s="69"/>
      <c r="E765" s="69"/>
      <c r="F765" s="69"/>
      <c r="G765" s="69"/>
      <c r="H765" s="76"/>
    </row>
    <row r="766" spans="1:8" ht="15" customHeight="1">
      <c r="A766" s="69"/>
      <c r="B766" s="69"/>
      <c r="C766" s="69"/>
      <c r="D766" s="69"/>
      <c r="E766" s="69"/>
      <c r="F766" s="69"/>
      <c r="G766" s="69"/>
      <c r="H766" s="76"/>
    </row>
    <row r="767" spans="1:8" ht="15" customHeight="1">
      <c r="A767" s="69"/>
      <c r="B767" s="69"/>
      <c r="C767" s="69"/>
      <c r="D767" s="69"/>
      <c r="E767" s="69"/>
      <c r="F767" s="69"/>
      <c r="G767" s="69"/>
      <c r="H767" s="76"/>
    </row>
    <row r="768" spans="1:8" ht="15" customHeight="1">
      <c r="A768" s="69"/>
      <c r="B768" s="69"/>
      <c r="C768" s="69"/>
      <c r="D768" s="69"/>
      <c r="E768" s="69"/>
      <c r="F768" s="69"/>
      <c r="G768" s="69"/>
      <c r="H768" s="76"/>
    </row>
    <row r="769" spans="1:8" ht="15" customHeight="1">
      <c r="A769" s="69"/>
      <c r="B769" s="69"/>
      <c r="C769" s="69"/>
      <c r="D769" s="69"/>
      <c r="E769" s="69"/>
      <c r="F769" s="69"/>
      <c r="G769" s="69"/>
      <c r="H769" s="76"/>
    </row>
    <row r="770" spans="1:8" ht="15" customHeight="1">
      <c r="A770" s="69"/>
      <c r="B770" s="69"/>
      <c r="C770" s="69"/>
      <c r="D770" s="69"/>
      <c r="E770" s="69"/>
      <c r="F770" s="69"/>
      <c r="G770" s="69"/>
      <c r="H770" s="76"/>
    </row>
    <row r="771" spans="1:8" ht="15" customHeight="1">
      <c r="A771" s="69"/>
      <c r="B771" s="69"/>
      <c r="C771" s="69"/>
      <c r="D771" s="69"/>
      <c r="E771" s="69"/>
      <c r="F771" s="69"/>
      <c r="G771" s="69"/>
      <c r="H771" s="76"/>
    </row>
    <row r="772" spans="1:8" ht="15" customHeight="1">
      <c r="A772" s="69"/>
      <c r="B772" s="69"/>
      <c r="C772" s="69"/>
      <c r="D772" s="69"/>
      <c r="E772" s="69"/>
      <c r="F772" s="69"/>
      <c r="G772" s="69"/>
      <c r="H772" s="76"/>
    </row>
    <row r="773" spans="1:8" ht="15" customHeight="1">
      <c r="A773" s="69"/>
      <c r="B773" s="69"/>
      <c r="C773" s="69"/>
      <c r="D773" s="69"/>
      <c r="E773" s="69"/>
      <c r="F773" s="69"/>
      <c r="G773" s="69"/>
      <c r="H773" s="76"/>
    </row>
    <row r="774" spans="1:8" ht="15" customHeight="1">
      <c r="A774" s="69"/>
      <c r="B774" s="69"/>
      <c r="C774" s="69"/>
      <c r="D774" s="69"/>
      <c r="E774" s="69"/>
      <c r="F774" s="69"/>
      <c r="G774" s="69"/>
      <c r="H774" s="76"/>
    </row>
    <row r="775" spans="1:8" ht="15" customHeight="1">
      <c r="A775" s="69"/>
      <c r="B775" s="69"/>
      <c r="C775" s="69"/>
      <c r="D775" s="69"/>
      <c r="E775" s="69"/>
      <c r="F775" s="69"/>
      <c r="G775" s="69"/>
      <c r="H775" s="76"/>
    </row>
    <row r="776" spans="1:8" ht="15" customHeight="1">
      <c r="A776" s="69"/>
      <c r="B776" s="69"/>
      <c r="C776" s="69"/>
      <c r="D776" s="69"/>
      <c r="E776" s="69"/>
      <c r="F776" s="69"/>
      <c r="G776" s="69"/>
      <c r="H776" s="76"/>
    </row>
    <row r="777" spans="1:8" ht="15" customHeight="1">
      <c r="A777" s="69"/>
      <c r="B777" s="69"/>
      <c r="C777" s="69"/>
      <c r="D777" s="69"/>
      <c r="E777" s="69"/>
      <c r="F777" s="69"/>
      <c r="G777" s="69"/>
      <c r="H777" s="76"/>
    </row>
    <row r="778" spans="1:8" ht="15" customHeight="1">
      <c r="A778" s="69"/>
      <c r="B778" s="69"/>
      <c r="C778" s="69"/>
      <c r="D778" s="69"/>
      <c r="E778" s="69"/>
      <c r="F778" s="69"/>
      <c r="G778" s="69"/>
      <c r="H778" s="76"/>
    </row>
    <row r="779" spans="1:8" ht="15" customHeight="1">
      <c r="A779" s="69"/>
      <c r="B779" s="69"/>
      <c r="C779" s="69"/>
      <c r="D779" s="69"/>
      <c r="E779" s="69"/>
      <c r="F779" s="69"/>
      <c r="G779" s="69"/>
      <c r="H779" s="76"/>
    </row>
    <row r="780" spans="1:8" ht="15" customHeight="1">
      <c r="A780" s="69"/>
      <c r="B780" s="69"/>
      <c r="C780" s="69"/>
      <c r="D780" s="69"/>
      <c r="E780" s="69"/>
      <c r="F780" s="69"/>
      <c r="G780" s="69"/>
      <c r="H780" s="76"/>
    </row>
    <row r="781" spans="1:8" ht="15" customHeight="1">
      <c r="A781" s="69"/>
      <c r="B781" s="69"/>
      <c r="C781" s="69"/>
      <c r="D781" s="69"/>
      <c r="E781" s="69"/>
      <c r="F781" s="69"/>
      <c r="G781" s="69"/>
      <c r="H781" s="76"/>
    </row>
    <row r="782" spans="1:8" ht="15" customHeight="1">
      <c r="A782" s="69"/>
      <c r="B782" s="69"/>
      <c r="C782" s="69"/>
      <c r="D782" s="69"/>
      <c r="E782" s="69"/>
      <c r="F782" s="69"/>
      <c r="G782" s="69"/>
      <c r="H782" s="76"/>
    </row>
    <row r="783" spans="1:8" ht="15" customHeight="1">
      <c r="A783" s="69"/>
      <c r="B783" s="69"/>
      <c r="C783" s="69"/>
      <c r="D783" s="69"/>
      <c r="E783" s="69"/>
      <c r="F783" s="69"/>
      <c r="G783" s="69"/>
      <c r="H783" s="76"/>
    </row>
    <row r="784" spans="1:8" ht="15" customHeight="1">
      <c r="A784" s="69"/>
      <c r="B784" s="69"/>
      <c r="C784" s="69"/>
      <c r="D784" s="69"/>
      <c r="E784" s="69"/>
      <c r="F784" s="69"/>
      <c r="G784" s="69"/>
      <c r="H784" s="76"/>
    </row>
    <row r="785" spans="1:8" ht="15" customHeight="1">
      <c r="A785" s="69"/>
      <c r="B785" s="69"/>
      <c r="C785" s="69"/>
      <c r="D785" s="69"/>
      <c r="E785" s="69"/>
      <c r="F785" s="69"/>
      <c r="G785" s="69"/>
      <c r="H785" s="76"/>
    </row>
    <row r="786" spans="1:8" ht="15" customHeight="1">
      <c r="A786" s="69"/>
      <c r="B786" s="69"/>
      <c r="C786" s="69"/>
      <c r="D786" s="69"/>
      <c r="E786" s="69"/>
      <c r="F786" s="69"/>
      <c r="G786" s="69"/>
      <c r="H786" s="76"/>
    </row>
    <row r="787" spans="1:8" ht="15" customHeight="1">
      <c r="A787" s="69"/>
      <c r="B787" s="69"/>
      <c r="C787" s="69"/>
      <c r="D787" s="69"/>
      <c r="E787" s="69"/>
      <c r="F787" s="69"/>
      <c r="G787" s="69"/>
      <c r="H787" s="76"/>
    </row>
    <row r="788" spans="1:8" ht="15" customHeight="1">
      <c r="A788" s="69"/>
      <c r="B788" s="69"/>
      <c r="C788" s="69"/>
      <c r="D788" s="69"/>
      <c r="E788" s="69"/>
      <c r="F788" s="69"/>
      <c r="G788" s="69"/>
      <c r="H788" s="76"/>
    </row>
    <row r="789" spans="1:8" ht="15" customHeight="1">
      <c r="A789" s="69"/>
      <c r="B789" s="69"/>
      <c r="C789" s="69"/>
      <c r="D789" s="69"/>
      <c r="E789" s="69"/>
      <c r="F789" s="69"/>
      <c r="G789" s="69"/>
      <c r="H789" s="76"/>
    </row>
    <row r="790" spans="1:8" ht="15" customHeight="1">
      <c r="A790" s="69"/>
      <c r="B790" s="69"/>
      <c r="C790" s="69"/>
      <c r="D790" s="69"/>
      <c r="E790" s="69"/>
      <c r="F790" s="69"/>
      <c r="G790" s="69"/>
      <c r="H790" s="76"/>
    </row>
    <row r="791" spans="1:8" ht="15" customHeight="1">
      <c r="A791" s="69"/>
      <c r="B791" s="69"/>
      <c r="C791" s="69"/>
      <c r="D791" s="69"/>
      <c r="E791" s="69"/>
      <c r="F791" s="69"/>
      <c r="G791" s="69"/>
      <c r="H791" s="76"/>
    </row>
    <row r="792" spans="1:8" ht="15" customHeight="1">
      <c r="A792" s="69"/>
      <c r="B792" s="69"/>
      <c r="C792" s="69"/>
      <c r="D792" s="69"/>
      <c r="E792" s="69"/>
      <c r="F792" s="69"/>
      <c r="G792" s="69"/>
      <c r="H792" s="76"/>
    </row>
    <row r="793" spans="1:8" ht="15" customHeight="1">
      <c r="A793" s="69"/>
      <c r="B793" s="69"/>
      <c r="C793" s="69"/>
      <c r="D793" s="69"/>
      <c r="E793" s="69"/>
      <c r="F793" s="69"/>
      <c r="G793" s="69"/>
      <c r="H793" s="76"/>
    </row>
    <row r="794" spans="1:8" ht="15" customHeight="1">
      <c r="A794" s="69"/>
      <c r="B794" s="69"/>
      <c r="C794" s="69"/>
      <c r="D794" s="69"/>
      <c r="E794" s="69"/>
      <c r="F794" s="69"/>
      <c r="G794" s="69"/>
      <c r="H794" s="76"/>
    </row>
    <row r="795" spans="1:8" ht="15" customHeight="1">
      <c r="A795" s="69"/>
      <c r="B795" s="69"/>
      <c r="C795" s="69"/>
      <c r="D795" s="69"/>
      <c r="E795" s="69"/>
      <c r="F795" s="69"/>
      <c r="G795" s="69"/>
      <c r="H795" s="76"/>
    </row>
    <row r="796" spans="1:8" ht="15" customHeight="1">
      <c r="A796" s="69"/>
      <c r="B796" s="69"/>
      <c r="C796" s="69"/>
      <c r="D796" s="69"/>
      <c r="E796" s="69"/>
      <c r="F796" s="69"/>
      <c r="G796" s="69"/>
      <c r="H796" s="76"/>
    </row>
    <row r="797" spans="1:8" ht="15" customHeight="1">
      <c r="A797" s="69"/>
      <c r="B797" s="69"/>
      <c r="C797" s="69"/>
      <c r="D797" s="69"/>
      <c r="E797" s="69"/>
      <c r="F797" s="69"/>
      <c r="G797" s="69"/>
      <c r="H797" s="76"/>
    </row>
    <row r="798" spans="1:8" ht="15" customHeight="1">
      <c r="A798" s="69"/>
      <c r="B798" s="69"/>
      <c r="C798" s="69"/>
      <c r="D798" s="69"/>
      <c r="E798" s="69"/>
      <c r="F798" s="69"/>
      <c r="G798" s="69"/>
      <c r="H798" s="76"/>
    </row>
    <row r="799" spans="1:8" ht="15" customHeight="1">
      <c r="A799" s="69"/>
      <c r="B799" s="69"/>
      <c r="C799" s="69"/>
      <c r="D799" s="69"/>
      <c r="E799" s="69"/>
      <c r="F799" s="69"/>
      <c r="G799" s="69"/>
      <c r="H799" s="76"/>
    </row>
    <row r="800" spans="1:8" ht="15" customHeight="1">
      <c r="A800" s="69"/>
      <c r="B800" s="69"/>
      <c r="C800" s="69"/>
      <c r="D800" s="69"/>
      <c r="E800" s="69"/>
      <c r="F800" s="69"/>
      <c r="G800" s="69"/>
      <c r="H800" s="76"/>
    </row>
    <row r="801" spans="1:8" ht="15" customHeight="1">
      <c r="A801" s="69"/>
      <c r="B801" s="69"/>
      <c r="C801" s="69"/>
      <c r="D801" s="69"/>
      <c r="E801" s="69"/>
      <c r="F801" s="69"/>
      <c r="G801" s="69"/>
      <c r="H801" s="76"/>
    </row>
    <row r="802" spans="1:8" ht="15" customHeight="1">
      <c r="A802" s="69"/>
      <c r="B802" s="69"/>
      <c r="C802" s="69"/>
      <c r="D802" s="69"/>
      <c r="E802" s="69"/>
      <c r="F802" s="69"/>
      <c r="G802" s="69"/>
      <c r="H802" s="76"/>
    </row>
    <row r="803" spans="1:8" ht="15" customHeight="1">
      <c r="A803" s="69"/>
      <c r="B803" s="69"/>
      <c r="C803" s="69"/>
      <c r="D803" s="69"/>
      <c r="E803" s="69"/>
      <c r="F803" s="69"/>
      <c r="G803" s="69"/>
      <c r="H803" s="76"/>
    </row>
    <row r="804" spans="1:8" ht="15" customHeight="1">
      <c r="A804" s="69"/>
      <c r="B804" s="69"/>
      <c r="C804" s="69"/>
      <c r="D804" s="69"/>
      <c r="E804" s="69"/>
      <c r="F804" s="69"/>
      <c r="G804" s="69"/>
      <c r="H804" s="76"/>
    </row>
    <row r="805" spans="1:8" ht="15" customHeight="1">
      <c r="A805" s="69"/>
      <c r="B805" s="69"/>
      <c r="C805" s="69"/>
      <c r="D805" s="69"/>
      <c r="E805" s="69"/>
      <c r="F805" s="69"/>
      <c r="G805" s="69"/>
      <c r="H805" s="76"/>
    </row>
    <row r="806" spans="1:8" ht="15" customHeight="1">
      <c r="A806" s="69"/>
      <c r="B806" s="69"/>
      <c r="C806" s="69"/>
      <c r="D806" s="69"/>
      <c r="E806" s="69"/>
      <c r="F806" s="69"/>
      <c r="G806" s="69"/>
      <c r="H806" s="76"/>
    </row>
    <row r="807" spans="1:8" ht="15" customHeight="1">
      <c r="A807" s="69"/>
      <c r="B807" s="69"/>
      <c r="C807" s="69"/>
      <c r="D807" s="69"/>
      <c r="E807" s="69"/>
      <c r="F807" s="69"/>
      <c r="G807" s="69"/>
      <c r="H807" s="76"/>
    </row>
    <row r="808" spans="1:8" ht="15" customHeight="1">
      <c r="A808" s="69"/>
      <c r="B808" s="69"/>
      <c r="C808" s="69"/>
      <c r="D808" s="69"/>
      <c r="E808" s="69"/>
      <c r="F808" s="69"/>
      <c r="G808" s="69"/>
      <c r="H808" s="76"/>
    </row>
    <row r="809" spans="1:8" ht="15" customHeight="1">
      <c r="A809" s="69"/>
      <c r="B809" s="69"/>
      <c r="C809" s="69"/>
      <c r="D809" s="69"/>
      <c r="E809" s="69"/>
      <c r="F809" s="69"/>
      <c r="G809" s="69"/>
      <c r="H809" s="76"/>
    </row>
    <row r="810" spans="1:8" ht="15" customHeight="1">
      <c r="A810" s="69"/>
      <c r="B810" s="69"/>
      <c r="C810" s="69"/>
      <c r="D810" s="69"/>
      <c r="E810" s="69"/>
      <c r="F810" s="69"/>
      <c r="G810" s="69"/>
      <c r="H810" s="76"/>
    </row>
    <row r="811" spans="1:8" ht="15" customHeight="1">
      <c r="A811" s="69"/>
      <c r="B811" s="69"/>
      <c r="C811" s="69"/>
      <c r="D811" s="69"/>
      <c r="E811" s="69"/>
      <c r="F811" s="69"/>
      <c r="G811" s="69"/>
      <c r="H811" s="76"/>
    </row>
    <row r="812" spans="1:8" ht="15" customHeight="1">
      <c r="A812" s="69"/>
      <c r="B812" s="69"/>
      <c r="C812" s="69"/>
      <c r="D812" s="69"/>
      <c r="E812" s="69"/>
      <c r="F812" s="69"/>
      <c r="G812" s="69"/>
      <c r="H812" s="76"/>
    </row>
    <row r="813" spans="1:8" ht="15" customHeight="1">
      <c r="A813" s="69"/>
      <c r="B813" s="69"/>
      <c r="C813" s="69"/>
      <c r="D813" s="69"/>
      <c r="E813" s="69"/>
      <c r="F813" s="69"/>
      <c r="G813" s="69"/>
      <c r="H813" s="76"/>
    </row>
    <row r="814" spans="1:8" ht="15" customHeight="1">
      <c r="A814" s="69"/>
      <c r="B814" s="69"/>
      <c r="C814" s="69"/>
      <c r="D814" s="69"/>
      <c r="E814" s="69"/>
      <c r="F814" s="69"/>
      <c r="G814" s="69"/>
      <c r="H814" s="76"/>
    </row>
    <row r="815" spans="1:8" ht="15" customHeight="1">
      <c r="A815" s="69"/>
      <c r="B815" s="69"/>
      <c r="C815" s="69"/>
      <c r="D815" s="69"/>
      <c r="E815" s="69"/>
      <c r="F815" s="69"/>
      <c r="G815" s="69"/>
      <c r="H815" s="76"/>
    </row>
    <row r="816" spans="1:8" ht="15" customHeight="1">
      <c r="A816" s="69"/>
      <c r="B816" s="69"/>
      <c r="C816" s="69"/>
      <c r="D816" s="69"/>
      <c r="E816" s="69"/>
      <c r="F816" s="69"/>
      <c r="G816" s="69"/>
      <c r="H816" s="76"/>
    </row>
    <row r="817" spans="1:8" ht="15" customHeight="1">
      <c r="A817" s="69"/>
      <c r="B817" s="69"/>
      <c r="C817" s="69"/>
      <c r="D817" s="69"/>
      <c r="E817" s="69"/>
      <c r="F817" s="69"/>
      <c r="G817" s="69"/>
      <c r="H817" s="76"/>
    </row>
    <row r="818" spans="1:8" ht="15" customHeight="1">
      <c r="A818" s="69"/>
      <c r="B818" s="69"/>
      <c r="C818" s="69"/>
      <c r="D818" s="69"/>
      <c r="E818" s="69"/>
      <c r="F818" s="69"/>
      <c r="G818" s="69"/>
      <c r="H818" s="76"/>
    </row>
    <row r="819" spans="1:8" ht="15" customHeight="1">
      <c r="A819" s="69"/>
      <c r="B819" s="69"/>
      <c r="C819" s="69"/>
      <c r="D819" s="69"/>
      <c r="E819" s="69"/>
      <c r="F819" s="69"/>
      <c r="G819" s="69"/>
      <c r="H819" s="76"/>
    </row>
    <row r="820" spans="1:8" ht="15" customHeight="1">
      <c r="A820" s="69"/>
      <c r="B820" s="69"/>
      <c r="C820" s="69"/>
      <c r="D820" s="69"/>
      <c r="E820" s="69"/>
      <c r="F820" s="69"/>
      <c r="G820" s="69"/>
      <c r="H820" s="76"/>
    </row>
    <row r="821" spans="1:8" ht="15" customHeight="1">
      <c r="A821" s="69"/>
      <c r="B821" s="69"/>
      <c r="C821" s="69"/>
      <c r="D821" s="69"/>
      <c r="E821" s="69"/>
      <c r="F821" s="69"/>
      <c r="G821" s="69"/>
      <c r="H821" s="76"/>
    </row>
    <row r="822" spans="1:8" ht="15" customHeight="1">
      <c r="A822" s="69"/>
      <c r="B822" s="69"/>
      <c r="C822" s="69"/>
      <c r="D822" s="69"/>
      <c r="E822" s="69"/>
      <c r="F822" s="69"/>
      <c r="G822" s="69"/>
      <c r="H822" s="76"/>
    </row>
    <row r="823" spans="1:8" ht="15" customHeight="1">
      <c r="A823" s="69"/>
      <c r="B823" s="69"/>
      <c r="C823" s="69"/>
      <c r="D823" s="69"/>
      <c r="E823" s="69"/>
      <c r="F823" s="69"/>
      <c r="G823" s="69"/>
      <c r="H823" s="76"/>
    </row>
    <row r="824" spans="1:8" ht="15" customHeight="1">
      <c r="A824" s="69"/>
      <c r="B824" s="69"/>
      <c r="C824" s="69"/>
      <c r="D824" s="69"/>
      <c r="E824" s="69"/>
      <c r="F824" s="69"/>
      <c r="G824" s="69"/>
      <c r="H824" s="76"/>
    </row>
    <row r="825" spans="1:8" ht="15" customHeight="1">
      <c r="A825" s="69"/>
      <c r="B825" s="69"/>
      <c r="C825" s="69"/>
      <c r="D825" s="69"/>
      <c r="E825" s="69"/>
      <c r="F825" s="69"/>
      <c r="G825" s="69"/>
      <c r="H825" s="76"/>
    </row>
    <row r="826" spans="1:8" ht="15" customHeight="1">
      <c r="A826" s="69"/>
      <c r="B826" s="69"/>
      <c r="C826" s="69"/>
      <c r="D826" s="69"/>
      <c r="E826" s="69"/>
      <c r="F826" s="69"/>
      <c r="G826" s="69"/>
      <c r="H826" s="76"/>
    </row>
    <row r="827" spans="1:8" ht="15" customHeight="1">
      <c r="A827" s="69"/>
      <c r="B827" s="69"/>
      <c r="C827" s="69"/>
      <c r="D827" s="69"/>
      <c r="E827" s="69"/>
      <c r="F827" s="69"/>
      <c r="G827" s="69"/>
      <c r="H827" s="76"/>
    </row>
    <row r="828" spans="1:8" ht="15" customHeight="1">
      <c r="A828" s="69"/>
      <c r="B828" s="69"/>
      <c r="C828" s="69"/>
      <c r="D828" s="69"/>
      <c r="E828" s="69"/>
      <c r="F828" s="69"/>
      <c r="G828" s="69"/>
      <c r="H828" s="76"/>
    </row>
    <row r="829" spans="1:8" ht="15" customHeight="1">
      <c r="A829" s="69"/>
      <c r="B829" s="69"/>
      <c r="C829" s="69"/>
      <c r="D829" s="69"/>
      <c r="E829" s="69"/>
      <c r="F829" s="69"/>
      <c r="G829" s="69"/>
      <c r="H829" s="76"/>
    </row>
    <row r="830" spans="1:8" ht="15" customHeight="1">
      <c r="A830" s="69"/>
      <c r="B830" s="69"/>
      <c r="C830" s="69"/>
      <c r="D830" s="69"/>
      <c r="E830" s="69"/>
      <c r="F830" s="69"/>
      <c r="G830" s="69"/>
      <c r="H830" s="76"/>
    </row>
    <row r="831" spans="1:8" ht="15" customHeight="1">
      <c r="A831" s="69"/>
      <c r="B831" s="69"/>
      <c r="C831" s="69"/>
      <c r="D831" s="69"/>
      <c r="E831" s="69"/>
      <c r="F831" s="69"/>
      <c r="G831" s="69"/>
      <c r="H831" s="76"/>
    </row>
    <row r="832" spans="1:8" ht="15" customHeight="1">
      <c r="A832" s="69"/>
      <c r="B832" s="69"/>
      <c r="C832" s="69"/>
      <c r="D832" s="69"/>
      <c r="E832" s="69"/>
      <c r="F832" s="69"/>
      <c r="G832" s="69"/>
      <c r="H832" s="76"/>
    </row>
    <row r="833" spans="1:8" ht="15" customHeight="1">
      <c r="A833" s="69"/>
      <c r="B833" s="69"/>
      <c r="C833" s="69"/>
      <c r="D833" s="69"/>
      <c r="E833" s="69"/>
      <c r="F833" s="69"/>
      <c r="G833" s="69"/>
      <c r="H833" s="76"/>
    </row>
    <row r="834" spans="1:8" ht="15" customHeight="1">
      <c r="A834" s="69"/>
      <c r="B834" s="69"/>
      <c r="C834" s="69"/>
      <c r="D834" s="69"/>
      <c r="E834" s="69"/>
      <c r="F834" s="69"/>
      <c r="G834" s="69"/>
      <c r="H834" s="76"/>
    </row>
    <row r="835" spans="1:8" ht="15" customHeight="1">
      <c r="A835" s="69"/>
      <c r="B835" s="69"/>
      <c r="C835" s="69"/>
      <c r="D835" s="69"/>
      <c r="E835" s="69"/>
      <c r="F835" s="69"/>
      <c r="G835" s="69"/>
      <c r="H835" s="76"/>
    </row>
    <row r="836" spans="1:8" ht="15" customHeight="1">
      <c r="A836" s="69"/>
      <c r="B836" s="69"/>
      <c r="C836" s="69"/>
      <c r="D836" s="69"/>
      <c r="E836" s="69"/>
      <c r="F836" s="69"/>
      <c r="G836" s="69"/>
      <c r="H836" s="76"/>
    </row>
    <row r="837" spans="1:8" ht="15" customHeight="1">
      <c r="A837" s="69"/>
      <c r="B837" s="69"/>
      <c r="C837" s="69"/>
      <c r="D837" s="69"/>
      <c r="E837" s="69"/>
      <c r="F837" s="69"/>
      <c r="G837" s="69"/>
      <c r="H837" s="76"/>
    </row>
    <row r="838" spans="1:8" ht="15" customHeight="1">
      <c r="A838" s="69"/>
      <c r="B838" s="69"/>
      <c r="C838" s="69"/>
      <c r="D838" s="69"/>
      <c r="E838" s="69"/>
      <c r="F838" s="69"/>
      <c r="G838" s="69"/>
      <c r="H838" s="76"/>
    </row>
    <row r="839" spans="1:8" ht="15" customHeight="1">
      <c r="A839" s="69"/>
      <c r="B839" s="69"/>
      <c r="C839" s="69"/>
      <c r="D839" s="69"/>
      <c r="E839" s="69"/>
      <c r="F839" s="69"/>
      <c r="G839" s="69"/>
      <c r="H839" s="76"/>
    </row>
    <row r="840" spans="1:8" ht="15" customHeight="1">
      <c r="A840" s="69"/>
      <c r="B840" s="69"/>
      <c r="C840" s="69"/>
      <c r="D840" s="69"/>
      <c r="E840" s="69"/>
      <c r="F840" s="69"/>
      <c r="G840" s="69"/>
      <c r="H840" s="76"/>
    </row>
    <row r="841" spans="1:8" ht="15" customHeight="1">
      <c r="A841" s="69"/>
      <c r="B841" s="69"/>
      <c r="C841" s="69"/>
      <c r="D841" s="69"/>
      <c r="E841" s="69"/>
      <c r="F841" s="69"/>
      <c r="G841" s="69"/>
      <c r="H841" s="76"/>
    </row>
    <row r="842" spans="1:8" ht="15" customHeight="1">
      <c r="A842" s="69"/>
      <c r="B842" s="69"/>
      <c r="C842" s="69"/>
      <c r="D842" s="69"/>
      <c r="E842" s="69"/>
      <c r="F842" s="69"/>
      <c r="G842" s="69"/>
      <c r="H842" s="76"/>
    </row>
    <row r="843" spans="1:8" ht="15" customHeight="1">
      <c r="A843" s="69"/>
      <c r="B843" s="69"/>
      <c r="C843" s="69"/>
      <c r="D843" s="69"/>
      <c r="E843" s="69"/>
      <c r="F843" s="69"/>
      <c r="G843" s="69"/>
      <c r="H843" s="76"/>
    </row>
    <row r="844" spans="1:8" ht="15" customHeight="1">
      <c r="A844" s="69"/>
      <c r="B844" s="69"/>
      <c r="C844" s="69"/>
      <c r="D844" s="69"/>
      <c r="E844" s="69"/>
      <c r="F844" s="69"/>
      <c r="G844" s="69"/>
      <c r="H844" s="76"/>
    </row>
    <row r="845" spans="1:8" ht="15" customHeight="1">
      <c r="A845" s="69"/>
      <c r="B845" s="69"/>
      <c r="C845" s="69"/>
      <c r="D845" s="69"/>
      <c r="E845" s="69"/>
      <c r="F845" s="69"/>
      <c r="G845" s="69"/>
      <c r="H845" s="76"/>
    </row>
    <row r="846" spans="1:8" ht="15" customHeight="1">
      <c r="A846" s="69"/>
      <c r="B846" s="69"/>
      <c r="C846" s="69"/>
      <c r="D846" s="69"/>
      <c r="E846" s="69"/>
      <c r="F846" s="69"/>
      <c r="G846" s="69"/>
      <c r="H846" s="76"/>
    </row>
    <row r="847" spans="1:8" ht="15" customHeight="1">
      <c r="A847" s="69"/>
      <c r="B847" s="69"/>
      <c r="C847" s="69"/>
      <c r="D847" s="69"/>
      <c r="E847" s="69"/>
      <c r="F847" s="69"/>
      <c r="G847" s="69"/>
      <c r="H847" s="76"/>
    </row>
    <row r="848" spans="1:8" ht="15" customHeight="1">
      <c r="A848" s="69"/>
      <c r="B848" s="69"/>
      <c r="C848" s="69"/>
      <c r="D848" s="69"/>
      <c r="E848" s="69"/>
      <c r="F848" s="69"/>
      <c r="G848" s="69"/>
      <c r="H848" s="76"/>
    </row>
    <row r="849" spans="1:8" ht="15" customHeight="1">
      <c r="A849" s="69"/>
      <c r="B849" s="69"/>
      <c r="C849" s="69"/>
      <c r="D849" s="69"/>
      <c r="E849" s="69"/>
      <c r="F849" s="69"/>
      <c r="G849" s="69"/>
      <c r="H849" s="76"/>
    </row>
    <row r="850" spans="1:8" ht="15" customHeight="1">
      <c r="A850" s="69"/>
      <c r="B850" s="69"/>
      <c r="C850" s="69"/>
      <c r="D850" s="69"/>
      <c r="E850" s="69"/>
      <c r="F850" s="69"/>
      <c r="G850" s="69"/>
      <c r="H850" s="76"/>
    </row>
    <row r="851" spans="1:8" ht="15" customHeight="1">
      <c r="A851" s="69"/>
      <c r="B851" s="69"/>
      <c r="C851" s="69"/>
      <c r="D851" s="69"/>
      <c r="E851" s="69"/>
      <c r="F851" s="69"/>
      <c r="G851" s="69"/>
      <c r="H851" s="76"/>
    </row>
    <row r="852" spans="1:8" ht="15" customHeight="1">
      <c r="A852" s="69"/>
      <c r="B852" s="69"/>
      <c r="C852" s="69"/>
      <c r="D852" s="69"/>
      <c r="E852" s="69"/>
      <c r="F852" s="69"/>
      <c r="G852" s="69"/>
      <c r="H852" s="76"/>
    </row>
    <row r="853" spans="1:8" ht="15" customHeight="1">
      <c r="A853" s="69"/>
      <c r="B853" s="69"/>
      <c r="C853" s="69"/>
      <c r="D853" s="69"/>
      <c r="E853" s="69"/>
      <c r="F853" s="69"/>
      <c r="G853" s="69"/>
      <c r="H853" s="76"/>
    </row>
    <row r="854" spans="1:8" ht="15" customHeight="1">
      <c r="A854" s="69"/>
      <c r="B854" s="69"/>
      <c r="C854" s="69"/>
      <c r="D854" s="69"/>
      <c r="E854" s="69"/>
      <c r="F854" s="69"/>
      <c r="G854" s="69"/>
      <c r="H854" s="76"/>
    </row>
    <row r="855" spans="1:8" ht="15" customHeight="1">
      <c r="A855" s="69"/>
      <c r="B855" s="69"/>
      <c r="C855" s="69"/>
      <c r="D855" s="69"/>
      <c r="E855" s="69"/>
      <c r="F855" s="69"/>
      <c r="G855" s="69"/>
      <c r="H855" s="76"/>
    </row>
    <row r="856" spans="1:8" ht="15" customHeight="1">
      <c r="A856" s="69"/>
      <c r="B856" s="69"/>
      <c r="C856" s="69"/>
      <c r="D856" s="69"/>
      <c r="E856" s="69"/>
      <c r="F856" s="69"/>
      <c r="G856" s="69"/>
      <c r="H856" s="76"/>
    </row>
    <row r="857" spans="1:8" ht="15" customHeight="1">
      <c r="A857" s="69"/>
      <c r="B857" s="69"/>
      <c r="C857" s="69"/>
      <c r="D857" s="69"/>
      <c r="E857" s="69"/>
      <c r="F857" s="69"/>
      <c r="G857" s="69"/>
      <c r="H857" s="76"/>
    </row>
    <row r="858" spans="1:8" ht="15" customHeight="1">
      <c r="A858" s="69"/>
      <c r="B858" s="69"/>
      <c r="C858" s="69"/>
      <c r="D858" s="69"/>
      <c r="E858" s="69"/>
      <c r="F858" s="69"/>
      <c r="G858" s="69"/>
      <c r="H858" s="76"/>
    </row>
    <row r="859" spans="1:8" ht="15" customHeight="1">
      <c r="A859" s="69"/>
      <c r="B859" s="69"/>
      <c r="C859" s="69"/>
      <c r="D859" s="69"/>
      <c r="E859" s="69"/>
      <c r="F859" s="69"/>
      <c r="G859" s="69"/>
      <c r="H859" s="76"/>
    </row>
    <row r="860" spans="1:8" ht="15" customHeight="1">
      <c r="A860" s="69"/>
      <c r="B860" s="69"/>
      <c r="C860" s="69"/>
      <c r="D860" s="69"/>
      <c r="E860" s="69"/>
      <c r="F860" s="69"/>
      <c r="G860" s="69"/>
      <c r="H860" s="76"/>
    </row>
    <row r="861" spans="1:8" ht="15" customHeight="1">
      <c r="A861" s="69"/>
      <c r="B861" s="69"/>
      <c r="C861" s="69"/>
      <c r="D861" s="69"/>
      <c r="E861" s="69"/>
      <c r="F861" s="69"/>
      <c r="G861" s="69"/>
      <c r="H861" s="76"/>
    </row>
    <row r="862" spans="1:8" ht="15" customHeight="1">
      <c r="A862" s="69"/>
      <c r="B862" s="69"/>
      <c r="C862" s="69"/>
      <c r="D862" s="69"/>
      <c r="E862" s="69"/>
      <c r="F862" s="69"/>
      <c r="G862" s="69"/>
      <c r="H862" s="76"/>
    </row>
    <row r="863" spans="1:8" ht="15" customHeight="1">
      <c r="A863" s="69"/>
      <c r="B863" s="69"/>
      <c r="C863" s="69"/>
      <c r="D863" s="69"/>
      <c r="E863" s="69"/>
      <c r="F863" s="69"/>
      <c r="G863" s="69"/>
      <c r="H863" s="76"/>
    </row>
    <row r="864" spans="1:8" ht="15" customHeight="1">
      <c r="A864" s="69"/>
      <c r="B864" s="69"/>
      <c r="C864" s="69"/>
      <c r="D864" s="69"/>
      <c r="E864" s="69"/>
      <c r="F864" s="69"/>
      <c r="G864" s="69"/>
      <c r="H864" s="76"/>
    </row>
    <row r="865" spans="1:8" ht="15" customHeight="1">
      <c r="A865" s="69"/>
      <c r="B865" s="69"/>
      <c r="C865" s="69"/>
      <c r="D865" s="69"/>
      <c r="E865" s="69"/>
      <c r="F865" s="69"/>
      <c r="G865" s="69"/>
      <c r="H865" s="76"/>
    </row>
    <row r="866" spans="1:8" ht="15" customHeight="1">
      <c r="A866" s="69"/>
      <c r="B866" s="69"/>
      <c r="C866" s="69"/>
      <c r="D866" s="69"/>
      <c r="E866" s="69"/>
      <c r="F866" s="69"/>
      <c r="G866" s="69"/>
      <c r="H866" s="76"/>
    </row>
    <row r="867" spans="1:8" ht="15" customHeight="1">
      <c r="A867" s="69"/>
      <c r="B867" s="69"/>
      <c r="C867" s="69"/>
      <c r="D867" s="69"/>
      <c r="E867" s="69"/>
      <c r="F867" s="69"/>
      <c r="G867" s="69"/>
      <c r="H867" s="76"/>
    </row>
    <row r="868" spans="1:8" ht="15" customHeight="1">
      <c r="A868" s="69"/>
      <c r="B868" s="69"/>
      <c r="C868" s="69"/>
      <c r="D868" s="69"/>
      <c r="E868" s="69"/>
      <c r="F868" s="69"/>
      <c r="G868" s="69"/>
      <c r="H868" s="76"/>
    </row>
    <row r="869" spans="1:8" ht="15" customHeight="1">
      <c r="A869" s="69"/>
      <c r="B869" s="69"/>
      <c r="C869" s="69"/>
      <c r="D869" s="69"/>
      <c r="E869" s="69"/>
      <c r="F869" s="69"/>
      <c r="G869" s="69"/>
      <c r="H869" s="76"/>
    </row>
    <row r="870" spans="1:8" ht="15" customHeight="1">
      <c r="A870" s="69"/>
      <c r="B870" s="69"/>
      <c r="C870" s="69"/>
      <c r="D870" s="69"/>
      <c r="E870" s="69"/>
      <c r="F870" s="69"/>
      <c r="G870" s="69"/>
      <c r="H870" s="76"/>
    </row>
    <row r="871" spans="1:8" ht="15" customHeight="1">
      <c r="A871" s="69"/>
      <c r="B871" s="69"/>
      <c r="C871" s="69"/>
      <c r="D871" s="69"/>
      <c r="E871" s="69"/>
      <c r="F871" s="69"/>
      <c r="G871" s="69"/>
      <c r="H871" s="76"/>
    </row>
    <row r="872" spans="1:8" ht="15" customHeight="1">
      <c r="A872" s="69"/>
      <c r="B872" s="69"/>
      <c r="C872" s="69"/>
      <c r="D872" s="69"/>
      <c r="E872" s="69"/>
      <c r="F872" s="69"/>
      <c r="G872" s="69"/>
      <c r="H872" s="76"/>
    </row>
    <row r="873" spans="1:8" ht="15" customHeight="1">
      <c r="A873" s="69"/>
      <c r="B873" s="69"/>
      <c r="C873" s="69"/>
      <c r="D873" s="69"/>
      <c r="E873" s="69"/>
      <c r="F873" s="69"/>
      <c r="G873" s="69"/>
      <c r="H873" s="76"/>
    </row>
    <row r="874" spans="1:8" ht="15" customHeight="1">
      <c r="A874" s="69"/>
      <c r="B874" s="69"/>
      <c r="C874" s="69"/>
      <c r="D874" s="69"/>
      <c r="E874" s="69"/>
      <c r="F874" s="69"/>
      <c r="G874" s="69"/>
      <c r="H874" s="76"/>
    </row>
    <row r="875" spans="1:8" ht="15" customHeight="1">
      <c r="A875" s="69"/>
      <c r="B875" s="69"/>
      <c r="C875" s="69"/>
      <c r="D875" s="69"/>
      <c r="E875" s="69"/>
      <c r="F875" s="69"/>
      <c r="G875" s="69"/>
      <c r="H875" s="76"/>
    </row>
    <row r="876" spans="1:8" ht="15" customHeight="1">
      <c r="A876" s="69"/>
      <c r="B876" s="69"/>
      <c r="C876" s="69"/>
      <c r="D876" s="69"/>
      <c r="E876" s="69"/>
      <c r="F876" s="69"/>
      <c r="G876" s="69"/>
      <c r="H876" s="76"/>
    </row>
    <row r="877" spans="1:8" ht="15" customHeight="1">
      <c r="A877" s="69"/>
      <c r="B877" s="69"/>
      <c r="C877" s="69"/>
      <c r="D877" s="69"/>
      <c r="E877" s="69"/>
      <c r="F877" s="69"/>
      <c r="G877" s="69"/>
      <c r="H877" s="76"/>
    </row>
    <row r="878" spans="1:8" ht="15" customHeight="1">
      <c r="A878" s="69"/>
      <c r="B878" s="69"/>
      <c r="C878" s="69"/>
      <c r="D878" s="69"/>
      <c r="E878" s="69"/>
      <c r="F878" s="69"/>
      <c r="G878" s="69"/>
      <c r="H878" s="76"/>
    </row>
    <row r="879" spans="1:8" ht="15" customHeight="1">
      <c r="A879" s="69"/>
      <c r="B879" s="69"/>
      <c r="C879" s="69"/>
      <c r="D879" s="69"/>
      <c r="E879" s="69"/>
      <c r="F879" s="69"/>
      <c r="G879" s="69"/>
      <c r="H879" s="76"/>
    </row>
    <row r="880" spans="1:8" ht="15" customHeight="1">
      <c r="A880" s="69"/>
      <c r="B880" s="69"/>
      <c r="C880" s="69"/>
      <c r="D880" s="69"/>
      <c r="E880" s="69"/>
      <c r="F880" s="69"/>
      <c r="G880" s="69"/>
      <c r="H880" s="76"/>
    </row>
    <row r="881" spans="1:8" ht="15" customHeight="1">
      <c r="A881" s="69"/>
      <c r="B881" s="69"/>
      <c r="C881" s="69"/>
      <c r="D881" s="69"/>
      <c r="E881" s="69"/>
      <c r="F881" s="69"/>
      <c r="G881" s="69"/>
      <c r="H881" s="76"/>
    </row>
    <row r="882" spans="1:8" ht="15" customHeight="1">
      <c r="A882" s="69"/>
      <c r="B882" s="69"/>
      <c r="C882" s="69"/>
      <c r="D882" s="69"/>
      <c r="E882" s="69"/>
      <c r="F882" s="69"/>
      <c r="G882" s="69"/>
      <c r="H882" s="76"/>
    </row>
    <row r="883" spans="1:8" ht="15" customHeight="1">
      <c r="A883" s="69"/>
      <c r="B883" s="69"/>
      <c r="C883" s="69"/>
      <c r="D883" s="69"/>
      <c r="E883" s="69"/>
      <c r="F883" s="69"/>
      <c r="G883" s="69"/>
      <c r="H883" s="76"/>
    </row>
    <row r="884" spans="1:8" ht="15" customHeight="1">
      <c r="A884" s="69"/>
      <c r="B884" s="69"/>
      <c r="C884" s="69"/>
      <c r="D884" s="69"/>
      <c r="E884" s="69"/>
      <c r="F884" s="69"/>
      <c r="G884" s="69"/>
      <c r="H884" s="76"/>
    </row>
    <row r="885" spans="1:8" ht="15" customHeight="1">
      <c r="A885" s="69"/>
      <c r="B885" s="69"/>
      <c r="C885" s="69"/>
      <c r="D885" s="69"/>
      <c r="E885" s="69"/>
      <c r="F885" s="69"/>
      <c r="G885" s="69"/>
      <c r="H885" s="76"/>
    </row>
    <row r="886" spans="1:8" ht="15" customHeight="1">
      <c r="A886" s="69"/>
      <c r="B886" s="69"/>
      <c r="C886" s="69"/>
      <c r="D886" s="69"/>
      <c r="E886" s="69"/>
      <c r="F886" s="69"/>
      <c r="G886" s="69"/>
      <c r="H886" s="76"/>
    </row>
    <row r="887" spans="1:8" ht="15" customHeight="1">
      <c r="A887" s="69"/>
      <c r="B887" s="69"/>
      <c r="C887" s="69"/>
      <c r="D887" s="69"/>
      <c r="E887" s="69"/>
      <c r="F887" s="69"/>
      <c r="G887" s="69"/>
      <c r="H887" s="76"/>
    </row>
    <row r="888" spans="1:8" ht="15" customHeight="1">
      <c r="A888" s="69"/>
      <c r="B888" s="69"/>
      <c r="C888" s="69"/>
      <c r="D888" s="69"/>
      <c r="E888" s="69"/>
      <c r="F888" s="69"/>
      <c r="G888" s="69"/>
      <c r="H888" s="76"/>
    </row>
    <row r="889" spans="1:8" ht="15" customHeight="1">
      <c r="A889" s="69"/>
      <c r="B889" s="69"/>
      <c r="C889" s="69"/>
      <c r="D889" s="69"/>
      <c r="E889" s="69"/>
      <c r="F889" s="69"/>
      <c r="G889" s="69"/>
      <c r="H889" s="76"/>
    </row>
    <row r="890" spans="1:8" ht="15" customHeight="1">
      <c r="A890" s="69"/>
      <c r="B890" s="69"/>
      <c r="C890" s="69"/>
      <c r="D890" s="69"/>
      <c r="E890" s="69"/>
      <c r="F890" s="69"/>
      <c r="G890" s="69"/>
      <c r="H890" s="76"/>
    </row>
    <row r="891" spans="1:8" ht="15" customHeight="1">
      <c r="A891" s="69"/>
      <c r="B891" s="69"/>
      <c r="C891" s="69"/>
      <c r="D891" s="69"/>
      <c r="E891" s="69"/>
      <c r="F891" s="69"/>
      <c r="G891" s="69"/>
      <c r="H891" s="76"/>
    </row>
    <row r="892" spans="1:8" ht="15" customHeight="1">
      <c r="A892" s="69"/>
      <c r="B892" s="69"/>
      <c r="C892" s="69"/>
      <c r="D892" s="69"/>
      <c r="E892" s="69"/>
      <c r="F892" s="69"/>
      <c r="G892" s="69"/>
      <c r="H892" s="76"/>
    </row>
    <row r="893" spans="1:8" ht="15" customHeight="1">
      <c r="A893" s="69"/>
      <c r="B893" s="69"/>
      <c r="C893" s="69"/>
      <c r="D893" s="69"/>
      <c r="E893" s="69"/>
      <c r="F893" s="69"/>
      <c r="G893" s="69"/>
      <c r="H893" s="76"/>
    </row>
    <row r="894" spans="1:8" ht="15" customHeight="1">
      <c r="A894" s="69"/>
      <c r="B894" s="69"/>
      <c r="C894" s="69"/>
      <c r="D894" s="69"/>
      <c r="E894" s="69"/>
      <c r="F894" s="69"/>
      <c r="G894" s="69"/>
      <c r="H894" s="76"/>
    </row>
    <row r="895" spans="1:8" ht="15" customHeight="1">
      <c r="A895" s="69"/>
      <c r="B895" s="69"/>
      <c r="C895" s="69"/>
      <c r="D895" s="69"/>
      <c r="E895" s="69"/>
      <c r="F895" s="69"/>
      <c r="G895" s="69"/>
      <c r="H895" s="76"/>
    </row>
    <row r="896" spans="1:8" ht="15" customHeight="1">
      <c r="A896" s="69"/>
      <c r="B896" s="69"/>
      <c r="C896" s="69"/>
      <c r="D896" s="69"/>
      <c r="E896" s="69"/>
      <c r="F896" s="69"/>
      <c r="G896" s="69"/>
      <c r="H896" s="76"/>
    </row>
    <row r="897" spans="1:8" ht="15" customHeight="1">
      <c r="A897" s="69"/>
      <c r="B897" s="69"/>
      <c r="C897" s="69"/>
      <c r="D897" s="69"/>
      <c r="E897" s="69"/>
      <c r="F897" s="69"/>
      <c r="G897" s="69"/>
      <c r="H897" s="76"/>
    </row>
    <row r="898" spans="1:8" ht="15" customHeight="1">
      <c r="A898" s="69"/>
      <c r="B898" s="69"/>
      <c r="C898" s="69"/>
      <c r="D898" s="69"/>
      <c r="E898" s="69"/>
      <c r="F898" s="69"/>
      <c r="G898" s="69"/>
      <c r="H898" s="76"/>
    </row>
    <row r="899" spans="1:8" ht="15" customHeight="1">
      <c r="A899" s="69"/>
      <c r="B899" s="69"/>
      <c r="C899" s="69"/>
      <c r="D899" s="69"/>
      <c r="E899" s="69"/>
      <c r="F899" s="69"/>
      <c r="G899" s="69"/>
      <c r="H899" s="76"/>
    </row>
    <row r="900" spans="1:8" ht="15" customHeight="1">
      <c r="A900" s="69"/>
      <c r="B900" s="69"/>
      <c r="C900" s="69"/>
      <c r="D900" s="69"/>
      <c r="E900" s="69"/>
      <c r="F900" s="69"/>
      <c r="G900" s="69"/>
      <c r="H900" s="76"/>
    </row>
    <row r="901" spans="1:8" ht="15" customHeight="1">
      <c r="A901" s="69"/>
      <c r="B901" s="69"/>
      <c r="C901" s="69"/>
      <c r="D901" s="69"/>
      <c r="E901" s="69"/>
      <c r="F901" s="69"/>
      <c r="G901" s="69"/>
      <c r="H901" s="76"/>
    </row>
    <row r="902" spans="1:8" ht="15" customHeight="1">
      <c r="A902" s="69"/>
      <c r="B902" s="69"/>
      <c r="C902" s="69"/>
      <c r="D902" s="69"/>
      <c r="E902" s="69"/>
      <c r="F902" s="69"/>
      <c r="G902" s="69"/>
      <c r="H902" s="76"/>
    </row>
    <row r="903" spans="1:8" ht="15" customHeight="1">
      <c r="A903" s="69"/>
      <c r="B903" s="69"/>
      <c r="C903" s="69"/>
      <c r="D903" s="69"/>
      <c r="E903" s="69"/>
      <c r="F903" s="69"/>
      <c r="G903" s="69"/>
      <c r="H903" s="76"/>
    </row>
    <row r="904" spans="1:8" ht="15" customHeight="1">
      <c r="A904" s="69"/>
      <c r="B904" s="69"/>
      <c r="C904" s="69"/>
      <c r="D904" s="69"/>
      <c r="E904" s="69"/>
      <c r="F904" s="69"/>
      <c r="G904" s="69"/>
      <c r="H904" s="76"/>
    </row>
    <row r="905" spans="1:8" ht="15" customHeight="1">
      <c r="A905" s="69"/>
      <c r="B905" s="69"/>
      <c r="C905" s="69"/>
      <c r="D905" s="69"/>
      <c r="E905" s="69"/>
      <c r="F905" s="69"/>
      <c r="G905" s="69"/>
      <c r="H905" s="76"/>
    </row>
    <row r="906" spans="1:8" ht="15" customHeight="1">
      <c r="A906" s="69"/>
      <c r="B906" s="69"/>
      <c r="C906" s="69"/>
      <c r="D906" s="69"/>
      <c r="E906" s="69"/>
      <c r="F906" s="69"/>
      <c r="G906" s="69"/>
      <c r="H906" s="76"/>
    </row>
    <row r="907" spans="1:8" ht="15" customHeight="1">
      <c r="A907" s="69"/>
      <c r="B907" s="69"/>
      <c r="C907" s="69"/>
      <c r="D907" s="69"/>
      <c r="E907" s="69"/>
      <c r="F907" s="69"/>
      <c r="G907" s="69"/>
      <c r="H907" s="76"/>
    </row>
    <row r="908" spans="1:8" ht="15" customHeight="1">
      <c r="A908" s="69"/>
      <c r="B908" s="69"/>
      <c r="C908" s="69"/>
      <c r="D908" s="69"/>
      <c r="E908" s="69"/>
      <c r="F908" s="69"/>
      <c r="G908" s="69"/>
      <c r="H908" s="76"/>
    </row>
    <row r="909" spans="1:8" ht="15" customHeight="1">
      <c r="A909" s="69"/>
      <c r="B909" s="69"/>
      <c r="C909" s="69"/>
      <c r="D909" s="69"/>
      <c r="E909" s="69"/>
      <c r="F909" s="69"/>
      <c r="G909" s="69"/>
      <c r="H909" s="76"/>
    </row>
    <row r="910" spans="1:8" ht="15" customHeight="1">
      <c r="A910" s="69"/>
      <c r="B910" s="69"/>
      <c r="C910" s="69"/>
      <c r="D910" s="69"/>
      <c r="E910" s="69"/>
      <c r="F910" s="69"/>
      <c r="G910" s="69"/>
      <c r="H910" s="76"/>
    </row>
    <row r="911" spans="1:8" ht="15" customHeight="1">
      <c r="A911" s="69"/>
      <c r="B911" s="69"/>
      <c r="C911" s="69"/>
      <c r="D911" s="69"/>
      <c r="E911" s="69"/>
      <c r="F911" s="69"/>
      <c r="G911" s="69"/>
      <c r="H911" s="76"/>
    </row>
    <row r="912" spans="1:8" ht="15" customHeight="1">
      <c r="A912" s="69"/>
      <c r="B912" s="69"/>
      <c r="C912" s="69"/>
      <c r="D912" s="69"/>
      <c r="E912" s="69"/>
      <c r="F912" s="69"/>
      <c r="G912" s="69"/>
      <c r="H912" s="76"/>
    </row>
    <row r="913" spans="1:8" ht="15" customHeight="1">
      <c r="A913" s="69"/>
      <c r="B913" s="69"/>
      <c r="C913" s="69"/>
      <c r="D913" s="69"/>
      <c r="E913" s="69"/>
      <c r="F913" s="69"/>
      <c r="G913" s="69"/>
      <c r="H913" s="76"/>
    </row>
    <row r="914" spans="1:8" ht="15" customHeight="1">
      <c r="A914" s="69"/>
      <c r="B914" s="69"/>
      <c r="C914" s="69"/>
      <c r="D914" s="69"/>
      <c r="E914" s="69"/>
      <c r="F914" s="69"/>
      <c r="G914" s="69"/>
      <c r="H914" s="76"/>
    </row>
    <row r="915" spans="1:8" ht="15" customHeight="1">
      <c r="A915" s="69"/>
      <c r="B915" s="69"/>
      <c r="C915" s="69"/>
      <c r="D915" s="69"/>
      <c r="E915" s="69"/>
      <c r="F915" s="69"/>
      <c r="G915" s="69"/>
      <c r="H915" s="76"/>
    </row>
    <row r="916" spans="1:8" ht="15" customHeight="1">
      <c r="A916" s="69"/>
      <c r="B916" s="69"/>
      <c r="C916" s="69"/>
      <c r="D916" s="69"/>
      <c r="E916" s="69"/>
      <c r="F916" s="69"/>
      <c r="G916" s="69"/>
      <c r="H916" s="76"/>
    </row>
    <row r="917" spans="1:8" ht="15" customHeight="1">
      <c r="A917" s="69"/>
      <c r="B917" s="69"/>
      <c r="C917" s="69"/>
      <c r="D917" s="69"/>
      <c r="E917" s="69"/>
      <c r="F917" s="69"/>
      <c r="G917" s="69"/>
      <c r="H917" s="76"/>
    </row>
    <row r="918" spans="1:8" ht="15" customHeight="1">
      <c r="A918" s="69"/>
      <c r="B918" s="69"/>
      <c r="C918" s="69"/>
      <c r="D918" s="69"/>
      <c r="E918" s="69"/>
      <c r="F918" s="69"/>
      <c r="G918" s="69"/>
      <c r="H918" s="76"/>
    </row>
    <row r="919" spans="1:8" ht="15" customHeight="1">
      <c r="A919" s="69"/>
      <c r="B919" s="69"/>
      <c r="C919" s="69"/>
      <c r="D919" s="69"/>
      <c r="E919" s="69"/>
      <c r="F919" s="69"/>
      <c r="G919" s="69"/>
      <c r="H919" s="76"/>
    </row>
    <row r="920" spans="1:8" ht="15" customHeight="1">
      <c r="A920" s="69"/>
      <c r="B920" s="69"/>
      <c r="C920" s="69"/>
      <c r="D920" s="69"/>
      <c r="E920" s="69"/>
      <c r="F920" s="69"/>
      <c r="G920" s="69"/>
      <c r="H920" s="76"/>
    </row>
    <row r="921" spans="1:8" ht="15" customHeight="1">
      <c r="A921" s="69"/>
      <c r="B921" s="69"/>
      <c r="C921" s="69"/>
      <c r="D921" s="69"/>
      <c r="E921" s="69"/>
      <c r="F921" s="69"/>
      <c r="G921" s="69"/>
      <c r="H921" s="76"/>
    </row>
    <row r="922" spans="1:8" ht="15" customHeight="1">
      <c r="A922" s="69"/>
      <c r="B922" s="69"/>
      <c r="C922" s="69"/>
      <c r="D922" s="69"/>
      <c r="E922" s="69"/>
      <c r="F922" s="69"/>
      <c r="G922" s="69"/>
      <c r="H922" s="76"/>
    </row>
    <row r="923" spans="1:8" ht="15" customHeight="1">
      <c r="A923" s="69"/>
      <c r="B923" s="69"/>
      <c r="C923" s="69"/>
      <c r="D923" s="69"/>
      <c r="E923" s="69"/>
      <c r="F923" s="69"/>
      <c r="G923" s="69"/>
      <c r="H923" s="76"/>
    </row>
    <row r="924" spans="1:8" ht="15" customHeight="1">
      <c r="A924" s="69"/>
      <c r="B924" s="69"/>
      <c r="C924" s="69"/>
      <c r="D924" s="69"/>
      <c r="E924" s="69"/>
      <c r="F924" s="69"/>
      <c r="G924" s="69"/>
      <c r="H924" s="76"/>
    </row>
    <row r="925" spans="1:8" ht="15" customHeight="1">
      <c r="A925" s="69"/>
      <c r="B925" s="69"/>
      <c r="C925" s="69"/>
      <c r="D925" s="69"/>
      <c r="E925" s="69"/>
      <c r="F925" s="69"/>
      <c r="G925" s="69"/>
      <c r="H925" s="76"/>
    </row>
    <row r="926" spans="1:8" ht="15" customHeight="1">
      <c r="A926" s="69"/>
      <c r="B926" s="69"/>
      <c r="C926" s="69"/>
      <c r="D926" s="69"/>
      <c r="E926" s="69"/>
      <c r="F926" s="69"/>
      <c r="G926" s="69"/>
      <c r="H926" s="76"/>
    </row>
    <row r="927" spans="1:8" ht="15" customHeight="1">
      <c r="A927" s="69"/>
      <c r="B927" s="69"/>
      <c r="C927" s="69"/>
      <c r="D927" s="69"/>
      <c r="E927" s="69"/>
      <c r="F927" s="69"/>
      <c r="G927" s="69"/>
      <c r="H927" s="76"/>
    </row>
    <row r="928" spans="1:8" ht="15" customHeight="1">
      <c r="A928" s="69"/>
      <c r="B928" s="69"/>
      <c r="C928" s="69"/>
      <c r="D928" s="69"/>
      <c r="E928" s="69"/>
      <c r="F928" s="69"/>
      <c r="G928" s="69"/>
      <c r="H928" s="76"/>
    </row>
    <row r="929" spans="1:8" ht="15" customHeight="1">
      <c r="A929" s="69"/>
      <c r="B929" s="69"/>
      <c r="C929" s="69"/>
      <c r="D929" s="69"/>
      <c r="E929" s="69"/>
      <c r="F929" s="69"/>
      <c r="G929" s="69"/>
      <c r="H929" s="76"/>
    </row>
    <row r="930" spans="1:8" ht="15" customHeight="1">
      <c r="A930" s="69"/>
      <c r="B930" s="69"/>
      <c r="C930" s="69"/>
      <c r="D930" s="69"/>
      <c r="E930" s="69"/>
      <c r="F930" s="69"/>
      <c r="G930" s="69"/>
      <c r="H930" s="76"/>
    </row>
    <row r="931" spans="1:8" ht="15" customHeight="1">
      <c r="A931" s="69"/>
      <c r="B931" s="69"/>
      <c r="C931" s="69"/>
      <c r="D931" s="69"/>
      <c r="E931" s="69"/>
      <c r="F931" s="69"/>
      <c r="G931" s="69"/>
      <c r="H931" s="76"/>
    </row>
    <row r="932" spans="1:8" ht="15" customHeight="1">
      <c r="A932" s="69"/>
      <c r="B932" s="69"/>
      <c r="C932" s="69"/>
      <c r="D932" s="69"/>
      <c r="E932" s="69"/>
      <c r="F932" s="69"/>
      <c r="G932" s="69"/>
      <c r="H932" s="76"/>
    </row>
    <row r="933" spans="1:8" ht="15" customHeight="1">
      <c r="A933" s="69"/>
      <c r="B933" s="69"/>
      <c r="C933" s="69"/>
      <c r="D933" s="69"/>
      <c r="E933" s="69"/>
      <c r="F933" s="69"/>
      <c r="G933" s="69"/>
      <c r="H933" s="76"/>
    </row>
    <row r="934" spans="1:8" ht="15" customHeight="1">
      <c r="A934" s="69"/>
      <c r="B934" s="69"/>
      <c r="C934" s="69"/>
      <c r="D934" s="69"/>
      <c r="E934" s="69"/>
      <c r="F934" s="69"/>
      <c r="G934" s="69"/>
      <c r="H934" s="76"/>
    </row>
    <row r="935" spans="1:8" ht="15" customHeight="1">
      <c r="A935" s="69"/>
      <c r="B935" s="69"/>
      <c r="C935" s="69"/>
      <c r="D935" s="69"/>
      <c r="E935" s="69"/>
      <c r="F935" s="69"/>
      <c r="G935" s="69"/>
      <c r="H935" s="76"/>
    </row>
    <row r="936" spans="1:8" ht="15" customHeight="1">
      <c r="A936" s="69"/>
      <c r="B936" s="69"/>
      <c r="C936" s="69"/>
      <c r="D936" s="69"/>
      <c r="E936" s="69"/>
      <c r="F936" s="69"/>
      <c r="G936" s="69"/>
      <c r="H936" s="76"/>
    </row>
    <row r="937" spans="1:8" ht="15" customHeight="1">
      <c r="A937" s="69"/>
      <c r="B937" s="69"/>
      <c r="C937" s="69"/>
      <c r="D937" s="69"/>
      <c r="E937" s="69"/>
      <c r="F937" s="69"/>
      <c r="G937" s="69"/>
      <c r="H937" s="76"/>
    </row>
    <row r="938" spans="1:8" ht="15" customHeight="1">
      <c r="A938" s="69"/>
      <c r="B938" s="69"/>
      <c r="C938" s="69"/>
      <c r="D938" s="69"/>
      <c r="E938" s="69"/>
      <c r="F938" s="69"/>
      <c r="G938" s="69"/>
      <c r="H938" s="76"/>
    </row>
    <row r="939" spans="1:8" ht="15" customHeight="1">
      <c r="A939" s="69"/>
      <c r="B939" s="69"/>
      <c r="C939" s="69"/>
      <c r="D939" s="69"/>
      <c r="E939" s="69"/>
      <c r="F939" s="69"/>
      <c r="G939" s="69"/>
      <c r="H939" s="76"/>
    </row>
    <row r="940" spans="1:8" ht="15" customHeight="1">
      <c r="A940" s="69"/>
      <c r="B940" s="69"/>
      <c r="C940" s="69"/>
      <c r="D940" s="69"/>
      <c r="E940" s="69"/>
      <c r="F940" s="69"/>
      <c r="G940" s="69"/>
      <c r="H940" s="76"/>
    </row>
    <row r="941" spans="1:8" ht="15" customHeight="1">
      <c r="A941" s="69"/>
      <c r="B941" s="69"/>
      <c r="C941" s="69"/>
      <c r="D941" s="69"/>
      <c r="E941" s="69"/>
      <c r="F941" s="69"/>
      <c r="G941" s="69"/>
      <c r="H941" s="76"/>
    </row>
    <row r="942" spans="1:8" ht="15" customHeight="1">
      <c r="A942" s="69"/>
      <c r="B942" s="69"/>
      <c r="C942" s="69"/>
      <c r="D942" s="69"/>
      <c r="E942" s="69"/>
      <c r="F942" s="69"/>
      <c r="G942" s="69"/>
      <c r="H942" s="76"/>
    </row>
    <row r="943" spans="1:8" ht="15" customHeight="1">
      <c r="A943" s="69"/>
      <c r="B943" s="69"/>
      <c r="C943" s="69"/>
      <c r="D943" s="69"/>
      <c r="E943" s="69"/>
      <c r="F943" s="69"/>
      <c r="G943" s="69"/>
      <c r="H943" s="76"/>
    </row>
    <row r="944" spans="1:8" ht="15" customHeight="1">
      <c r="A944" s="69"/>
      <c r="B944" s="69"/>
      <c r="C944" s="69"/>
      <c r="D944" s="69"/>
      <c r="E944" s="69"/>
      <c r="F944" s="69"/>
      <c r="G944" s="69"/>
      <c r="H944" s="76"/>
    </row>
    <row r="945" spans="1:8" ht="15" customHeight="1">
      <c r="A945" s="69"/>
      <c r="B945" s="69"/>
      <c r="C945" s="69"/>
      <c r="D945" s="69"/>
      <c r="E945" s="69"/>
      <c r="F945" s="69"/>
      <c r="G945" s="69"/>
      <c r="H945" s="76"/>
    </row>
    <row r="946" spans="1:8" ht="15" customHeight="1">
      <c r="A946" s="69"/>
      <c r="B946" s="69"/>
      <c r="C946" s="69"/>
      <c r="D946" s="69"/>
      <c r="E946" s="69"/>
      <c r="F946" s="69"/>
      <c r="G946" s="69"/>
      <c r="H946" s="76"/>
    </row>
    <row r="947" spans="1:8" ht="15" customHeight="1">
      <c r="A947" s="69"/>
      <c r="B947" s="69"/>
      <c r="C947" s="69"/>
      <c r="D947" s="69"/>
      <c r="E947" s="69"/>
      <c r="F947" s="69"/>
      <c r="G947" s="69"/>
      <c r="H947" s="76"/>
    </row>
    <row r="948" spans="1:8" ht="15" customHeight="1">
      <c r="A948" s="69"/>
      <c r="B948" s="69"/>
      <c r="C948" s="69"/>
      <c r="D948" s="69"/>
      <c r="E948" s="69"/>
      <c r="F948" s="69"/>
      <c r="G948" s="69"/>
      <c r="H948" s="76"/>
    </row>
    <row r="949" spans="1:8" ht="15" customHeight="1">
      <c r="A949" s="69"/>
      <c r="B949" s="69"/>
      <c r="C949" s="69"/>
      <c r="D949" s="69"/>
      <c r="E949" s="69"/>
      <c r="F949" s="69"/>
      <c r="G949" s="69"/>
      <c r="H949" s="76"/>
    </row>
    <row r="950" spans="1:8" ht="15" customHeight="1">
      <c r="A950" s="69"/>
      <c r="B950" s="69"/>
      <c r="C950" s="69"/>
      <c r="D950" s="69"/>
      <c r="E950" s="69"/>
      <c r="F950" s="69"/>
      <c r="G950" s="69"/>
      <c r="H950" s="76"/>
    </row>
    <row r="951" spans="1:8" ht="15" customHeight="1">
      <c r="A951" s="69"/>
      <c r="B951" s="69"/>
      <c r="C951" s="69"/>
      <c r="D951" s="69"/>
      <c r="E951" s="69"/>
      <c r="F951" s="69"/>
      <c r="G951" s="69"/>
      <c r="H951" s="76"/>
    </row>
    <row r="952" spans="1:8" ht="15" customHeight="1">
      <c r="A952" s="69"/>
      <c r="B952" s="69"/>
      <c r="C952" s="69"/>
      <c r="D952" s="69"/>
      <c r="E952" s="69"/>
      <c r="F952" s="69"/>
      <c r="G952" s="69"/>
      <c r="H952" s="76"/>
    </row>
    <row r="953" spans="1:8" ht="15" customHeight="1">
      <c r="A953" s="69"/>
      <c r="B953" s="69"/>
      <c r="C953" s="69"/>
      <c r="D953" s="69"/>
      <c r="E953" s="69"/>
      <c r="F953" s="69"/>
      <c r="G953" s="69"/>
      <c r="H953" s="76"/>
    </row>
    <row r="954" spans="1:8" ht="15" customHeight="1">
      <c r="A954" s="69"/>
      <c r="B954" s="69"/>
      <c r="C954" s="69"/>
      <c r="D954" s="69"/>
      <c r="E954" s="69"/>
      <c r="F954" s="69"/>
      <c r="G954" s="69"/>
      <c r="H954" s="76"/>
    </row>
    <row r="955" spans="1:8" ht="15" customHeight="1">
      <c r="A955" s="69"/>
      <c r="B955" s="69"/>
      <c r="C955" s="69"/>
      <c r="D955" s="69"/>
      <c r="E955" s="69"/>
      <c r="F955" s="69"/>
      <c r="G955" s="69"/>
      <c r="H955" s="76"/>
    </row>
    <row r="956" spans="1:8" ht="15" customHeight="1">
      <c r="A956" s="69"/>
      <c r="B956" s="69"/>
      <c r="C956" s="69"/>
      <c r="D956" s="69"/>
      <c r="E956" s="69"/>
      <c r="F956" s="69"/>
      <c r="G956" s="69"/>
      <c r="H956" s="76"/>
    </row>
    <row r="957" spans="1:8" ht="15" customHeight="1">
      <c r="A957" s="69"/>
      <c r="B957" s="69"/>
      <c r="C957" s="69"/>
      <c r="D957" s="69"/>
      <c r="E957" s="69"/>
      <c r="F957" s="69"/>
      <c r="G957" s="69"/>
      <c r="H957" s="76"/>
    </row>
    <row r="958" spans="1:8" ht="15" customHeight="1">
      <c r="A958" s="69"/>
      <c r="B958" s="69"/>
      <c r="C958" s="69"/>
      <c r="D958" s="69"/>
      <c r="E958" s="69"/>
      <c r="F958" s="69"/>
      <c r="G958" s="69"/>
      <c r="H958" s="76"/>
    </row>
    <row r="959" spans="1:8" ht="15" customHeight="1">
      <c r="A959" s="69"/>
      <c r="B959" s="69"/>
      <c r="C959" s="69"/>
      <c r="D959" s="69"/>
      <c r="E959" s="69"/>
      <c r="F959" s="69"/>
      <c r="G959" s="69"/>
      <c r="H959" s="76"/>
    </row>
    <row r="960" spans="1:8" ht="15" customHeight="1">
      <c r="A960" s="69"/>
      <c r="B960" s="69"/>
      <c r="C960" s="69"/>
      <c r="D960" s="69"/>
      <c r="E960" s="69"/>
      <c r="F960" s="69"/>
      <c r="G960" s="69"/>
      <c r="H960" s="76"/>
    </row>
    <row r="961" spans="1:8" ht="15" customHeight="1">
      <c r="A961" s="69"/>
      <c r="B961" s="69"/>
      <c r="C961" s="69"/>
      <c r="D961" s="69"/>
      <c r="E961" s="69"/>
      <c r="F961" s="69"/>
      <c r="G961" s="69"/>
      <c r="H961" s="76"/>
    </row>
    <row r="962" spans="1:8" ht="15" customHeight="1">
      <c r="A962" s="69"/>
      <c r="B962" s="69"/>
      <c r="C962" s="69"/>
      <c r="D962" s="69"/>
      <c r="E962" s="69"/>
      <c r="F962" s="69"/>
      <c r="G962" s="69"/>
      <c r="H962" s="76"/>
    </row>
    <row r="963" spans="1:8" ht="15" customHeight="1">
      <c r="A963" s="69"/>
      <c r="B963" s="69"/>
      <c r="C963" s="69"/>
      <c r="D963" s="69"/>
      <c r="E963" s="69"/>
      <c r="F963" s="69"/>
      <c r="G963" s="69"/>
      <c r="H963" s="76"/>
    </row>
    <row r="964" spans="1:8" ht="15" customHeight="1">
      <c r="A964" s="69"/>
      <c r="B964" s="69"/>
      <c r="C964" s="69"/>
      <c r="D964" s="69"/>
      <c r="E964" s="69"/>
      <c r="F964" s="69"/>
      <c r="G964" s="69"/>
      <c r="H964" s="76"/>
    </row>
    <row r="965" spans="1:8" ht="15" customHeight="1">
      <c r="A965" s="69"/>
      <c r="B965" s="69"/>
      <c r="C965" s="69"/>
      <c r="D965" s="69"/>
      <c r="E965" s="69"/>
      <c r="F965" s="69"/>
      <c r="G965" s="69"/>
      <c r="H965" s="76"/>
    </row>
    <row r="966" spans="1:8" ht="15" customHeight="1">
      <c r="A966" s="69"/>
      <c r="B966" s="69"/>
      <c r="C966" s="69"/>
      <c r="D966" s="69"/>
      <c r="E966" s="69"/>
      <c r="F966" s="69"/>
      <c r="G966" s="69"/>
      <c r="H966" s="76"/>
    </row>
    <row r="967" spans="1:8" ht="15" customHeight="1">
      <c r="A967" s="69"/>
      <c r="B967" s="69"/>
      <c r="C967" s="69"/>
      <c r="D967" s="69"/>
      <c r="E967" s="69"/>
      <c r="F967" s="69"/>
      <c r="G967" s="69"/>
      <c r="H967" s="76"/>
    </row>
    <row r="968" spans="1:8" ht="15" customHeight="1">
      <c r="A968" s="69"/>
      <c r="B968" s="69"/>
      <c r="C968" s="69"/>
      <c r="D968" s="69"/>
      <c r="E968" s="69"/>
      <c r="F968" s="69"/>
      <c r="G968" s="69"/>
      <c r="H968" s="76"/>
    </row>
    <row r="969" spans="1:8" ht="15" customHeight="1">
      <c r="A969" s="69"/>
      <c r="B969" s="69"/>
      <c r="C969" s="69"/>
      <c r="D969" s="69"/>
      <c r="E969" s="69"/>
      <c r="F969" s="69"/>
      <c r="G969" s="69"/>
      <c r="H969" s="76"/>
    </row>
    <row r="970" spans="1:8" ht="15" customHeight="1">
      <c r="A970" s="69"/>
      <c r="B970" s="69"/>
      <c r="C970" s="69"/>
      <c r="D970" s="69"/>
      <c r="E970" s="69"/>
      <c r="F970" s="69"/>
      <c r="G970" s="69"/>
      <c r="H970" s="76"/>
    </row>
    <row r="971" spans="1:8" ht="15" customHeight="1">
      <c r="A971" s="69"/>
      <c r="B971" s="69"/>
      <c r="C971" s="69"/>
      <c r="D971" s="69"/>
      <c r="E971" s="69"/>
      <c r="F971" s="69"/>
      <c r="G971" s="69"/>
      <c r="H971" s="76"/>
    </row>
    <row r="972" spans="1:8" ht="15" customHeight="1">
      <c r="A972" s="69"/>
      <c r="B972" s="69"/>
      <c r="C972" s="69"/>
      <c r="D972" s="69"/>
      <c r="E972" s="69"/>
      <c r="F972" s="69"/>
      <c r="G972" s="69"/>
      <c r="H972" s="76"/>
    </row>
    <row r="973" spans="1:8" ht="15" customHeight="1">
      <c r="A973" s="69"/>
      <c r="B973" s="69"/>
      <c r="C973" s="69"/>
      <c r="D973" s="69"/>
      <c r="E973" s="69"/>
      <c r="F973" s="69"/>
      <c r="G973" s="69"/>
      <c r="H973" s="76"/>
    </row>
    <row r="974" spans="1:8" ht="15" customHeight="1">
      <c r="A974" s="69"/>
      <c r="B974" s="69"/>
      <c r="C974" s="69"/>
      <c r="D974" s="69"/>
      <c r="E974" s="69"/>
      <c r="F974" s="69"/>
      <c r="G974" s="69"/>
      <c r="H974" s="76"/>
    </row>
    <row r="975" spans="1:8" ht="15" customHeight="1">
      <c r="A975" s="69"/>
      <c r="B975" s="69"/>
      <c r="C975" s="69"/>
      <c r="D975" s="69"/>
      <c r="E975" s="69"/>
      <c r="F975" s="69"/>
      <c r="G975" s="69"/>
      <c r="H975" s="76"/>
    </row>
    <row r="976" spans="1:8" ht="15" customHeight="1">
      <c r="A976" s="69"/>
      <c r="B976" s="69"/>
      <c r="C976" s="69"/>
      <c r="D976" s="69"/>
      <c r="E976" s="69"/>
      <c r="F976" s="69"/>
      <c r="G976" s="69"/>
      <c r="H976" s="76"/>
    </row>
    <row r="977" spans="1:8" ht="15" customHeight="1">
      <c r="A977" s="69"/>
      <c r="B977" s="69"/>
      <c r="C977" s="69"/>
      <c r="D977" s="69"/>
      <c r="E977" s="69"/>
      <c r="F977" s="69"/>
      <c r="G977" s="69"/>
      <c r="H977" s="76"/>
    </row>
    <row r="978" spans="1:8" ht="15" customHeight="1">
      <c r="A978" s="69"/>
      <c r="B978" s="69"/>
      <c r="C978" s="69"/>
      <c r="D978" s="69"/>
      <c r="E978" s="69"/>
      <c r="F978" s="69"/>
      <c r="G978" s="69"/>
      <c r="H978" s="76"/>
    </row>
    <row r="979" spans="1:8" ht="15" customHeight="1">
      <c r="A979" s="69"/>
      <c r="B979" s="69"/>
      <c r="C979" s="69"/>
      <c r="D979" s="69"/>
      <c r="E979" s="69"/>
      <c r="F979" s="69"/>
      <c r="G979" s="69"/>
      <c r="H979" s="76"/>
    </row>
    <row r="980" spans="1:8" ht="15" customHeight="1">
      <c r="A980" s="69"/>
      <c r="B980" s="69"/>
      <c r="C980" s="69"/>
      <c r="D980" s="69"/>
      <c r="E980" s="69"/>
      <c r="F980" s="69"/>
      <c r="G980" s="69"/>
      <c r="H980" s="76"/>
    </row>
    <row r="981" spans="1:8" ht="15" customHeight="1">
      <c r="A981" s="69"/>
      <c r="B981" s="69"/>
      <c r="C981" s="69"/>
      <c r="D981" s="69"/>
      <c r="E981" s="69"/>
      <c r="F981" s="69"/>
      <c r="G981" s="69"/>
      <c r="H981" s="76"/>
    </row>
    <row r="982" spans="1:8" ht="15" customHeight="1">
      <c r="A982" s="69"/>
      <c r="B982" s="69"/>
      <c r="C982" s="69"/>
      <c r="D982" s="69"/>
      <c r="E982" s="69"/>
      <c r="F982" s="69"/>
      <c r="G982" s="69"/>
      <c r="H982" s="76"/>
    </row>
    <row r="983" spans="1:8" ht="15" customHeight="1">
      <c r="A983" s="69"/>
      <c r="B983" s="69"/>
      <c r="C983" s="69"/>
      <c r="D983" s="69"/>
      <c r="E983" s="69"/>
      <c r="F983" s="69"/>
      <c r="G983" s="69"/>
      <c r="H983" s="76"/>
    </row>
    <row r="984" spans="1:8" ht="15" customHeight="1">
      <c r="A984" s="69"/>
      <c r="B984" s="69"/>
      <c r="C984" s="69"/>
      <c r="D984" s="69"/>
      <c r="E984" s="69"/>
      <c r="F984" s="69"/>
      <c r="G984" s="69"/>
      <c r="H984" s="76"/>
    </row>
    <row r="985" spans="1:8" ht="15" customHeight="1">
      <c r="A985" s="69"/>
      <c r="B985" s="69"/>
      <c r="C985" s="69"/>
      <c r="D985" s="69"/>
      <c r="E985" s="69"/>
      <c r="F985" s="69"/>
      <c r="G985" s="69"/>
      <c r="H985" s="76"/>
    </row>
    <row r="986" spans="1:8" ht="15" customHeight="1">
      <c r="A986" s="69"/>
      <c r="B986" s="69"/>
      <c r="C986" s="69"/>
      <c r="D986" s="69"/>
      <c r="E986" s="69"/>
      <c r="F986" s="69"/>
      <c r="G986" s="69"/>
      <c r="H986" s="76"/>
    </row>
    <row r="987" spans="1:8" ht="15" customHeight="1">
      <c r="A987" s="69"/>
      <c r="B987" s="69"/>
      <c r="C987" s="69"/>
      <c r="D987" s="69"/>
      <c r="E987" s="69"/>
      <c r="F987" s="69"/>
      <c r="G987" s="69"/>
      <c r="H987" s="76"/>
    </row>
    <row r="988" spans="1:8" ht="15" customHeight="1">
      <c r="A988" s="69"/>
      <c r="B988" s="69"/>
      <c r="C988" s="69"/>
      <c r="D988" s="69"/>
      <c r="E988" s="69"/>
      <c r="F988" s="69"/>
      <c r="G988" s="69"/>
      <c r="H988" s="76"/>
    </row>
    <row r="989" spans="1:8" ht="15" customHeight="1">
      <c r="A989" s="69"/>
      <c r="B989" s="69"/>
      <c r="C989" s="69"/>
      <c r="D989" s="69"/>
      <c r="E989" s="69"/>
      <c r="F989" s="69"/>
      <c r="G989" s="69"/>
      <c r="H989" s="76"/>
    </row>
    <row r="990" spans="1:8" ht="15" customHeight="1">
      <c r="A990" s="69"/>
      <c r="B990" s="69"/>
      <c r="C990" s="69"/>
      <c r="D990" s="69"/>
      <c r="E990" s="69"/>
      <c r="F990" s="69"/>
      <c r="G990" s="69"/>
      <c r="H990" s="76"/>
    </row>
    <row r="991" spans="1:8" ht="15" customHeight="1">
      <c r="A991" s="69"/>
      <c r="B991" s="69"/>
      <c r="C991" s="69"/>
      <c r="D991" s="69"/>
      <c r="E991" s="69"/>
      <c r="F991" s="69"/>
      <c r="G991" s="69"/>
      <c r="H991" s="76"/>
    </row>
    <row r="992" spans="1:8" ht="15" customHeight="1">
      <c r="A992" s="69"/>
      <c r="B992" s="69"/>
      <c r="C992" s="69"/>
      <c r="D992" s="69"/>
      <c r="E992" s="69"/>
      <c r="F992" s="69"/>
      <c r="G992" s="69"/>
      <c r="H992" s="76"/>
    </row>
    <row r="993" spans="1:8" ht="15" customHeight="1">
      <c r="A993" s="69"/>
      <c r="B993" s="69"/>
      <c r="C993" s="69"/>
      <c r="D993" s="69"/>
      <c r="E993" s="69"/>
      <c r="F993" s="69"/>
      <c r="G993" s="69"/>
      <c r="H993" s="76"/>
    </row>
    <row r="994" spans="1:8" ht="15" customHeight="1">
      <c r="A994" s="69"/>
      <c r="B994" s="69"/>
      <c r="C994" s="69"/>
      <c r="D994" s="69"/>
      <c r="E994" s="69"/>
      <c r="F994" s="69"/>
      <c r="G994" s="69"/>
      <c r="H994" s="76"/>
    </row>
    <row r="995" spans="1:8" ht="15" customHeight="1">
      <c r="A995" s="69"/>
      <c r="B995" s="69"/>
      <c r="C995" s="69"/>
      <c r="D995" s="69"/>
      <c r="E995" s="69"/>
      <c r="F995" s="69"/>
      <c r="G995" s="69"/>
      <c r="H995" s="76"/>
    </row>
    <row r="996" spans="1:8" ht="15" customHeight="1">
      <c r="A996" s="69"/>
      <c r="B996" s="69"/>
      <c r="C996" s="69"/>
      <c r="D996" s="69"/>
      <c r="E996" s="69"/>
      <c r="F996" s="69"/>
      <c r="G996" s="69"/>
      <c r="H996" s="76"/>
    </row>
    <row r="997" spans="1:8" ht="15" customHeight="1">
      <c r="A997" s="69"/>
      <c r="B997" s="69"/>
      <c r="C997" s="69"/>
      <c r="D997" s="69"/>
      <c r="E997" s="69"/>
      <c r="F997" s="69"/>
      <c r="G997" s="69"/>
      <c r="H997" s="76"/>
    </row>
    <row r="998" spans="1:8" ht="15" customHeight="1">
      <c r="A998" s="69"/>
      <c r="B998" s="69"/>
      <c r="C998" s="69"/>
      <c r="D998" s="69"/>
      <c r="E998" s="69"/>
      <c r="F998" s="69"/>
      <c r="G998" s="69"/>
      <c r="H998" s="76"/>
    </row>
    <row r="999" spans="1:8" ht="15" customHeight="1">
      <c r="A999" s="69"/>
      <c r="B999" s="69"/>
      <c r="C999" s="69"/>
      <c r="D999" s="69"/>
      <c r="E999" s="69"/>
      <c r="F999" s="69"/>
      <c r="G999" s="69"/>
      <c r="H999" s="76"/>
    </row>
    <row r="1000" spans="1:8" ht="15" customHeight="1">
      <c r="A1000" s="69"/>
      <c r="B1000" s="69"/>
      <c r="C1000" s="69"/>
      <c r="D1000" s="69"/>
      <c r="E1000" s="69"/>
      <c r="F1000" s="69"/>
      <c r="G1000" s="69"/>
      <c r="H1000" s="76"/>
    </row>
    <row r="1001" spans="1:8" ht="15" customHeight="1">
      <c r="A1001" s="69"/>
      <c r="B1001" s="69"/>
      <c r="C1001" s="69"/>
      <c r="D1001" s="69"/>
      <c r="E1001" s="69"/>
      <c r="F1001" s="69"/>
      <c r="G1001" s="69"/>
      <c r="H1001" s="76"/>
    </row>
    <row r="1002" spans="1:8" ht="15" customHeight="1">
      <c r="A1002" s="69"/>
      <c r="B1002" s="69"/>
      <c r="C1002" s="69"/>
      <c r="D1002" s="69"/>
      <c r="E1002" s="69"/>
      <c r="F1002" s="69"/>
      <c r="G1002" s="69"/>
      <c r="H1002" s="76"/>
    </row>
    <row r="1003" spans="1:8" ht="15" customHeight="1">
      <c r="A1003" s="69"/>
      <c r="B1003" s="69"/>
      <c r="C1003" s="69"/>
      <c r="D1003" s="69"/>
      <c r="E1003" s="69"/>
      <c r="F1003" s="69"/>
      <c r="G1003" s="69"/>
      <c r="H1003" s="76"/>
    </row>
    <row r="1004" spans="1:8" ht="15" customHeight="1">
      <c r="A1004" s="69"/>
      <c r="B1004" s="69"/>
      <c r="C1004" s="69"/>
      <c r="D1004" s="69"/>
      <c r="E1004" s="69"/>
      <c r="F1004" s="69"/>
      <c r="G1004" s="69"/>
      <c r="H1004" s="76"/>
    </row>
    <row r="1005" spans="1:8" ht="15" customHeight="1">
      <c r="A1005" s="69"/>
      <c r="B1005" s="69"/>
      <c r="C1005" s="69"/>
      <c r="D1005" s="69"/>
      <c r="E1005" s="69"/>
      <c r="F1005" s="69"/>
      <c r="G1005" s="69"/>
      <c r="H1005" s="76"/>
    </row>
    <row r="1006" spans="1:8" ht="15" customHeight="1">
      <c r="A1006" s="69"/>
      <c r="B1006" s="69"/>
      <c r="C1006" s="69"/>
      <c r="D1006" s="69"/>
      <c r="E1006" s="69"/>
      <c r="F1006" s="69"/>
      <c r="G1006" s="69"/>
      <c r="H1006" s="76"/>
    </row>
    <row r="1007" spans="1:8" ht="15" customHeight="1">
      <c r="A1007" s="69"/>
      <c r="B1007" s="69"/>
      <c r="C1007" s="69"/>
      <c r="D1007" s="69"/>
      <c r="E1007" s="69"/>
      <c r="F1007" s="69"/>
      <c r="G1007" s="69"/>
      <c r="H1007" s="76"/>
    </row>
    <row r="1008" spans="1:8" ht="15" customHeight="1">
      <c r="A1008" s="69"/>
      <c r="B1008" s="69"/>
      <c r="C1008" s="69"/>
      <c r="D1008" s="69"/>
      <c r="E1008" s="69"/>
      <c r="F1008" s="69"/>
      <c r="G1008" s="69"/>
      <c r="H1008" s="76"/>
    </row>
    <row r="1009" spans="1:8" ht="15" customHeight="1">
      <c r="A1009" s="69"/>
      <c r="B1009" s="69"/>
      <c r="C1009" s="69"/>
      <c r="D1009" s="69"/>
      <c r="E1009" s="69"/>
      <c r="F1009" s="69"/>
      <c r="G1009" s="69"/>
      <c r="H1009" s="76"/>
    </row>
    <row r="1010" spans="1:8" ht="15" customHeight="1">
      <c r="A1010" s="69"/>
      <c r="B1010" s="69"/>
      <c r="C1010" s="69"/>
      <c r="D1010" s="69"/>
      <c r="E1010" s="69"/>
      <c r="F1010" s="69"/>
      <c r="G1010" s="69"/>
      <c r="H1010" s="7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011"/>
  <sheetViews>
    <sheetView workbookViewId="0"/>
  </sheetViews>
  <sheetFormatPr baseColWidth="10" defaultColWidth="12.5703125" defaultRowHeight="15" customHeight="1" x14ac:dyDescent="0"/>
  <cols>
    <col min="2" max="2" width="4" customWidth="1"/>
    <col min="4" max="4" width="14.28515625" customWidth="1"/>
    <col min="5" max="5" width="24.42578125" customWidth="1"/>
    <col min="6" max="6" width="20.5703125" customWidth="1"/>
    <col min="7" max="7" width="25.5703125" customWidth="1"/>
  </cols>
  <sheetData>
    <row r="1" spans="1:7">
      <c r="A1" s="59" t="s">
        <v>1700</v>
      </c>
      <c r="B1" s="60" t="s">
        <v>1630</v>
      </c>
      <c r="C1" s="77" t="s">
        <v>1702</v>
      </c>
      <c r="D1" s="61" t="s">
        <v>1703</v>
      </c>
      <c r="E1" s="60" t="s">
        <v>1715</v>
      </c>
      <c r="F1" s="60" t="s">
        <v>1716</v>
      </c>
      <c r="G1" s="62"/>
    </row>
    <row r="2" spans="1:7">
      <c r="A2" s="63">
        <v>311</v>
      </c>
      <c r="B2" s="63"/>
      <c r="C2" s="65"/>
      <c r="D2" s="19" t="s">
        <v>1717</v>
      </c>
      <c r="E2" s="65" t="s">
        <v>1718</v>
      </c>
      <c r="F2" s="19">
        <v>2</v>
      </c>
      <c r="G2" s="67"/>
    </row>
    <row r="3" spans="1:7">
      <c r="A3" s="63">
        <v>21</v>
      </c>
      <c r="B3" s="63"/>
      <c r="C3" s="65"/>
      <c r="D3" s="19" t="s">
        <v>1717</v>
      </c>
      <c r="E3" s="65" t="s">
        <v>1718</v>
      </c>
      <c r="F3" s="19">
        <v>2</v>
      </c>
      <c r="G3" s="67"/>
    </row>
    <row r="4" spans="1:7">
      <c r="A4" s="63">
        <v>127</v>
      </c>
      <c r="B4" s="63"/>
      <c r="C4" s="65"/>
      <c r="D4" s="19" t="s">
        <v>1717</v>
      </c>
      <c r="E4" s="65" t="s">
        <v>1718</v>
      </c>
      <c r="F4" s="19">
        <v>2</v>
      </c>
      <c r="G4" s="67"/>
    </row>
    <row r="5" spans="1:7">
      <c r="A5" s="63">
        <v>285</v>
      </c>
      <c r="B5" s="63"/>
      <c r="C5" s="65"/>
      <c r="D5" s="19" t="s">
        <v>1719</v>
      </c>
      <c r="E5" s="65" t="s">
        <v>1718</v>
      </c>
      <c r="F5" s="19">
        <v>2</v>
      </c>
      <c r="G5" s="67"/>
    </row>
    <row r="6" spans="1:7">
      <c r="A6" s="63">
        <v>18</v>
      </c>
      <c r="B6" s="63"/>
      <c r="C6" s="65"/>
      <c r="D6" s="19" t="s">
        <v>1719</v>
      </c>
      <c r="E6" s="65" t="s">
        <v>1718</v>
      </c>
      <c r="F6" s="19">
        <v>2</v>
      </c>
      <c r="G6" s="67"/>
    </row>
    <row r="7" spans="1:7">
      <c r="A7" s="63">
        <v>3</v>
      </c>
      <c r="B7" s="63"/>
      <c r="C7" s="65"/>
      <c r="D7" s="19" t="s">
        <v>1717</v>
      </c>
      <c r="E7" s="65" t="s">
        <v>1718</v>
      </c>
      <c r="F7" s="19">
        <v>2</v>
      </c>
      <c r="G7" s="67"/>
    </row>
    <row r="8" spans="1:7">
      <c r="A8" s="63">
        <v>80</v>
      </c>
      <c r="B8" s="63"/>
      <c r="C8" s="65"/>
      <c r="D8" s="19" t="s">
        <v>1719</v>
      </c>
      <c r="E8" s="65" t="s">
        <v>1718</v>
      </c>
      <c r="F8" s="19">
        <v>2</v>
      </c>
      <c r="G8" s="67"/>
    </row>
    <row r="9" spans="1:7">
      <c r="A9" s="63"/>
      <c r="B9" s="63"/>
      <c r="C9" s="65"/>
      <c r="D9" s="23"/>
      <c r="E9" s="66"/>
      <c r="F9" s="23"/>
      <c r="G9" s="67"/>
    </row>
    <row r="10" spans="1:7">
      <c r="A10" s="63"/>
      <c r="B10" s="63"/>
      <c r="C10" s="65"/>
      <c r="D10" s="23"/>
      <c r="E10" s="66"/>
      <c r="F10" s="23"/>
      <c r="G10" s="67"/>
    </row>
    <row r="11" spans="1:7">
      <c r="A11" s="63"/>
      <c r="B11" s="63"/>
      <c r="C11" s="66"/>
      <c r="D11" s="23"/>
      <c r="E11" s="66"/>
      <c r="F11" s="23"/>
      <c r="G11" s="67"/>
    </row>
    <row r="12" spans="1:7">
      <c r="A12" s="63"/>
      <c r="B12" s="63"/>
      <c r="C12" s="65"/>
      <c r="D12" s="23"/>
      <c r="E12" s="66"/>
      <c r="F12" s="23"/>
      <c r="G12" s="67"/>
    </row>
    <row r="13" spans="1:7">
      <c r="A13" s="63"/>
      <c r="B13" s="63"/>
      <c r="C13" s="66"/>
      <c r="D13" s="23"/>
      <c r="E13" s="66"/>
      <c r="F13" s="23"/>
      <c r="G13" s="67"/>
    </row>
    <row r="14" spans="1:7">
      <c r="A14" s="63"/>
      <c r="B14" s="63"/>
      <c r="C14" s="65"/>
      <c r="D14" s="23"/>
      <c r="E14" s="66"/>
      <c r="F14" s="23"/>
      <c r="G14" s="67"/>
    </row>
    <row r="15" spans="1:7">
      <c r="A15" s="63"/>
      <c r="B15" s="63"/>
      <c r="C15" s="65"/>
      <c r="D15" s="23"/>
      <c r="E15" s="66"/>
      <c r="F15" s="23"/>
      <c r="G15" s="67"/>
    </row>
    <row r="16" spans="1:7">
      <c r="A16" s="63"/>
      <c r="B16" s="63"/>
      <c r="C16" s="66"/>
      <c r="D16" s="23"/>
      <c r="E16" s="66"/>
      <c r="F16" s="23"/>
      <c r="G16" s="67"/>
    </row>
    <row r="17" spans="1:7">
      <c r="A17" s="63"/>
      <c r="B17" s="63"/>
      <c r="C17" s="65"/>
      <c r="D17" s="23"/>
      <c r="E17" s="66"/>
      <c r="F17" s="23"/>
      <c r="G17" s="67"/>
    </row>
    <row r="18" spans="1:7">
      <c r="A18" s="63"/>
      <c r="B18" s="63"/>
      <c r="C18" s="65"/>
      <c r="D18" s="23"/>
      <c r="E18" s="66"/>
      <c r="F18" s="23"/>
      <c r="G18" s="67"/>
    </row>
    <row r="19" spans="1:7">
      <c r="A19" s="63"/>
      <c r="B19" s="63"/>
      <c r="C19" s="66"/>
      <c r="D19" s="23"/>
      <c r="E19" s="66"/>
      <c r="F19" s="23"/>
      <c r="G19" s="67"/>
    </row>
    <row r="20" spans="1:7">
      <c r="A20" s="63"/>
      <c r="B20" s="63"/>
      <c r="C20" s="65"/>
      <c r="D20" s="23"/>
      <c r="E20" s="66"/>
      <c r="F20" s="23"/>
      <c r="G20" s="67"/>
    </row>
    <row r="21" spans="1:7">
      <c r="A21" s="63"/>
      <c r="B21" s="63"/>
      <c r="C21" s="66"/>
      <c r="D21" s="23"/>
      <c r="E21" s="66"/>
      <c r="F21" s="23"/>
      <c r="G21" s="67"/>
    </row>
    <row r="22" spans="1:7">
      <c r="A22" s="63"/>
      <c r="B22" s="63"/>
      <c r="C22" s="65"/>
      <c r="D22" s="23"/>
      <c r="E22" s="66"/>
      <c r="F22" s="23"/>
      <c r="G22" s="67"/>
    </row>
    <row r="23" spans="1:7">
      <c r="A23" s="63"/>
      <c r="B23" s="63"/>
      <c r="C23" s="65"/>
      <c r="D23" s="23"/>
      <c r="E23" s="66"/>
      <c r="F23" s="23"/>
      <c r="G23" s="67"/>
    </row>
    <row r="24" spans="1:7">
      <c r="A24" s="63"/>
      <c r="B24" s="63"/>
      <c r="C24" s="65"/>
      <c r="D24" s="23"/>
      <c r="E24" s="66"/>
      <c r="F24" s="23"/>
      <c r="G24" s="67"/>
    </row>
    <row r="25" spans="1:7">
      <c r="A25" s="63"/>
      <c r="B25" s="63"/>
      <c r="C25" s="65"/>
      <c r="D25" s="23"/>
      <c r="E25" s="66"/>
      <c r="F25" s="23"/>
      <c r="G25" s="67"/>
    </row>
    <row r="26" spans="1:7">
      <c r="A26" s="63"/>
      <c r="B26" s="63"/>
      <c r="C26" s="65"/>
      <c r="D26" s="23"/>
      <c r="E26" s="66"/>
      <c r="F26" s="23"/>
      <c r="G26" s="67"/>
    </row>
    <row r="27" spans="1:7">
      <c r="A27" s="63"/>
      <c r="B27" s="63"/>
      <c r="C27" s="65"/>
      <c r="D27" s="23"/>
      <c r="E27" s="66"/>
      <c r="F27" s="23"/>
      <c r="G27" s="67"/>
    </row>
    <row r="28" spans="1:7">
      <c r="A28" s="63"/>
      <c r="B28" s="63"/>
      <c r="C28" s="65"/>
      <c r="D28" s="23"/>
      <c r="E28" s="66"/>
      <c r="F28" s="23"/>
      <c r="G28" s="67"/>
    </row>
    <row r="29" spans="1:7">
      <c r="A29" s="63"/>
      <c r="B29" s="63"/>
      <c r="C29" s="65"/>
      <c r="D29" s="23"/>
      <c r="E29" s="66"/>
      <c r="F29" s="23"/>
      <c r="G29" s="67"/>
    </row>
    <row r="30" spans="1:7">
      <c r="A30" s="63"/>
      <c r="B30" s="63"/>
      <c r="C30" s="66"/>
      <c r="D30" s="23"/>
      <c r="E30" s="66"/>
      <c r="F30" s="23"/>
      <c r="G30" s="67"/>
    </row>
    <row r="31" spans="1:7">
      <c r="A31" s="63"/>
      <c r="B31" s="63"/>
      <c r="C31" s="65"/>
      <c r="D31" s="23"/>
      <c r="E31" s="66"/>
      <c r="F31" s="23"/>
      <c r="G31" s="67"/>
    </row>
    <row r="32" spans="1:7">
      <c r="A32" s="63"/>
      <c r="B32" s="63"/>
      <c r="C32" s="65"/>
      <c r="D32" s="23"/>
      <c r="E32" s="66"/>
      <c r="F32" s="23"/>
      <c r="G32" s="67"/>
    </row>
    <row r="33" spans="1:7">
      <c r="A33" s="63"/>
      <c r="B33" s="63"/>
      <c r="C33" s="66"/>
      <c r="D33" s="23"/>
      <c r="E33" s="66"/>
      <c r="F33" s="23"/>
      <c r="G33" s="67"/>
    </row>
    <row r="34" spans="1:7">
      <c r="A34" s="63"/>
      <c r="B34" s="63"/>
      <c r="C34" s="66"/>
      <c r="D34" s="23"/>
      <c r="E34" s="66"/>
      <c r="F34" s="23"/>
      <c r="G34" s="67"/>
    </row>
    <row r="35" spans="1:7">
      <c r="A35" s="63"/>
      <c r="B35" s="63"/>
      <c r="C35" s="65"/>
      <c r="D35" s="23"/>
      <c r="E35" s="66"/>
      <c r="F35" s="23"/>
      <c r="G35" s="67"/>
    </row>
    <row r="36" spans="1:7">
      <c r="A36" s="63"/>
      <c r="B36" s="63"/>
      <c r="C36" s="65"/>
      <c r="D36" s="23"/>
      <c r="E36" s="66"/>
      <c r="F36" s="23"/>
      <c r="G36" s="67"/>
    </row>
    <row r="37" spans="1:7">
      <c r="A37" s="63"/>
      <c r="B37" s="63"/>
      <c r="C37" s="65"/>
      <c r="D37" s="23"/>
      <c r="E37" s="66"/>
      <c r="F37" s="23"/>
      <c r="G37" s="67"/>
    </row>
    <row r="38" spans="1:7">
      <c r="A38" s="63"/>
      <c r="B38" s="63"/>
      <c r="C38" s="65"/>
      <c r="D38" s="23"/>
      <c r="E38" s="66"/>
      <c r="F38" s="23"/>
      <c r="G38" s="67"/>
    </row>
    <row r="39" spans="1:7">
      <c r="A39" s="63"/>
      <c r="B39" s="63"/>
      <c r="C39" s="65"/>
      <c r="D39" s="23"/>
      <c r="E39" s="66"/>
      <c r="F39" s="23"/>
      <c r="G39" s="67"/>
    </row>
    <row r="40" spans="1:7">
      <c r="A40" s="63"/>
      <c r="B40" s="63"/>
      <c r="C40" s="65"/>
      <c r="D40" s="23"/>
      <c r="E40" s="66"/>
      <c r="F40" s="23"/>
      <c r="G40" s="67"/>
    </row>
    <row r="41" spans="1:7">
      <c r="A41" s="63"/>
      <c r="B41" s="63"/>
      <c r="C41" s="65"/>
      <c r="D41" s="23"/>
      <c r="E41" s="66"/>
      <c r="F41" s="23"/>
      <c r="G41" s="67"/>
    </row>
    <row r="42" spans="1:7">
      <c r="A42" s="63"/>
      <c r="B42" s="63"/>
      <c r="C42" s="65"/>
      <c r="D42" s="23"/>
      <c r="E42" s="66"/>
      <c r="F42" s="23"/>
      <c r="G42" s="67"/>
    </row>
    <row r="43" spans="1:7">
      <c r="A43" s="63"/>
      <c r="B43" s="63"/>
      <c r="C43" s="65"/>
      <c r="D43" s="23"/>
      <c r="E43" s="66"/>
      <c r="F43" s="23"/>
      <c r="G43" s="67"/>
    </row>
    <row r="44" spans="1:7">
      <c r="A44" s="63"/>
      <c r="B44" s="63"/>
      <c r="C44" s="65"/>
      <c r="D44" s="23"/>
      <c r="E44" s="66"/>
      <c r="F44" s="23"/>
      <c r="G44" s="67"/>
    </row>
    <row r="45" spans="1:7">
      <c r="A45" s="63"/>
      <c r="B45" s="63"/>
      <c r="C45" s="65"/>
      <c r="D45" s="23"/>
      <c r="E45" s="66"/>
      <c r="F45" s="23"/>
      <c r="G45" s="67"/>
    </row>
    <row r="46" spans="1:7">
      <c r="A46" s="63"/>
      <c r="B46" s="63"/>
      <c r="C46" s="65"/>
      <c r="D46" s="23"/>
      <c r="E46" s="66"/>
      <c r="F46" s="23"/>
      <c r="G46" s="67"/>
    </row>
    <row r="47" spans="1:7">
      <c r="A47" s="63"/>
      <c r="B47" s="63"/>
      <c r="C47" s="65"/>
      <c r="D47" s="23"/>
      <c r="E47" s="66"/>
      <c r="F47" s="23"/>
      <c r="G47" s="67"/>
    </row>
    <row r="48" spans="1:7">
      <c r="A48" s="63"/>
      <c r="B48" s="63"/>
      <c r="C48" s="65"/>
      <c r="D48" s="23"/>
      <c r="E48" s="66"/>
      <c r="F48" s="23"/>
      <c r="G48" s="67"/>
    </row>
    <row r="49" spans="1:7">
      <c r="A49" s="69"/>
      <c r="B49" s="63"/>
      <c r="C49" s="65"/>
      <c r="D49" s="23"/>
      <c r="E49" s="66"/>
      <c r="F49" s="23"/>
      <c r="G49" s="67"/>
    </row>
    <row r="50" spans="1:7">
      <c r="A50" s="69"/>
      <c r="B50" s="63"/>
      <c r="C50" s="65"/>
      <c r="D50" s="23"/>
      <c r="E50" s="66"/>
      <c r="F50" s="23"/>
      <c r="G50" s="67"/>
    </row>
    <row r="51" spans="1:7">
      <c r="A51" s="69"/>
      <c r="B51" s="63"/>
      <c r="C51" s="65"/>
      <c r="D51" s="23"/>
      <c r="E51" s="66"/>
      <c r="F51" s="23"/>
      <c r="G51" s="67"/>
    </row>
    <row r="52" spans="1:7">
      <c r="A52" s="69"/>
      <c r="B52" s="63"/>
      <c r="C52" s="65"/>
      <c r="D52" s="23"/>
      <c r="E52" s="66"/>
      <c r="F52" s="23"/>
      <c r="G52" s="67"/>
    </row>
    <row r="53" spans="1:7">
      <c r="A53" s="69"/>
      <c r="B53" s="69"/>
      <c r="C53" s="66"/>
      <c r="D53" s="23"/>
      <c r="E53" s="66"/>
      <c r="F53" s="23"/>
      <c r="G53" s="67"/>
    </row>
    <row r="54" spans="1:7">
      <c r="A54" s="69"/>
      <c r="B54" s="69"/>
      <c r="C54" s="66"/>
      <c r="D54" s="23"/>
      <c r="E54" s="66"/>
      <c r="F54" s="23"/>
      <c r="G54" s="67"/>
    </row>
    <row r="55" spans="1:7">
      <c r="A55" s="69"/>
      <c r="B55" s="69"/>
      <c r="C55" s="66"/>
      <c r="D55" s="23"/>
      <c r="E55" s="66"/>
      <c r="F55" s="23"/>
      <c r="G55" s="67"/>
    </row>
    <row r="56" spans="1:7">
      <c r="A56" s="69"/>
      <c r="B56" s="69"/>
      <c r="C56" s="66"/>
      <c r="D56" s="23"/>
      <c r="E56" s="66"/>
      <c r="F56" s="23"/>
      <c r="G56" s="67"/>
    </row>
    <row r="57" spans="1:7">
      <c r="A57" s="69"/>
      <c r="B57" s="69"/>
      <c r="C57" s="66"/>
      <c r="D57" s="23"/>
      <c r="E57" s="66"/>
      <c r="F57" s="23"/>
      <c r="G57" s="67"/>
    </row>
    <row r="58" spans="1:7">
      <c r="A58" s="69"/>
      <c r="B58" s="69"/>
      <c r="C58" s="66"/>
      <c r="D58" s="23"/>
      <c r="E58" s="66"/>
      <c r="F58" s="23"/>
      <c r="G58" s="67"/>
    </row>
    <row r="59" spans="1:7">
      <c r="A59" s="69"/>
      <c r="B59" s="69"/>
      <c r="C59" s="66"/>
      <c r="D59" s="23"/>
      <c r="E59" s="66"/>
      <c r="F59" s="23"/>
      <c r="G59" s="67"/>
    </row>
    <row r="60" spans="1:7">
      <c r="A60" s="69"/>
      <c r="B60" s="69"/>
      <c r="C60" s="66"/>
      <c r="D60" s="23"/>
      <c r="E60" s="66"/>
      <c r="F60" s="23"/>
      <c r="G60" s="67"/>
    </row>
    <row r="61" spans="1:7">
      <c r="A61" s="69"/>
      <c r="B61" s="69"/>
      <c r="C61" s="66"/>
      <c r="D61" s="23"/>
      <c r="E61" s="66"/>
      <c r="F61" s="23"/>
      <c r="G61" s="67"/>
    </row>
    <row r="62" spans="1:7">
      <c r="A62" s="69"/>
      <c r="B62" s="69"/>
      <c r="C62" s="66"/>
      <c r="D62" s="23"/>
      <c r="E62" s="66"/>
      <c r="F62" s="23"/>
      <c r="G62" s="67"/>
    </row>
    <row r="63" spans="1:7">
      <c r="A63" s="69"/>
      <c r="B63" s="69"/>
      <c r="C63" s="66"/>
      <c r="D63" s="23"/>
      <c r="E63" s="66"/>
      <c r="F63" s="23"/>
      <c r="G63" s="67"/>
    </row>
    <row r="64" spans="1:7">
      <c r="A64" s="69"/>
      <c r="B64" s="69"/>
      <c r="C64" s="66"/>
      <c r="D64" s="23"/>
      <c r="E64" s="66"/>
      <c r="F64" s="23"/>
      <c r="G64" s="67"/>
    </row>
    <row r="65" spans="1:7">
      <c r="A65" s="69"/>
      <c r="B65" s="69"/>
      <c r="C65" s="66"/>
      <c r="D65" s="23"/>
      <c r="E65" s="66"/>
      <c r="F65" s="23"/>
      <c r="G65" s="67"/>
    </row>
    <row r="66" spans="1:7">
      <c r="A66" s="69"/>
      <c r="B66" s="69"/>
      <c r="C66" s="66"/>
      <c r="D66" s="23"/>
      <c r="E66" s="66"/>
      <c r="F66" s="23"/>
      <c r="G66" s="67"/>
    </row>
    <row r="67" spans="1:7">
      <c r="A67" s="69"/>
      <c r="B67" s="69"/>
      <c r="C67" s="66"/>
      <c r="D67" s="23"/>
      <c r="E67" s="66"/>
      <c r="F67" s="23"/>
      <c r="G67" s="67"/>
    </row>
    <row r="68" spans="1:7">
      <c r="A68" s="69"/>
      <c r="B68" s="69"/>
      <c r="C68" s="66"/>
      <c r="D68" s="23"/>
      <c r="E68" s="66"/>
      <c r="F68" s="23"/>
      <c r="G68" s="67"/>
    </row>
    <row r="69" spans="1:7">
      <c r="A69" s="69"/>
      <c r="B69" s="69"/>
      <c r="C69" s="66"/>
      <c r="D69" s="23"/>
      <c r="E69" s="66"/>
      <c r="F69" s="23"/>
      <c r="G69" s="67"/>
    </row>
    <row r="70" spans="1:7">
      <c r="A70" s="69"/>
      <c r="B70" s="69"/>
      <c r="C70" s="66"/>
      <c r="D70" s="23"/>
      <c r="E70" s="66"/>
      <c r="F70" s="23"/>
      <c r="G70" s="67"/>
    </row>
    <row r="71" spans="1:7">
      <c r="A71" s="69"/>
      <c r="B71" s="69"/>
      <c r="C71" s="66"/>
      <c r="D71" s="23"/>
      <c r="E71" s="66"/>
      <c r="F71" s="23"/>
      <c r="G71" s="67"/>
    </row>
    <row r="72" spans="1:7">
      <c r="A72" s="69"/>
      <c r="B72" s="69"/>
      <c r="C72" s="66"/>
      <c r="D72" s="23"/>
      <c r="E72" s="66"/>
      <c r="F72" s="23"/>
      <c r="G72" s="67"/>
    </row>
    <row r="73" spans="1:7">
      <c r="A73" s="69"/>
      <c r="B73" s="69"/>
      <c r="C73" s="66"/>
      <c r="D73" s="23"/>
      <c r="E73" s="66"/>
      <c r="F73" s="23"/>
      <c r="G73" s="67"/>
    </row>
    <row r="74" spans="1:7">
      <c r="A74" s="69"/>
      <c r="B74" s="69"/>
      <c r="C74" s="66"/>
      <c r="D74" s="23"/>
      <c r="E74" s="66"/>
      <c r="F74" s="23"/>
      <c r="G74" s="67"/>
    </row>
    <row r="75" spans="1:7">
      <c r="A75" s="69"/>
      <c r="B75" s="69"/>
      <c r="C75" s="66"/>
      <c r="D75" s="23"/>
      <c r="E75" s="66"/>
      <c r="F75" s="23"/>
      <c r="G75" s="67"/>
    </row>
    <row r="76" spans="1:7">
      <c r="A76" s="69"/>
      <c r="B76" s="69"/>
      <c r="C76" s="66"/>
      <c r="D76" s="23"/>
      <c r="E76" s="66"/>
      <c r="F76" s="23"/>
      <c r="G76" s="67"/>
    </row>
    <row r="77" spans="1:7">
      <c r="A77" s="69"/>
      <c r="B77" s="69"/>
      <c r="C77" s="66"/>
      <c r="D77" s="23"/>
      <c r="E77" s="66"/>
      <c r="F77" s="23"/>
      <c r="G77" s="67"/>
    </row>
    <row r="78" spans="1:7">
      <c r="A78" s="69"/>
      <c r="B78" s="69"/>
      <c r="C78" s="66"/>
      <c r="D78" s="23"/>
      <c r="E78" s="66"/>
      <c r="F78" s="23"/>
      <c r="G78" s="67"/>
    </row>
    <row r="79" spans="1:7">
      <c r="A79" s="69"/>
      <c r="B79" s="69"/>
      <c r="C79" s="66"/>
      <c r="D79" s="23"/>
      <c r="E79" s="66"/>
      <c r="F79" s="23"/>
      <c r="G79" s="67"/>
    </row>
    <row r="80" spans="1:7">
      <c r="A80" s="69"/>
      <c r="B80" s="69"/>
      <c r="C80" s="66"/>
      <c r="D80" s="23"/>
      <c r="E80" s="66"/>
      <c r="F80" s="23"/>
      <c r="G80" s="67"/>
    </row>
    <row r="81" spans="1:7">
      <c r="A81" s="69"/>
      <c r="B81" s="69"/>
      <c r="C81" s="66"/>
      <c r="D81" s="23"/>
      <c r="E81" s="66"/>
      <c r="F81" s="23"/>
      <c r="G81" s="67"/>
    </row>
    <row r="82" spans="1:7">
      <c r="A82" s="69"/>
      <c r="B82" s="69"/>
      <c r="C82" s="66"/>
      <c r="D82" s="23"/>
      <c r="E82" s="66"/>
      <c r="F82" s="23"/>
      <c r="G82" s="67"/>
    </row>
    <row r="83" spans="1:7">
      <c r="A83" s="69"/>
      <c r="B83" s="69"/>
      <c r="C83" s="66"/>
      <c r="D83" s="23"/>
      <c r="E83" s="66"/>
      <c r="F83" s="23"/>
      <c r="G83" s="67"/>
    </row>
    <row r="84" spans="1:7">
      <c r="A84" s="69"/>
      <c r="B84" s="69"/>
      <c r="C84" s="66"/>
      <c r="D84" s="23"/>
      <c r="E84" s="66"/>
      <c r="F84" s="23"/>
      <c r="G84" s="67"/>
    </row>
    <row r="85" spans="1:7">
      <c r="A85" s="69"/>
      <c r="B85" s="69"/>
      <c r="C85" s="66"/>
      <c r="D85" s="23"/>
      <c r="E85" s="66"/>
      <c r="F85" s="23"/>
      <c r="G85" s="67"/>
    </row>
    <row r="86" spans="1:7">
      <c r="A86" s="69"/>
      <c r="B86" s="69"/>
      <c r="C86" s="66"/>
      <c r="D86" s="23"/>
      <c r="E86" s="66"/>
      <c r="F86" s="23"/>
      <c r="G86" s="67"/>
    </row>
    <row r="87" spans="1:7">
      <c r="A87" s="69"/>
      <c r="B87" s="69"/>
      <c r="C87" s="66"/>
      <c r="D87" s="23"/>
      <c r="E87" s="66"/>
      <c r="F87" s="23"/>
      <c r="G87" s="67"/>
    </row>
    <row r="88" spans="1:7">
      <c r="A88" s="69"/>
      <c r="B88" s="69"/>
      <c r="C88" s="66"/>
      <c r="D88" s="23"/>
      <c r="E88" s="66"/>
      <c r="F88" s="23"/>
      <c r="G88" s="67"/>
    </row>
    <row r="89" spans="1:7">
      <c r="A89" s="69"/>
      <c r="B89" s="69"/>
      <c r="C89" s="66"/>
      <c r="D89" s="23"/>
      <c r="E89" s="66"/>
      <c r="F89" s="23"/>
      <c r="G89" s="67"/>
    </row>
    <row r="90" spans="1:7">
      <c r="A90" s="69"/>
      <c r="B90" s="69"/>
      <c r="C90" s="66"/>
      <c r="D90" s="23"/>
      <c r="E90" s="66"/>
      <c r="F90" s="23"/>
      <c r="G90" s="67"/>
    </row>
    <row r="91" spans="1:7">
      <c r="A91" s="69"/>
      <c r="B91" s="69"/>
      <c r="C91" s="66"/>
      <c r="D91" s="23"/>
      <c r="E91" s="66"/>
      <c r="F91" s="23"/>
      <c r="G91" s="67"/>
    </row>
    <row r="92" spans="1:7">
      <c r="A92" s="69"/>
      <c r="B92" s="69"/>
      <c r="C92" s="66"/>
      <c r="D92" s="23"/>
      <c r="E92" s="66"/>
      <c r="F92" s="23"/>
      <c r="G92" s="67"/>
    </row>
    <row r="93" spans="1:7">
      <c r="A93" s="69"/>
      <c r="B93" s="69"/>
      <c r="C93" s="66"/>
      <c r="D93" s="71"/>
      <c r="E93" s="66"/>
      <c r="F93" s="66"/>
      <c r="G93" s="72"/>
    </row>
    <row r="94" spans="1:7">
      <c r="A94" s="69"/>
      <c r="B94" s="69"/>
      <c r="C94" s="66"/>
      <c r="D94" s="71"/>
      <c r="E94" s="66"/>
      <c r="F94" s="66"/>
      <c r="G94" s="72"/>
    </row>
    <row r="95" spans="1:7">
      <c r="A95" s="69"/>
      <c r="B95" s="69"/>
      <c r="C95" s="66"/>
      <c r="D95" s="71"/>
      <c r="E95" s="66"/>
      <c r="F95" s="66"/>
      <c r="G95" s="72"/>
    </row>
    <row r="96" spans="1:7">
      <c r="A96" s="69"/>
      <c r="B96" s="69"/>
      <c r="C96" s="66"/>
      <c r="D96" s="71"/>
      <c r="E96" s="66"/>
      <c r="F96" s="66"/>
      <c r="G96" s="73"/>
    </row>
    <row r="97" spans="1:7">
      <c r="A97" s="69"/>
      <c r="B97" s="69"/>
      <c r="C97" s="66"/>
      <c r="D97" s="71"/>
      <c r="E97" s="66"/>
      <c r="F97" s="66"/>
      <c r="G97" s="72"/>
    </row>
    <row r="98" spans="1:7">
      <c r="A98" s="69"/>
      <c r="B98" s="69"/>
      <c r="C98" s="66"/>
      <c r="D98" s="71"/>
      <c r="E98" s="66"/>
      <c r="F98" s="66"/>
      <c r="G98" s="73"/>
    </row>
    <row r="99" spans="1:7">
      <c r="A99" s="69"/>
      <c r="B99" s="69"/>
      <c r="C99" s="66"/>
      <c r="D99" s="71"/>
      <c r="E99" s="66"/>
      <c r="F99" s="66"/>
      <c r="G99" s="73"/>
    </row>
    <row r="100" spans="1:7">
      <c r="A100" s="69"/>
      <c r="B100" s="69"/>
      <c r="C100" s="66"/>
      <c r="D100" s="71"/>
      <c r="E100" s="66"/>
      <c r="F100" s="66"/>
      <c r="G100" s="72"/>
    </row>
    <row r="101" spans="1:7">
      <c r="A101" s="69"/>
      <c r="B101" s="69"/>
      <c r="C101" s="66"/>
      <c r="D101" s="71"/>
      <c r="E101" s="66"/>
      <c r="F101" s="66"/>
      <c r="G101" s="72"/>
    </row>
    <row r="102" spans="1:7">
      <c r="A102" s="69"/>
      <c r="B102" s="69"/>
      <c r="C102" s="66"/>
      <c r="D102" s="71"/>
      <c r="E102" s="66"/>
      <c r="F102" s="66"/>
      <c r="G102" s="72"/>
    </row>
    <row r="103" spans="1:7">
      <c r="A103" s="69"/>
      <c r="B103" s="69"/>
      <c r="C103" s="66"/>
      <c r="D103" s="71"/>
      <c r="E103" s="66"/>
      <c r="F103" s="66"/>
      <c r="G103" s="72"/>
    </row>
    <row r="104" spans="1:7">
      <c r="A104" s="69"/>
      <c r="B104" s="69"/>
      <c r="C104" s="66"/>
      <c r="D104" s="71"/>
      <c r="E104" s="66"/>
      <c r="F104" s="66"/>
      <c r="G104" s="73"/>
    </row>
    <row r="105" spans="1:7">
      <c r="A105" s="69"/>
      <c r="B105" s="69"/>
      <c r="C105" s="66"/>
      <c r="D105" s="71"/>
      <c r="E105" s="66"/>
      <c r="F105" s="66"/>
      <c r="G105" s="72"/>
    </row>
    <row r="106" spans="1:7">
      <c r="A106" s="69"/>
      <c r="B106" s="69"/>
      <c r="C106" s="66"/>
      <c r="D106" s="71"/>
      <c r="E106" s="66"/>
      <c r="F106" s="66"/>
      <c r="G106" s="73"/>
    </row>
    <row r="107" spans="1:7">
      <c r="A107" s="69"/>
      <c r="B107" s="69"/>
      <c r="C107" s="66"/>
      <c r="D107" s="71"/>
      <c r="E107" s="66"/>
      <c r="F107" s="66"/>
      <c r="G107" s="73"/>
    </row>
    <row r="108" spans="1:7">
      <c r="A108" s="69"/>
      <c r="B108" s="69"/>
      <c r="C108" s="66"/>
      <c r="D108" s="71"/>
      <c r="E108" s="66"/>
      <c r="F108" s="66"/>
      <c r="G108" s="73"/>
    </row>
    <row r="109" spans="1:7">
      <c r="A109" s="69"/>
      <c r="B109" s="69"/>
      <c r="C109" s="66"/>
      <c r="D109" s="71"/>
      <c r="E109" s="66"/>
      <c r="F109" s="66"/>
      <c r="G109" s="73"/>
    </row>
    <row r="110" spans="1:7">
      <c r="A110" s="69"/>
      <c r="B110" s="69"/>
      <c r="C110" s="66"/>
      <c r="D110" s="71"/>
      <c r="E110" s="66"/>
      <c r="F110" s="66"/>
      <c r="G110" s="73"/>
    </row>
    <row r="111" spans="1:7">
      <c r="A111" s="69"/>
      <c r="B111" s="69"/>
      <c r="C111" s="66"/>
      <c r="D111" s="71"/>
      <c r="E111" s="66"/>
      <c r="F111" s="66"/>
      <c r="G111" s="73"/>
    </row>
    <row r="112" spans="1:7">
      <c r="A112" s="69"/>
      <c r="B112" s="69"/>
      <c r="C112" s="66"/>
      <c r="D112" s="71"/>
      <c r="E112" s="66"/>
      <c r="F112" s="66"/>
      <c r="G112" s="73"/>
    </row>
    <row r="113" spans="1:7">
      <c r="A113" s="69"/>
      <c r="B113" s="69"/>
      <c r="C113" s="66"/>
      <c r="D113" s="71"/>
      <c r="E113" s="66"/>
      <c r="F113" s="66"/>
      <c r="G113" s="73"/>
    </row>
    <row r="114" spans="1:7">
      <c r="A114" s="69"/>
      <c r="B114" s="69"/>
      <c r="C114" s="66"/>
      <c r="D114" s="71"/>
      <c r="E114" s="66"/>
      <c r="F114" s="66"/>
      <c r="G114" s="73"/>
    </row>
    <row r="115" spans="1:7">
      <c r="A115" s="69"/>
      <c r="B115" s="69"/>
      <c r="C115" s="66"/>
      <c r="D115" s="71"/>
      <c r="E115" s="66"/>
      <c r="F115" s="66"/>
      <c r="G115" s="73"/>
    </row>
    <row r="116" spans="1:7">
      <c r="A116" s="69"/>
      <c r="B116" s="69"/>
      <c r="C116" s="66"/>
      <c r="D116" s="71"/>
      <c r="E116" s="66"/>
      <c r="F116" s="66"/>
      <c r="G116" s="73"/>
    </row>
    <row r="117" spans="1:7">
      <c r="A117" s="69"/>
      <c r="B117" s="69"/>
      <c r="C117" s="66"/>
      <c r="D117" s="71"/>
      <c r="E117" s="66"/>
      <c r="F117" s="66"/>
      <c r="G117" s="73"/>
    </row>
    <row r="118" spans="1:7">
      <c r="A118" s="69"/>
      <c r="B118" s="69"/>
      <c r="C118" s="66"/>
      <c r="D118" s="71"/>
      <c r="E118" s="66"/>
      <c r="F118" s="66"/>
      <c r="G118" s="73"/>
    </row>
    <row r="119" spans="1:7">
      <c r="A119" s="69"/>
      <c r="B119" s="69"/>
      <c r="C119" s="66"/>
      <c r="D119" s="71"/>
      <c r="E119" s="66"/>
      <c r="F119" s="66"/>
      <c r="G119" s="73"/>
    </row>
    <row r="120" spans="1:7">
      <c r="A120" s="69"/>
      <c r="B120" s="69"/>
      <c r="C120" s="66"/>
      <c r="D120" s="71"/>
      <c r="E120" s="66"/>
      <c r="F120" s="66"/>
      <c r="G120" s="73"/>
    </row>
    <row r="121" spans="1:7">
      <c r="A121" s="69"/>
      <c r="B121" s="69"/>
      <c r="C121" s="66"/>
      <c r="D121" s="71"/>
      <c r="E121" s="66"/>
      <c r="F121" s="66"/>
      <c r="G121" s="73"/>
    </row>
    <row r="122" spans="1:7">
      <c r="A122" s="69"/>
      <c r="B122" s="69"/>
      <c r="C122" s="66"/>
      <c r="D122" s="71"/>
      <c r="E122" s="66"/>
      <c r="F122" s="66"/>
      <c r="G122" s="73"/>
    </row>
    <row r="123" spans="1:7">
      <c r="A123" s="69"/>
      <c r="B123" s="69"/>
      <c r="C123" s="66"/>
      <c r="D123" s="71"/>
      <c r="E123" s="66"/>
      <c r="F123" s="66"/>
      <c r="G123" s="73"/>
    </row>
    <row r="124" spans="1:7" ht="15" customHeight="1">
      <c r="A124" s="69"/>
      <c r="B124" s="69"/>
      <c r="C124" s="66"/>
      <c r="D124" s="74"/>
      <c r="E124" s="69"/>
      <c r="F124" s="69"/>
      <c r="G124" s="75"/>
    </row>
    <row r="125" spans="1:7" ht="15" customHeight="1">
      <c r="A125" s="69"/>
      <c r="B125" s="69"/>
      <c r="C125" s="66"/>
      <c r="D125" s="74"/>
      <c r="E125" s="69"/>
      <c r="F125" s="69"/>
      <c r="G125" s="75"/>
    </row>
    <row r="126" spans="1:7" ht="15" customHeight="1">
      <c r="A126" s="69"/>
      <c r="B126" s="69"/>
      <c r="C126" s="66"/>
      <c r="D126" s="74"/>
      <c r="E126" s="69"/>
      <c r="F126" s="69"/>
      <c r="G126" s="75"/>
    </row>
    <row r="127" spans="1:7">
      <c r="A127" s="69"/>
      <c r="B127" s="69"/>
      <c r="C127" s="66"/>
      <c r="D127" s="71"/>
      <c r="E127" s="66"/>
      <c r="F127" s="66"/>
      <c r="G127" s="73"/>
    </row>
    <row r="128" spans="1:7">
      <c r="A128" s="69"/>
      <c r="B128" s="69"/>
      <c r="C128" s="66"/>
      <c r="D128" s="71"/>
      <c r="E128" s="66"/>
      <c r="F128" s="66"/>
      <c r="G128" s="73"/>
    </row>
    <row r="129" spans="1:7">
      <c r="A129" s="69"/>
      <c r="B129" s="69"/>
      <c r="C129" s="66"/>
      <c r="D129" s="71"/>
      <c r="E129" s="66"/>
      <c r="F129" s="66"/>
      <c r="G129" s="73"/>
    </row>
    <row r="130" spans="1:7" ht="15" customHeight="1">
      <c r="A130" s="69"/>
      <c r="B130" s="69"/>
      <c r="C130" s="66"/>
      <c r="D130" s="69"/>
      <c r="E130" s="69"/>
      <c r="F130" s="69"/>
      <c r="G130" s="76"/>
    </row>
    <row r="131" spans="1:7" ht="15" customHeight="1">
      <c r="A131" s="69"/>
      <c r="B131" s="69"/>
      <c r="C131" s="66"/>
      <c r="D131" s="69"/>
      <c r="E131" s="69"/>
      <c r="F131" s="69"/>
      <c r="G131" s="76"/>
    </row>
    <row r="132" spans="1:7" ht="15" customHeight="1">
      <c r="A132" s="69"/>
      <c r="B132" s="69"/>
      <c r="C132" s="66"/>
      <c r="D132" s="69"/>
      <c r="E132" s="69"/>
      <c r="F132" s="69"/>
      <c r="G132" s="76"/>
    </row>
    <row r="133" spans="1:7" ht="15" customHeight="1">
      <c r="A133" s="69"/>
      <c r="B133" s="69"/>
      <c r="C133" s="66"/>
      <c r="D133" s="69"/>
      <c r="E133" s="69"/>
      <c r="F133" s="69"/>
      <c r="G133" s="76"/>
    </row>
    <row r="134" spans="1:7" ht="15" customHeight="1">
      <c r="A134" s="69"/>
      <c r="B134" s="69"/>
      <c r="C134" s="66"/>
      <c r="D134" s="69"/>
      <c r="E134" s="69"/>
      <c r="F134" s="69"/>
      <c r="G134" s="76"/>
    </row>
    <row r="135" spans="1:7" ht="15" customHeight="1">
      <c r="A135" s="69"/>
      <c r="B135" s="69"/>
      <c r="C135" s="66"/>
      <c r="D135" s="69"/>
      <c r="E135" s="69"/>
      <c r="F135" s="69"/>
      <c r="G135" s="76"/>
    </row>
    <row r="136" spans="1:7" ht="15" customHeight="1">
      <c r="A136" s="69"/>
      <c r="B136" s="69"/>
      <c r="C136" s="66"/>
      <c r="D136" s="69"/>
      <c r="E136" s="69"/>
      <c r="F136" s="69"/>
      <c r="G136" s="76"/>
    </row>
    <row r="137" spans="1:7" ht="15" customHeight="1">
      <c r="A137" s="69"/>
      <c r="B137" s="69"/>
      <c r="C137" s="66"/>
      <c r="D137" s="69"/>
      <c r="E137" s="69"/>
      <c r="F137" s="69"/>
      <c r="G137" s="76"/>
    </row>
    <row r="138" spans="1:7" ht="15" customHeight="1">
      <c r="A138" s="69"/>
      <c r="B138" s="69"/>
      <c r="C138" s="66"/>
      <c r="D138" s="69"/>
      <c r="E138" s="69"/>
      <c r="F138" s="69"/>
      <c r="G138" s="76"/>
    </row>
    <row r="139" spans="1:7" ht="15" customHeight="1">
      <c r="A139" s="69"/>
      <c r="B139" s="69"/>
      <c r="C139" s="66"/>
      <c r="D139" s="69"/>
      <c r="E139" s="69"/>
      <c r="F139" s="69"/>
      <c r="G139" s="76"/>
    </row>
    <row r="140" spans="1:7" ht="15" customHeight="1">
      <c r="A140" s="69"/>
      <c r="B140" s="69"/>
      <c r="C140" s="66"/>
      <c r="D140" s="69"/>
      <c r="E140" s="69"/>
      <c r="F140" s="69"/>
      <c r="G140" s="76"/>
    </row>
    <row r="141" spans="1:7" ht="15" customHeight="1">
      <c r="A141" s="69"/>
      <c r="B141" s="69"/>
      <c r="C141" s="66"/>
      <c r="D141" s="69"/>
      <c r="E141" s="69"/>
      <c r="F141" s="69"/>
      <c r="G141" s="76"/>
    </row>
    <row r="142" spans="1:7" ht="15" customHeight="1">
      <c r="A142" s="69"/>
      <c r="B142" s="69"/>
      <c r="C142" s="66"/>
      <c r="D142" s="69"/>
      <c r="E142" s="69"/>
      <c r="F142" s="69"/>
      <c r="G142" s="76"/>
    </row>
    <row r="143" spans="1:7" ht="15" customHeight="1">
      <c r="A143" s="69"/>
      <c r="B143" s="69"/>
      <c r="C143" s="66"/>
      <c r="D143" s="69"/>
      <c r="E143" s="69"/>
      <c r="F143" s="69"/>
      <c r="G143" s="76"/>
    </row>
    <row r="144" spans="1:7" ht="15" customHeight="1">
      <c r="A144" s="69"/>
      <c r="B144" s="69"/>
      <c r="C144" s="66"/>
      <c r="D144" s="69"/>
      <c r="E144" s="69"/>
      <c r="F144" s="69"/>
      <c r="G144" s="76"/>
    </row>
    <row r="145" spans="1:7" ht="15" customHeight="1">
      <c r="A145" s="69"/>
      <c r="B145" s="69"/>
      <c r="C145" s="66"/>
      <c r="D145" s="69"/>
      <c r="E145" s="69"/>
      <c r="F145" s="69"/>
      <c r="G145" s="76"/>
    </row>
    <row r="146" spans="1:7" ht="15" customHeight="1">
      <c r="A146" s="69"/>
      <c r="B146" s="69"/>
      <c r="C146" s="66"/>
      <c r="D146" s="69"/>
      <c r="E146" s="69"/>
      <c r="F146" s="69"/>
      <c r="G146" s="76"/>
    </row>
    <row r="147" spans="1:7" ht="15" customHeight="1">
      <c r="A147" s="69"/>
      <c r="B147" s="69"/>
      <c r="C147" s="66"/>
      <c r="D147" s="69"/>
      <c r="E147" s="69"/>
      <c r="F147" s="69"/>
      <c r="G147" s="76"/>
    </row>
    <row r="148" spans="1:7" ht="15" customHeight="1">
      <c r="A148" s="69"/>
      <c r="B148" s="69"/>
      <c r="C148" s="66"/>
      <c r="D148" s="69"/>
      <c r="E148" s="69"/>
      <c r="F148" s="69"/>
      <c r="G148" s="76"/>
    </row>
    <row r="149" spans="1:7" ht="15" customHeight="1">
      <c r="A149" s="69"/>
      <c r="B149" s="69"/>
      <c r="C149" s="66"/>
      <c r="D149" s="69"/>
      <c r="E149" s="69"/>
      <c r="F149" s="69"/>
      <c r="G149" s="76"/>
    </row>
    <row r="150" spans="1:7" ht="15" customHeight="1">
      <c r="A150" s="69"/>
      <c r="B150" s="69"/>
      <c r="C150" s="66"/>
      <c r="D150" s="69"/>
      <c r="E150" s="69"/>
      <c r="F150" s="69"/>
      <c r="G150" s="76"/>
    </row>
    <row r="151" spans="1:7" ht="15" customHeight="1">
      <c r="A151" s="69"/>
      <c r="B151" s="69"/>
      <c r="C151" s="66"/>
      <c r="D151" s="69"/>
      <c r="E151" s="69"/>
      <c r="F151" s="69"/>
      <c r="G151" s="76"/>
    </row>
    <row r="152" spans="1:7" ht="15" customHeight="1">
      <c r="A152" s="69"/>
      <c r="B152" s="69"/>
      <c r="C152" s="66"/>
      <c r="D152" s="69"/>
      <c r="E152" s="69"/>
      <c r="F152" s="69"/>
      <c r="G152" s="76"/>
    </row>
    <row r="153" spans="1:7" ht="15" customHeight="1">
      <c r="A153" s="69"/>
      <c r="B153" s="69"/>
      <c r="C153" s="66"/>
      <c r="D153" s="69"/>
      <c r="E153" s="69"/>
      <c r="F153" s="69"/>
      <c r="G153" s="76"/>
    </row>
    <row r="154" spans="1:7" ht="15" customHeight="1">
      <c r="A154" s="69"/>
      <c r="B154" s="69"/>
      <c r="C154" s="66"/>
      <c r="D154" s="69"/>
      <c r="E154" s="69"/>
      <c r="F154" s="69"/>
      <c r="G154" s="76"/>
    </row>
    <row r="155" spans="1:7" ht="15" customHeight="1">
      <c r="A155" s="69"/>
      <c r="B155" s="69"/>
      <c r="C155" s="66"/>
      <c r="D155" s="69"/>
      <c r="E155" s="69"/>
      <c r="F155" s="69"/>
      <c r="G155" s="76"/>
    </row>
    <row r="156" spans="1:7" ht="15" customHeight="1">
      <c r="A156" s="69"/>
      <c r="B156" s="69"/>
      <c r="C156" s="66"/>
      <c r="D156" s="69"/>
      <c r="E156" s="69"/>
      <c r="F156" s="69"/>
      <c r="G156" s="76"/>
    </row>
    <row r="157" spans="1:7" ht="15" customHeight="1">
      <c r="A157" s="69"/>
      <c r="B157" s="69"/>
      <c r="C157" s="66"/>
      <c r="D157" s="69"/>
      <c r="E157" s="69"/>
      <c r="F157" s="69"/>
      <c r="G157" s="76"/>
    </row>
    <row r="158" spans="1:7" ht="15" customHeight="1">
      <c r="A158" s="69"/>
      <c r="B158" s="69"/>
      <c r="C158" s="66"/>
      <c r="D158" s="69"/>
      <c r="E158" s="69"/>
      <c r="F158" s="69"/>
      <c r="G158" s="76"/>
    </row>
    <row r="159" spans="1:7" ht="15" customHeight="1">
      <c r="A159" s="69"/>
      <c r="B159" s="69"/>
      <c r="C159" s="66"/>
      <c r="D159" s="69"/>
      <c r="E159" s="69"/>
      <c r="F159" s="69"/>
      <c r="G159" s="76"/>
    </row>
    <row r="160" spans="1:7" ht="15" customHeight="1">
      <c r="A160" s="69"/>
      <c r="B160" s="69"/>
      <c r="C160" s="66"/>
      <c r="D160" s="69"/>
      <c r="E160" s="69"/>
      <c r="F160" s="69"/>
      <c r="G160" s="76"/>
    </row>
    <row r="161" spans="1:7" ht="15" customHeight="1">
      <c r="A161" s="69"/>
      <c r="B161" s="69"/>
      <c r="C161" s="66"/>
      <c r="D161" s="69"/>
      <c r="E161" s="69"/>
      <c r="F161" s="69"/>
      <c r="G161" s="76"/>
    </row>
    <row r="162" spans="1:7" ht="15" customHeight="1">
      <c r="A162" s="69"/>
      <c r="B162" s="69"/>
      <c r="C162" s="66"/>
      <c r="D162" s="69"/>
      <c r="E162" s="69"/>
      <c r="F162" s="69"/>
      <c r="G162" s="76"/>
    </row>
    <row r="163" spans="1:7" ht="15" customHeight="1">
      <c r="A163" s="69"/>
      <c r="B163" s="69"/>
      <c r="C163" s="66"/>
      <c r="D163" s="69"/>
      <c r="E163" s="69"/>
      <c r="F163" s="69"/>
      <c r="G163" s="76"/>
    </row>
    <row r="164" spans="1:7" ht="15" customHeight="1">
      <c r="A164" s="69"/>
      <c r="B164" s="69"/>
      <c r="C164" s="66"/>
      <c r="D164" s="69"/>
      <c r="E164" s="69"/>
      <c r="F164" s="69"/>
      <c r="G164" s="76"/>
    </row>
    <row r="165" spans="1:7" ht="15" customHeight="1">
      <c r="A165" s="69"/>
      <c r="B165" s="69"/>
      <c r="C165" s="66"/>
      <c r="D165" s="69"/>
      <c r="E165" s="69"/>
      <c r="F165" s="69"/>
      <c r="G165" s="76"/>
    </row>
    <row r="166" spans="1:7" ht="15" customHeight="1">
      <c r="A166" s="69"/>
      <c r="B166" s="69"/>
      <c r="C166" s="66"/>
      <c r="D166" s="69"/>
      <c r="E166" s="69"/>
      <c r="F166" s="69"/>
      <c r="G166" s="76"/>
    </row>
    <row r="167" spans="1:7" ht="15" customHeight="1">
      <c r="A167" s="69"/>
      <c r="B167" s="69"/>
      <c r="C167" s="66"/>
      <c r="D167" s="69"/>
      <c r="E167" s="69"/>
      <c r="F167" s="69"/>
      <c r="G167" s="76"/>
    </row>
    <row r="168" spans="1:7" ht="15" customHeight="1">
      <c r="A168" s="69"/>
      <c r="B168" s="69"/>
      <c r="C168" s="66"/>
      <c r="D168" s="69"/>
      <c r="E168" s="69"/>
      <c r="F168" s="69"/>
      <c r="G168" s="76"/>
    </row>
    <row r="169" spans="1:7" ht="15" customHeight="1">
      <c r="A169" s="69"/>
      <c r="B169" s="69"/>
      <c r="C169" s="66"/>
      <c r="D169" s="69"/>
      <c r="E169" s="69"/>
      <c r="F169" s="69"/>
      <c r="G169" s="76"/>
    </row>
    <row r="170" spans="1:7" ht="15" customHeight="1">
      <c r="A170" s="69"/>
      <c r="B170" s="69"/>
      <c r="C170" s="66"/>
      <c r="D170" s="69"/>
      <c r="E170" s="69"/>
      <c r="F170" s="69"/>
      <c r="G170" s="76"/>
    </row>
    <row r="171" spans="1:7" ht="15" customHeight="1">
      <c r="A171" s="69"/>
      <c r="B171" s="69"/>
      <c r="C171" s="66"/>
      <c r="D171" s="69"/>
      <c r="E171" s="69"/>
      <c r="F171" s="69"/>
      <c r="G171" s="76"/>
    </row>
    <row r="172" spans="1:7" ht="15" customHeight="1">
      <c r="A172" s="69"/>
      <c r="B172" s="69"/>
      <c r="C172" s="66"/>
      <c r="D172" s="69"/>
      <c r="E172" s="69"/>
      <c r="F172" s="69"/>
      <c r="G172" s="76"/>
    </row>
    <row r="173" spans="1:7" ht="15" customHeight="1">
      <c r="A173" s="69"/>
      <c r="B173" s="69"/>
      <c r="C173" s="66"/>
      <c r="D173" s="69"/>
      <c r="E173" s="69"/>
      <c r="F173" s="69"/>
      <c r="G173" s="76"/>
    </row>
    <row r="174" spans="1:7" ht="15" customHeight="1">
      <c r="A174" s="69"/>
      <c r="B174" s="69"/>
      <c r="C174" s="66"/>
      <c r="D174" s="69"/>
      <c r="E174" s="69"/>
      <c r="F174" s="69"/>
      <c r="G174" s="76"/>
    </row>
    <row r="175" spans="1:7" ht="15" customHeight="1">
      <c r="A175" s="69"/>
      <c r="B175" s="69"/>
      <c r="C175" s="66"/>
      <c r="D175" s="69"/>
      <c r="E175" s="69"/>
      <c r="F175" s="69"/>
      <c r="G175" s="76"/>
    </row>
    <row r="176" spans="1:7" ht="15" customHeight="1">
      <c r="A176" s="69"/>
      <c r="B176" s="69"/>
      <c r="C176" s="66"/>
      <c r="D176" s="69"/>
      <c r="E176" s="69"/>
      <c r="F176" s="69"/>
      <c r="G176" s="76"/>
    </row>
    <row r="177" spans="1:7" ht="15" customHeight="1">
      <c r="A177" s="69"/>
      <c r="B177" s="69"/>
      <c r="C177" s="66"/>
      <c r="D177" s="69"/>
      <c r="E177" s="69"/>
      <c r="F177" s="69"/>
      <c r="G177" s="76"/>
    </row>
    <row r="178" spans="1:7" ht="15" customHeight="1">
      <c r="A178" s="69"/>
      <c r="B178" s="69"/>
      <c r="C178" s="66"/>
      <c r="D178" s="69"/>
      <c r="E178" s="69"/>
      <c r="F178" s="69"/>
      <c r="G178" s="76"/>
    </row>
    <row r="179" spans="1:7" ht="15" customHeight="1">
      <c r="A179" s="69"/>
      <c r="B179" s="69"/>
      <c r="C179" s="66"/>
      <c r="D179" s="69"/>
      <c r="E179" s="69"/>
      <c r="F179" s="69"/>
      <c r="G179" s="76"/>
    </row>
    <row r="180" spans="1:7" ht="15" customHeight="1">
      <c r="A180" s="69"/>
      <c r="B180" s="69"/>
      <c r="C180" s="66"/>
      <c r="D180" s="69"/>
      <c r="E180" s="69"/>
      <c r="F180" s="69"/>
      <c r="G180" s="76"/>
    </row>
    <row r="181" spans="1:7" ht="15" customHeight="1">
      <c r="A181" s="69"/>
      <c r="B181" s="69"/>
      <c r="C181" s="66"/>
      <c r="D181" s="69"/>
      <c r="E181" s="69"/>
      <c r="F181" s="69"/>
      <c r="G181" s="76"/>
    </row>
    <row r="182" spans="1:7" ht="15" customHeight="1">
      <c r="A182" s="69"/>
      <c r="B182" s="69"/>
      <c r="C182" s="66"/>
      <c r="D182" s="69"/>
      <c r="E182" s="69"/>
      <c r="F182" s="69"/>
      <c r="G182" s="76"/>
    </row>
    <row r="183" spans="1:7" ht="15" customHeight="1">
      <c r="A183" s="69"/>
      <c r="B183" s="69"/>
      <c r="C183" s="66"/>
      <c r="D183" s="69"/>
      <c r="E183" s="69"/>
      <c r="F183" s="69"/>
      <c r="G183" s="76"/>
    </row>
    <row r="184" spans="1:7" ht="15" customHeight="1">
      <c r="A184" s="69"/>
      <c r="B184" s="69"/>
      <c r="C184" s="66"/>
      <c r="D184" s="69"/>
      <c r="E184" s="69"/>
      <c r="F184" s="69"/>
      <c r="G184" s="76"/>
    </row>
    <row r="185" spans="1:7" ht="15" customHeight="1">
      <c r="A185" s="69"/>
      <c r="B185" s="69"/>
      <c r="C185" s="66"/>
      <c r="D185" s="69"/>
      <c r="E185" s="69"/>
      <c r="F185" s="69"/>
      <c r="G185" s="76"/>
    </row>
    <row r="186" spans="1:7" ht="15" customHeight="1">
      <c r="A186" s="69"/>
      <c r="B186" s="69"/>
      <c r="C186" s="66"/>
      <c r="D186" s="69"/>
      <c r="E186" s="69"/>
      <c r="F186" s="69"/>
      <c r="G186" s="76"/>
    </row>
    <row r="187" spans="1:7" ht="15" customHeight="1">
      <c r="A187" s="69"/>
      <c r="B187" s="69"/>
      <c r="C187" s="66"/>
      <c r="D187" s="69"/>
      <c r="E187" s="69"/>
      <c r="F187" s="69"/>
      <c r="G187" s="76"/>
    </row>
    <row r="188" spans="1:7" ht="15" customHeight="1">
      <c r="A188" s="69"/>
      <c r="B188" s="69"/>
      <c r="C188" s="66"/>
      <c r="D188" s="69"/>
      <c r="E188" s="69"/>
      <c r="F188" s="69"/>
      <c r="G188" s="76"/>
    </row>
    <row r="189" spans="1:7" ht="15" customHeight="1">
      <c r="A189" s="69"/>
      <c r="B189" s="69"/>
      <c r="C189" s="66"/>
      <c r="D189" s="69"/>
      <c r="E189" s="69"/>
      <c r="F189" s="69"/>
      <c r="G189" s="76"/>
    </row>
    <row r="190" spans="1:7" ht="15" customHeight="1">
      <c r="A190" s="69"/>
      <c r="B190" s="69"/>
      <c r="C190" s="66"/>
      <c r="D190" s="69"/>
      <c r="E190" s="69"/>
      <c r="F190" s="69"/>
      <c r="G190" s="76"/>
    </row>
    <row r="191" spans="1:7" ht="15" customHeight="1">
      <c r="A191" s="69"/>
      <c r="B191" s="69"/>
      <c r="C191" s="66"/>
      <c r="D191" s="69"/>
      <c r="E191" s="69"/>
      <c r="F191" s="69"/>
      <c r="G191" s="76"/>
    </row>
    <row r="192" spans="1:7" ht="15" customHeight="1">
      <c r="A192" s="69"/>
      <c r="B192" s="69"/>
      <c r="C192" s="66"/>
      <c r="D192" s="69"/>
      <c r="E192" s="69"/>
      <c r="F192" s="69"/>
      <c r="G192" s="76"/>
    </row>
    <row r="193" spans="1:7" ht="15" customHeight="1">
      <c r="A193" s="69"/>
      <c r="B193" s="69"/>
      <c r="C193" s="66"/>
      <c r="D193" s="69"/>
      <c r="E193" s="69"/>
      <c r="F193" s="69"/>
      <c r="G193" s="76"/>
    </row>
    <row r="194" spans="1:7" ht="15" customHeight="1">
      <c r="A194" s="69"/>
      <c r="B194" s="69"/>
      <c r="C194" s="66"/>
      <c r="D194" s="69"/>
      <c r="E194" s="69"/>
      <c r="F194" s="69"/>
      <c r="G194" s="76"/>
    </row>
    <row r="195" spans="1:7" ht="15" customHeight="1">
      <c r="A195" s="69"/>
      <c r="B195" s="69"/>
      <c r="C195" s="66"/>
      <c r="D195" s="69"/>
      <c r="E195" s="69"/>
      <c r="F195" s="69"/>
      <c r="G195" s="76"/>
    </row>
    <row r="196" spans="1:7" ht="15" customHeight="1">
      <c r="A196" s="69"/>
      <c r="B196" s="69"/>
      <c r="C196" s="66"/>
      <c r="D196" s="69"/>
      <c r="E196" s="69"/>
      <c r="F196" s="69"/>
      <c r="G196" s="76"/>
    </row>
    <row r="197" spans="1:7" ht="15" customHeight="1">
      <c r="A197" s="69"/>
      <c r="B197" s="69"/>
      <c r="C197" s="66"/>
      <c r="D197" s="69"/>
      <c r="E197" s="69"/>
      <c r="F197" s="69"/>
      <c r="G197" s="76"/>
    </row>
    <row r="198" spans="1:7" ht="15" customHeight="1">
      <c r="A198" s="69"/>
      <c r="B198" s="69"/>
      <c r="C198" s="66"/>
      <c r="D198" s="69"/>
      <c r="E198" s="69"/>
      <c r="F198" s="69"/>
      <c r="G198" s="76"/>
    </row>
    <row r="199" spans="1:7" ht="15" customHeight="1">
      <c r="A199" s="69"/>
      <c r="B199" s="69"/>
      <c r="C199" s="66"/>
      <c r="D199" s="69"/>
      <c r="E199" s="69"/>
      <c r="F199" s="69"/>
      <c r="G199" s="76"/>
    </row>
    <row r="200" spans="1:7" ht="15" customHeight="1">
      <c r="A200" s="69"/>
      <c r="B200" s="69"/>
      <c r="C200" s="66"/>
      <c r="D200" s="69"/>
      <c r="E200" s="69"/>
      <c r="F200" s="69"/>
      <c r="G200" s="76"/>
    </row>
    <row r="201" spans="1:7" ht="15" customHeight="1">
      <c r="A201" s="69"/>
      <c r="B201" s="69"/>
      <c r="C201" s="66"/>
      <c r="D201" s="69"/>
      <c r="E201" s="69"/>
      <c r="F201" s="69"/>
      <c r="G201" s="76"/>
    </row>
    <row r="202" spans="1:7" ht="15" customHeight="1">
      <c r="A202" s="69"/>
      <c r="B202" s="69"/>
      <c r="C202" s="66"/>
      <c r="D202" s="69"/>
      <c r="E202" s="69"/>
      <c r="F202" s="69"/>
      <c r="G202" s="76"/>
    </row>
    <row r="203" spans="1:7" ht="15" customHeight="1">
      <c r="A203" s="69"/>
      <c r="B203" s="69"/>
      <c r="C203" s="66"/>
      <c r="D203" s="69"/>
      <c r="E203" s="69"/>
      <c r="F203" s="69"/>
      <c r="G203" s="76"/>
    </row>
    <row r="204" spans="1:7" ht="15" customHeight="1">
      <c r="A204" s="69"/>
      <c r="B204" s="69"/>
      <c r="C204" s="66"/>
      <c r="D204" s="69"/>
      <c r="E204" s="69"/>
      <c r="F204" s="69"/>
      <c r="G204" s="76"/>
    </row>
    <row r="205" spans="1:7" ht="15" customHeight="1">
      <c r="A205" s="69"/>
      <c r="B205" s="69"/>
      <c r="C205" s="66"/>
      <c r="D205" s="69"/>
      <c r="E205" s="69"/>
      <c r="F205" s="69"/>
      <c r="G205" s="76"/>
    </row>
    <row r="206" spans="1:7" ht="15" customHeight="1">
      <c r="A206" s="69"/>
      <c r="B206" s="69"/>
      <c r="C206" s="66"/>
      <c r="D206" s="69"/>
      <c r="E206" s="69"/>
      <c r="F206" s="69"/>
      <c r="G206" s="76"/>
    </row>
    <row r="207" spans="1:7" ht="15" customHeight="1">
      <c r="A207" s="69"/>
      <c r="B207" s="69"/>
      <c r="C207" s="66"/>
      <c r="D207" s="69"/>
      <c r="E207" s="69"/>
      <c r="F207" s="69"/>
      <c r="G207" s="76"/>
    </row>
    <row r="208" spans="1:7" ht="15" customHeight="1">
      <c r="A208" s="69"/>
      <c r="B208" s="69"/>
      <c r="C208" s="66"/>
      <c r="D208" s="69"/>
      <c r="E208" s="69"/>
      <c r="F208" s="69"/>
      <c r="G208" s="76"/>
    </row>
    <row r="209" spans="1:7" ht="15" customHeight="1">
      <c r="A209" s="69"/>
      <c r="B209" s="69"/>
      <c r="C209" s="66"/>
      <c r="D209" s="69"/>
      <c r="E209" s="69"/>
      <c r="F209" s="69"/>
      <c r="G209" s="76"/>
    </row>
    <row r="210" spans="1:7" ht="15" customHeight="1">
      <c r="A210" s="69"/>
      <c r="B210" s="69"/>
      <c r="C210" s="66"/>
      <c r="D210" s="69"/>
      <c r="E210" s="69"/>
      <c r="F210" s="69"/>
      <c r="G210" s="76"/>
    </row>
    <row r="211" spans="1:7" ht="15" customHeight="1">
      <c r="A211" s="69"/>
      <c r="B211" s="69"/>
      <c r="C211" s="66"/>
      <c r="D211" s="69"/>
      <c r="E211" s="69"/>
      <c r="F211" s="69"/>
      <c r="G211" s="76"/>
    </row>
    <row r="212" spans="1:7" ht="15" customHeight="1">
      <c r="A212" s="69"/>
      <c r="B212" s="69"/>
      <c r="C212" s="66"/>
      <c r="D212" s="69"/>
      <c r="E212" s="69"/>
      <c r="F212" s="69"/>
      <c r="G212" s="76"/>
    </row>
    <row r="213" spans="1:7" ht="15" customHeight="1">
      <c r="A213" s="69"/>
      <c r="B213" s="69"/>
      <c r="C213" s="66"/>
      <c r="D213" s="69"/>
      <c r="E213" s="69"/>
      <c r="F213" s="69"/>
      <c r="G213" s="76"/>
    </row>
    <row r="214" spans="1:7" ht="15" customHeight="1">
      <c r="A214" s="69"/>
      <c r="B214" s="69"/>
      <c r="C214" s="66"/>
      <c r="D214" s="69"/>
      <c r="E214" s="69"/>
      <c r="F214" s="69"/>
      <c r="G214" s="76"/>
    </row>
    <row r="215" spans="1:7" ht="15" customHeight="1">
      <c r="A215" s="69"/>
      <c r="B215" s="69"/>
      <c r="C215" s="66"/>
      <c r="D215" s="69"/>
      <c r="E215" s="69"/>
      <c r="F215" s="69"/>
      <c r="G215" s="76"/>
    </row>
    <row r="216" spans="1:7" ht="15" customHeight="1">
      <c r="A216" s="69"/>
      <c r="B216" s="69"/>
      <c r="C216" s="66"/>
      <c r="D216" s="69"/>
      <c r="E216" s="69"/>
      <c r="F216" s="69"/>
      <c r="G216" s="76"/>
    </row>
    <row r="217" spans="1:7" ht="15" customHeight="1">
      <c r="A217" s="69"/>
      <c r="B217" s="69"/>
      <c r="C217" s="66"/>
      <c r="D217" s="69"/>
      <c r="E217" s="69"/>
      <c r="F217" s="69"/>
      <c r="G217" s="76"/>
    </row>
    <row r="218" spans="1:7" ht="15" customHeight="1">
      <c r="A218" s="69"/>
      <c r="B218" s="69"/>
      <c r="C218" s="66"/>
      <c r="D218" s="69"/>
      <c r="E218" s="69"/>
      <c r="F218" s="69"/>
      <c r="G218" s="76"/>
    </row>
    <row r="219" spans="1:7" ht="15" customHeight="1">
      <c r="A219" s="69"/>
      <c r="B219" s="69"/>
      <c r="C219" s="66"/>
      <c r="D219" s="69"/>
      <c r="E219" s="69"/>
      <c r="F219" s="69"/>
      <c r="G219" s="76"/>
    </row>
    <row r="220" spans="1:7" ht="15" customHeight="1">
      <c r="A220" s="69"/>
      <c r="B220" s="69"/>
      <c r="C220" s="66"/>
      <c r="D220" s="69"/>
      <c r="E220" s="69"/>
      <c r="F220" s="69"/>
      <c r="G220" s="76"/>
    </row>
    <row r="221" spans="1:7" ht="15" customHeight="1">
      <c r="A221" s="69"/>
      <c r="B221" s="69"/>
      <c r="C221" s="66"/>
      <c r="D221" s="69"/>
      <c r="E221" s="69"/>
      <c r="F221" s="69"/>
      <c r="G221" s="76"/>
    </row>
    <row r="222" spans="1:7" ht="15" customHeight="1">
      <c r="A222" s="69"/>
      <c r="B222" s="69"/>
      <c r="C222" s="66"/>
      <c r="D222" s="69"/>
      <c r="E222" s="69"/>
      <c r="F222" s="69"/>
      <c r="G222" s="76"/>
    </row>
    <row r="223" spans="1:7" ht="15" customHeight="1">
      <c r="A223" s="69"/>
      <c r="B223" s="69"/>
      <c r="C223" s="66"/>
      <c r="D223" s="69"/>
      <c r="E223" s="69"/>
      <c r="F223" s="69"/>
      <c r="G223" s="76"/>
    </row>
    <row r="224" spans="1:7" ht="15" customHeight="1">
      <c r="A224" s="69"/>
      <c r="B224" s="69"/>
      <c r="C224" s="66"/>
      <c r="D224" s="69"/>
      <c r="E224" s="69"/>
      <c r="F224" s="69"/>
      <c r="G224" s="76"/>
    </row>
    <row r="225" spans="1:7" ht="15" customHeight="1">
      <c r="A225" s="69"/>
      <c r="B225" s="69"/>
      <c r="C225" s="66"/>
      <c r="D225" s="69"/>
      <c r="E225" s="69"/>
      <c r="F225" s="69"/>
      <c r="G225" s="76"/>
    </row>
    <row r="226" spans="1:7" ht="15" customHeight="1">
      <c r="A226" s="69"/>
      <c r="B226" s="69"/>
      <c r="C226" s="66"/>
      <c r="D226" s="69"/>
      <c r="E226" s="69"/>
      <c r="F226" s="69"/>
      <c r="G226" s="76"/>
    </row>
    <row r="227" spans="1:7" ht="15" customHeight="1">
      <c r="A227" s="69"/>
      <c r="B227" s="69"/>
      <c r="C227" s="66"/>
      <c r="D227" s="69"/>
      <c r="E227" s="69"/>
      <c r="F227" s="69"/>
      <c r="G227" s="76"/>
    </row>
    <row r="228" spans="1:7" ht="15" customHeight="1">
      <c r="A228" s="69"/>
      <c r="B228" s="69"/>
      <c r="C228" s="66"/>
      <c r="D228" s="69"/>
      <c r="E228" s="69"/>
      <c r="F228" s="69"/>
      <c r="G228" s="76"/>
    </row>
    <row r="229" spans="1:7" ht="15" customHeight="1">
      <c r="A229" s="69"/>
      <c r="B229" s="69"/>
      <c r="C229" s="66"/>
      <c r="D229" s="69"/>
      <c r="E229" s="69"/>
      <c r="F229" s="69"/>
      <c r="G229" s="76"/>
    </row>
    <row r="230" spans="1:7" ht="15" customHeight="1">
      <c r="A230" s="69"/>
      <c r="B230" s="69"/>
      <c r="C230" s="66"/>
      <c r="D230" s="69"/>
      <c r="E230" s="69"/>
      <c r="F230" s="69"/>
      <c r="G230" s="76"/>
    </row>
    <row r="231" spans="1:7" ht="15" customHeight="1">
      <c r="A231" s="69"/>
      <c r="B231" s="69"/>
      <c r="C231" s="66"/>
      <c r="D231" s="69"/>
      <c r="E231" s="69"/>
      <c r="F231" s="69"/>
      <c r="G231" s="76"/>
    </row>
    <row r="232" spans="1:7" ht="15" customHeight="1">
      <c r="A232" s="69"/>
      <c r="B232" s="69"/>
      <c r="C232" s="66"/>
      <c r="D232" s="69"/>
      <c r="E232" s="69"/>
      <c r="F232" s="69"/>
      <c r="G232" s="76"/>
    </row>
    <row r="233" spans="1:7" ht="15" customHeight="1">
      <c r="A233" s="69"/>
      <c r="B233" s="69"/>
      <c r="C233" s="66"/>
      <c r="D233" s="69"/>
      <c r="E233" s="69"/>
      <c r="F233" s="69"/>
      <c r="G233" s="76"/>
    </row>
    <row r="234" spans="1:7" ht="15" customHeight="1">
      <c r="A234" s="69"/>
      <c r="B234" s="69"/>
      <c r="C234" s="66"/>
      <c r="D234" s="69"/>
      <c r="E234" s="69"/>
      <c r="F234" s="69"/>
      <c r="G234" s="76"/>
    </row>
    <row r="235" spans="1:7" ht="15" customHeight="1">
      <c r="A235" s="69"/>
      <c r="B235" s="69"/>
      <c r="C235" s="66"/>
      <c r="D235" s="69"/>
      <c r="E235" s="69"/>
      <c r="F235" s="69"/>
      <c r="G235" s="76"/>
    </row>
    <row r="236" spans="1:7" ht="15" customHeight="1">
      <c r="A236" s="69"/>
      <c r="B236" s="69"/>
      <c r="C236" s="66"/>
      <c r="D236" s="69"/>
      <c r="E236" s="69"/>
      <c r="F236" s="69"/>
      <c r="G236" s="76"/>
    </row>
    <row r="237" spans="1:7" ht="15" customHeight="1">
      <c r="A237" s="69"/>
      <c r="B237" s="69"/>
      <c r="C237" s="66"/>
      <c r="D237" s="69"/>
      <c r="E237" s="69"/>
      <c r="F237" s="69"/>
      <c r="G237" s="76"/>
    </row>
    <row r="238" spans="1:7" ht="15" customHeight="1">
      <c r="A238" s="69"/>
      <c r="B238" s="69"/>
      <c r="C238" s="66"/>
      <c r="D238" s="69"/>
      <c r="E238" s="69"/>
      <c r="F238" s="69"/>
      <c r="G238" s="76"/>
    </row>
    <row r="239" spans="1:7" ht="15" customHeight="1">
      <c r="A239" s="69"/>
      <c r="B239" s="69"/>
      <c r="C239" s="66"/>
      <c r="D239" s="69"/>
      <c r="E239" s="69"/>
      <c r="F239" s="69"/>
      <c r="G239" s="76"/>
    </row>
    <row r="240" spans="1:7" ht="15" customHeight="1">
      <c r="A240" s="69"/>
      <c r="B240" s="69"/>
      <c r="C240" s="66"/>
      <c r="D240" s="69"/>
      <c r="E240" s="69"/>
      <c r="F240" s="69"/>
      <c r="G240" s="76"/>
    </row>
    <row r="241" spans="1:7" ht="15" customHeight="1">
      <c r="A241" s="69"/>
      <c r="B241" s="69"/>
      <c r="C241" s="66"/>
      <c r="D241" s="69"/>
      <c r="E241" s="69"/>
      <c r="F241" s="69"/>
      <c r="G241" s="76"/>
    </row>
    <row r="242" spans="1:7" ht="15" customHeight="1">
      <c r="A242" s="69"/>
      <c r="B242" s="69"/>
      <c r="C242" s="66"/>
      <c r="D242" s="69"/>
      <c r="E242" s="69"/>
      <c r="F242" s="69"/>
      <c r="G242" s="76"/>
    </row>
    <row r="243" spans="1:7" ht="15" customHeight="1">
      <c r="A243" s="69"/>
      <c r="B243" s="69"/>
      <c r="C243" s="66"/>
      <c r="D243" s="69"/>
      <c r="E243" s="69"/>
      <c r="F243" s="69"/>
      <c r="G243" s="76"/>
    </row>
    <row r="244" spans="1:7" ht="15" customHeight="1">
      <c r="A244" s="69"/>
      <c r="B244" s="69"/>
      <c r="C244" s="66"/>
      <c r="D244" s="69"/>
      <c r="E244" s="69"/>
      <c r="F244" s="69"/>
      <c r="G244" s="76"/>
    </row>
    <row r="245" spans="1:7" ht="15" customHeight="1">
      <c r="A245" s="69"/>
      <c r="B245" s="69"/>
      <c r="C245" s="66"/>
      <c r="D245" s="69"/>
      <c r="E245" s="69"/>
      <c r="F245" s="69"/>
      <c r="G245" s="76"/>
    </row>
    <row r="246" spans="1:7" ht="15" customHeight="1">
      <c r="A246" s="69"/>
      <c r="B246" s="69"/>
      <c r="C246" s="66"/>
      <c r="D246" s="69"/>
      <c r="E246" s="69"/>
      <c r="F246" s="69"/>
      <c r="G246" s="76"/>
    </row>
    <row r="247" spans="1:7" ht="15" customHeight="1">
      <c r="A247" s="69"/>
      <c r="B247" s="69"/>
      <c r="C247" s="66"/>
      <c r="D247" s="69"/>
      <c r="E247" s="69"/>
      <c r="F247" s="69"/>
      <c r="G247" s="76"/>
    </row>
    <row r="248" spans="1:7" ht="15" customHeight="1">
      <c r="A248" s="69"/>
      <c r="B248" s="69"/>
      <c r="C248" s="66"/>
      <c r="D248" s="69"/>
      <c r="E248" s="69"/>
      <c r="F248" s="69"/>
      <c r="G248" s="76"/>
    </row>
    <row r="249" spans="1:7" ht="15" customHeight="1">
      <c r="A249" s="69"/>
      <c r="B249" s="69"/>
      <c r="C249" s="66"/>
      <c r="D249" s="69"/>
      <c r="E249" s="69"/>
      <c r="F249" s="69"/>
      <c r="G249" s="76"/>
    </row>
    <row r="250" spans="1:7" ht="15" customHeight="1">
      <c r="A250" s="69"/>
      <c r="B250" s="69"/>
      <c r="C250" s="66"/>
      <c r="D250" s="69"/>
      <c r="E250" s="69"/>
      <c r="F250" s="69"/>
      <c r="G250" s="76"/>
    </row>
    <row r="251" spans="1:7" ht="15" customHeight="1">
      <c r="A251" s="69"/>
      <c r="B251" s="69"/>
      <c r="C251" s="66"/>
      <c r="D251" s="69"/>
      <c r="E251" s="69"/>
      <c r="F251" s="69"/>
      <c r="G251" s="76"/>
    </row>
    <row r="252" spans="1:7" ht="15" customHeight="1">
      <c r="A252" s="69"/>
      <c r="B252" s="69"/>
      <c r="C252" s="66"/>
      <c r="D252" s="69"/>
      <c r="E252" s="69"/>
      <c r="F252" s="69"/>
      <c r="G252" s="76"/>
    </row>
    <row r="253" spans="1:7" ht="15" customHeight="1">
      <c r="A253" s="69"/>
      <c r="B253" s="69"/>
      <c r="C253" s="66"/>
      <c r="D253" s="69"/>
      <c r="E253" s="69"/>
      <c r="F253" s="69"/>
      <c r="G253" s="76"/>
    </row>
    <row r="254" spans="1:7" ht="15" customHeight="1">
      <c r="A254" s="69"/>
      <c r="B254" s="69"/>
      <c r="C254" s="66"/>
      <c r="D254" s="69"/>
      <c r="E254" s="69"/>
      <c r="F254" s="69"/>
      <c r="G254" s="76"/>
    </row>
    <row r="255" spans="1:7" ht="15" customHeight="1">
      <c r="A255" s="69"/>
      <c r="B255" s="69"/>
      <c r="C255" s="66"/>
      <c r="D255" s="69"/>
      <c r="E255" s="69"/>
      <c r="F255" s="69"/>
      <c r="G255" s="76"/>
    </row>
    <row r="256" spans="1:7" ht="15" customHeight="1">
      <c r="A256" s="69"/>
      <c r="B256" s="69"/>
      <c r="C256" s="66"/>
      <c r="D256" s="69"/>
      <c r="E256" s="69"/>
      <c r="F256" s="69"/>
      <c r="G256" s="76"/>
    </row>
    <row r="257" spans="1:7" ht="15" customHeight="1">
      <c r="A257" s="69"/>
      <c r="B257" s="69"/>
      <c r="C257" s="66"/>
      <c r="D257" s="69"/>
      <c r="E257" s="69"/>
      <c r="F257" s="69"/>
      <c r="G257" s="76"/>
    </row>
    <row r="258" spans="1:7" ht="15" customHeight="1">
      <c r="A258" s="69"/>
      <c r="B258" s="69"/>
      <c r="C258" s="66"/>
      <c r="D258" s="69"/>
      <c r="E258" s="69"/>
      <c r="F258" s="69"/>
      <c r="G258" s="76"/>
    </row>
    <row r="259" spans="1:7" ht="15" customHeight="1">
      <c r="A259" s="69"/>
      <c r="B259" s="69"/>
      <c r="C259" s="66"/>
      <c r="D259" s="69"/>
      <c r="E259" s="69"/>
      <c r="F259" s="69"/>
      <c r="G259" s="76"/>
    </row>
    <row r="260" spans="1:7" ht="15" customHeight="1">
      <c r="A260" s="69"/>
      <c r="B260" s="69"/>
      <c r="C260" s="66"/>
      <c r="D260" s="69"/>
      <c r="E260" s="69"/>
      <c r="F260" s="69"/>
      <c r="G260" s="76"/>
    </row>
    <row r="261" spans="1:7" ht="15" customHeight="1">
      <c r="A261" s="69"/>
      <c r="B261" s="69"/>
      <c r="C261" s="66"/>
      <c r="D261" s="69"/>
      <c r="E261" s="69"/>
      <c r="F261" s="69"/>
      <c r="G261" s="76"/>
    </row>
    <row r="262" spans="1:7" ht="15" customHeight="1">
      <c r="A262" s="69"/>
      <c r="B262" s="69"/>
      <c r="C262" s="66"/>
      <c r="D262" s="69"/>
      <c r="E262" s="69"/>
      <c r="F262" s="69"/>
      <c r="G262" s="76"/>
    </row>
    <row r="263" spans="1:7" ht="15" customHeight="1">
      <c r="A263" s="69"/>
      <c r="B263" s="69"/>
      <c r="C263" s="66"/>
      <c r="D263" s="69"/>
      <c r="E263" s="69"/>
      <c r="F263" s="69"/>
      <c r="G263" s="76"/>
    </row>
    <row r="264" spans="1:7" ht="15" customHeight="1">
      <c r="A264" s="69"/>
      <c r="B264" s="69"/>
      <c r="C264" s="66"/>
      <c r="D264" s="69"/>
      <c r="E264" s="69"/>
      <c r="F264" s="69"/>
      <c r="G264" s="76"/>
    </row>
    <row r="265" spans="1:7" ht="15" customHeight="1">
      <c r="A265" s="69"/>
      <c r="B265" s="69"/>
      <c r="C265" s="66"/>
      <c r="D265" s="69"/>
      <c r="E265" s="69"/>
      <c r="F265" s="69"/>
      <c r="G265" s="76"/>
    </row>
    <row r="266" spans="1:7" ht="15" customHeight="1">
      <c r="A266" s="69"/>
      <c r="B266" s="69"/>
      <c r="C266" s="66"/>
      <c r="D266" s="69"/>
      <c r="E266" s="69"/>
      <c r="F266" s="69"/>
      <c r="G266" s="76"/>
    </row>
    <row r="267" spans="1:7" ht="15" customHeight="1">
      <c r="A267" s="69"/>
      <c r="B267" s="69"/>
      <c r="C267" s="66"/>
      <c r="D267" s="69"/>
      <c r="E267" s="69"/>
      <c r="F267" s="69"/>
      <c r="G267" s="76"/>
    </row>
    <row r="268" spans="1:7" ht="15" customHeight="1">
      <c r="A268" s="69"/>
      <c r="B268" s="69"/>
      <c r="C268" s="66"/>
      <c r="D268" s="69"/>
      <c r="E268" s="69"/>
      <c r="F268" s="69"/>
      <c r="G268" s="76"/>
    </row>
    <row r="269" spans="1:7" ht="15" customHeight="1">
      <c r="A269" s="69"/>
      <c r="B269" s="69"/>
      <c r="C269" s="66"/>
      <c r="D269" s="69"/>
      <c r="E269" s="69"/>
      <c r="F269" s="69"/>
      <c r="G269" s="76"/>
    </row>
    <row r="270" spans="1:7" ht="15" customHeight="1">
      <c r="A270" s="69"/>
      <c r="B270" s="69"/>
      <c r="C270" s="66"/>
      <c r="D270" s="69"/>
      <c r="E270" s="69"/>
      <c r="F270" s="69"/>
      <c r="G270" s="76"/>
    </row>
    <row r="271" spans="1:7" ht="15" customHeight="1">
      <c r="A271" s="69"/>
      <c r="B271" s="69"/>
      <c r="C271" s="66"/>
      <c r="D271" s="69"/>
      <c r="E271" s="69"/>
      <c r="F271" s="69"/>
      <c r="G271" s="76"/>
    </row>
    <row r="272" spans="1:7" ht="15" customHeight="1">
      <c r="A272" s="69"/>
      <c r="B272" s="69"/>
      <c r="C272" s="66"/>
      <c r="D272" s="69"/>
      <c r="E272" s="69"/>
      <c r="F272" s="69"/>
      <c r="G272" s="76"/>
    </row>
    <row r="273" spans="1:7" ht="15" customHeight="1">
      <c r="A273" s="69"/>
      <c r="B273" s="69"/>
      <c r="C273" s="66"/>
      <c r="D273" s="69"/>
      <c r="E273" s="69"/>
      <c r="F273" s="69"/>
      <c r="G273" s="76"/>
    </row>
    <row r="274" spans="1:7" ht="15" customHeight="1">
      <c r="A274" s="69"/>
      <c r="B274" s="69"/>
      <c r="C274" s="66"/>
      <c r="D274" s="69"/>
      <c r="E274" s="69"/>
      <c r="F274" s="69"/>
      <c r="G274" s="76"/>
    </row>
    <row r="275" spans="1:7" ht="15" customHeight="1">
      <c r="A275" s="69"/>
      <c r="B275" s="69"/>
      <c r="C275" s="66"/>
      <c r="D275" s="69"/>
      <c r="E275" s="69"/>
      <c r="F275" s="69"/>
      <c r="G275" s="76"/>
    </row>
    <row r="276" spans="1:7" ht="15" customHeight="1">
      <c r="A276" s="69"/>
      <c r="B276" s="69"/>
      <c r="C276" s="66"/>
      <c r="D276" s="69"/>
      <c r="E276" s="69"/>
      <c r="F276" s="69"/>
      <c r="G276" s="76"/>
    </row>
    <row r="277" spans="1:7" ht="15" customHeight="1">
      <c r="A277" s="69"/>
      <c r="B277" s="69"/>
      <c r="C277" s="66"/>
      <c r="D277" s="69"/>
      <c r="E277" s="69"/>
      <c r="F277" s="69"/>
      <c r="G277" s="76"/>
    </row>
    <row r="278" spans="1:7" ht="15" customHeight="1">
      <c r="A278" s="69"/>
      <c r="B278" s="69"/>
      <c r="C278" s="66"/>
      <c r="D278" s="69"/>
      <c r="E278" s="69"/>
      <c r="F278" s="69"/>
      <c r="G278" s="76"/>
    </row>
    <row r="279" spans="1:7" ht="15" customHeight="1">
      <c r="A279" s="69"/>
      <c r="B279" s="69"/>
      <c r="C279" s="66"/>
      <c r="D279" s="69"/>
      <c r="E279" s="69"/>
      <c r="F279" s="69"/>
      <c r="G279" s="76"/>
    </row>
    <row r="280" spans="1:7" ht="15" customHeight="1">
      <c r="A280" s="69"/>
      <c r="B280" s="69"/>
      <c r="C280" s="66"/>
      <c r="D280" s="69"/>
      <c r="E280" s="69"/>
      <c r="F280" s="69"/>
      <c r="G280" s="76"/>
    </row>
    <row r="281" spans="1:7" ht="15" customHeight="1">
      <c r="A281" s="69"/>
      <c r="B281" s="69"/>
      <c r="C281" s="66"/>
      <c r="D281" s="69"/>
      <c r="E281" s="69"/>
      <c r="F281" s="69"/>
      <c r="G281" s="76"/>
    </row>
    <row r="282" spans="1:7" ht="15" customHeight="1">
      <c r="A282" s="69"/>
      <c r="B282" s="69"/>
      <c r="C282" s="66"/>
      <c r="D282" s="69"/>
      <c r="E282" s="69"/>
      <c r="F282" s="69"/>
      <c r="G282" s="76"/>
    </row>
    <row r="283" spans="1:7" ht="15" customHeight="1">
      <c r="A283" s="69"/>
      <c r="B283" s="69"/>
      <c r="C283" s="66"/>
      <c r="D283" s="69"/>
      <c r="E283" s="69"/>
      <c r="F283" s="69"/>
      <c r="G283" s="76"/>
    </row>
    <row r="284" spans="1:7" ht="15" customHeight="1">
      <c r="A284" s="69"/>
      <c r="B284" s="69"/>
      <c r="C284" s="66"/>
      <c r="D284" s="69"/>
      <c r="E284" s="69"/>
      <c r="F284" s="69"/>
      <c r="G284" s="76"/>
    </row>
    <row r="285" spans="1:7" ht="15" customHeight="1">
      <c r="A285" s="69"/>
      <c r="B285" s="69"/>
      <c r="C285" s="66"/>
      <c r="D285" s="69"/>
      <c r="E285" s="69"/>
      <c r="F285" s="69"/>
      <c r="G285" s="76"/>
    </row>
    <row r="286" spans="1:7" ht="15" customHeight="1">
      <c r="A286" s="69"/>
      <c r="B286" s="69"/>
      <c r="C286" s="66"/>
      <c r="D286" s="69"/>
      <c r="E286" s="69"/>
      <c r="F286" s="69"/>
      <c r="G286" s="76"/>
    </row>
    <row r="287" spans="1:7" ht="15" customHeight="1">
      <c r="A287" s="69"/>
      <c r="B287" s="69"/>
      <c r="C287" s="66"/>
      <c r="D287" s="69"/>
      <c r="E287" s="69"/>
      <c r="F287" s="69"/>
      <c r="G287" s="76"/>
    </row>
    <row r="288" spans="1:7" ht="15" customHeight="1">
      <c r="A288" s="69"/>
      <c r="B288" s="69"/>
      <c r="C288" s="66"/>
      <c r="D288" s="69"/>
      <c r="E288" s="69"/>
      <c r="F288" s="69"/>
      <c r="G288" s="76"/>
    </row>
    <row r="289" spans="1:7" ht="15" customHeight="1">
      <c r="A289" s="69"/>
      <c r="B289" s="69"/>
      <c r="C289" s="66"/>
      <c r="D289" s="69"/>
      <c r="E289" s="69"/>
      <c r="F289" s="69"/>
      <c r="G289" s="76"/>
    </row>
    <row r="290" spans="1:7" ht="15" customHeight="1">
      <c r="A290" s="69"/>
      <c r="B290" s="69"/>
      <c r="C290" s="66"/>
      <c r="D290" s="69"/>
      <c r="E290" s="69"/>
      <c r="F290" s="69"/>
      <c r="G290" s="76"/>
    </row>
    <row r="291" spans="1:7" ht="15" customHeight="1">
      <c r="A291" s="69"/>
      <c r="B291" s="69"/>
      <c r="C291" s="66"/>
      <c r="D291" s="69"/>
      <c r="E291" s="69"/>
      <c r="F291" s="69"/>
      <c r="G291" s="76"/>
    </row>
    <row r="292" spans="1:7" ht="15" customHeight="1">
      <c r="A292" s="69"/>
      <c r="B292" s="69"/>
      <c r="C292" s="66"/>
      <c r="D292" s="69"/>
      <c r="E292" s="69"/>
      <c r="F292" s="69"/>
      <c r="G292" s="76"/>
    </row>
    <row r="293" spans="1:7" ht="15" customHeight="1">
      <c r="A293" s="69"/>
      <c r="B293" s="69"/>
      <c r="C293" s="66"/>
      <c r="D293" s="69"/>
      <c r="E293" s="69"/>
      <c r="F293" s="69"/>
      <c r="G293" s="76"/>
    </row>
    <row r="294" spans="1:7" ht="15" customHeight="1">
      <c r="A294" s="69"/>
      <c r="B294" s="69"/>
      <c r="C294" s="66"/>
      <c r="D294" s="69"/>
      <c r="E294" s="69"/>
      <c r="F294" s="69"/>
      <c r="G294" s="76"/>
    </row>
    <row r="295" spans="1:7" ht="15" customHeight="1">
      <c r="A295" s="69"/>
      <c r="B295" s="69"/>
      <c r="C295" s="66"/>
      <c r="D295" s="69"/>
      <c r="E295" s="69"/>
      <c r="F295" s="69"/>
      <c r="G295" s="76"/>
    </row>
    <row r="296" spans="1:7" ht="15" customHeight="1">
      <c r="A296" s="69"/>
      <c r="B296" s="69"/>
      <c r="C296" s="66"/>
      <c r="D296" s="69"/>
      <c r="E296" s="69"/>
      <c r="F296" s="69"/>
      <c r="G296" s="76"/>
    </row>
    <row r="297" spans="1:7" ht="15" customHeight="1">
      <c r="A297" s="69"/>
      <c r="B297" s="69"/>
      <c r="C297" s="66"/>
      <c r="D297" s="69"/>
      <c r="E297" s="69"/>
      <c r="F297" s="69"/>
      <c r="G297" s="76"/>
    </row>
    <row r="298" spans="1:7" ht="15" customHeight="1">
      <c r="A298" s="69"/>
      <c r="B298" s="69"/>
      <c r="C298" s="66"/>
      <c r="D298" s="69"/>
      <c r="E298" s="69"/>
      <c r="F298" s="69"/>
      <c r="G298" s="76"/>
    </row>
    <row r="299" spans="1:7" ht="15" customHeight="1">
      <c r="A299" s="69"/>
      <c r="B299" s="69"/>
      <c r="C299" s="66"/>
      <c r="D299" s="69"/>
      <c r="E299" s="69"/>
      <c r="F299" s="69"/>
      <c r="G299" s="76"/>
    </row>
    <row r="300" spans="1:7" ht="15" customHeight="1">
      <c r="A300" s="69"/>
      <c r="B300" s="69"/>
      <c r="C300" s="66"/>
      <c r="D300" s="69"/>
      <c r="E300" s="69"/>
      <c r="F300" s="69"/>
      <c r="G300" s="76"/>
    </row>
    <row r="301" spans="1:7" ht="15" customHeight="1">
      <c r="A301" s="69"/>
      <c r="B301" s="69"/>
      <c r="C301" s="66"/>
      <c r="D301" s="69"/>
      <c r="E301" s="69"/>
      <c r="F301" s="69"/>
      <c r="G301" s="76"/>
    </row>
    <row r="302" spans="1:7" ht="15" customHeight="1">
      <c r="A302" s="69"/>
      <c r="B302" s="69"/>
      <c r="C302" s="66"/>
      <c r="D302" s="69"/>
      <c r="E302" s="69"/>
      <c r="F302" s="69"/>
      <c r="G302" s="76"/>
    </row>
    <row r="303" spans="1:7" ht="15" customHeight="1">
      <c r="A303" s="69"/>
      <c r="B303" s="69"/>
      <c r="C303" s="66"/>
      <c r="D303" s="69"/>
      <c r="E303" s="69"/>
      <c r="F303" s="69"/>
      <c r="G303" s="76"/>
    </row>
    <row r="304" spans="1:7" ht="15" customHeight="1">
      <c r="A304" s="69"/>
      <c r="B304" s="69"/>
      <c r="C304" s="66"/>
      <c r="D304" s="69"/>
      <c r="E304" s="69"/>
      <c r="F304" s="69"/>
      <c r="G304" s="76"/>
    </row>
    <row r="305" spans="1:7" ht="15" customHeight="1">
      <c r="A305" s="69"/>
      <c r="B305" s="69"/>
      <c r="C305" s="66"/>
      <c r="D305" s="69"/>
      <c r="E305" s="69"/>
      <c r="F305" s="69"/>
      <c r="G305" s="76"/>
    </row>
    <row r="306" spans="1:7" ht="15" customHeight="1">
      <c r="A306" s="69"/>
      <c r="B306" s="69"/>
      <c r="C306" s="66"/>
      <c r="D306" s="69"/>
      <c r="E306" s="69"/>
      <c r="F306" s="69"/>
      <c r="G306" s="76"/>
    </row>
    <row r="307" spans="1:7" ht="15" customHeight="1">
      <c r="A307" s="69"/>
      <c r="B307" s="69"/>
      <c r="C307" s="66"/>
      <c r="D307" s="69"/>
      <c r="E307" s="69"/>
      <c r="F307" s="69"/>
      <c r="G307" s="76"/>
    </row>
    <row r="308" spans="1:7" ht="15" customHeight="1">
      <c r="A308" s="69"/>
      <c r="B308" s="69"/>
      <c r="C308" s="66"/>
      <c r="D308" s="69"/>
      <c r="E308" s="69"/>
      <c r="F308" s="69"/>
      <c r="G308" s="76"/>
    </row>
    <row r="309" spans="1:7" ht="15" customHeight="1">
      <c r="A309" s="69"/>
      <c r="B309" s="69"/>
      <c r="C309" s="66"/>
      <c r="D309" s="69"/>
      <c r="E309" s="69"/>
      <c r="F309" s="69"/>
      <c r="G309" s="76"/>
    </row>
    <row r="310" spans="1:7" ht="15" customHeight="1">
      <c r="A310" s="69"/>
      <c r="B310" s="69"/>
      <c r="C310" s="66"/>
      <c r="D310" s="69"/>
      <c r="E310" s="69"/>
      <c r="F310" s="69"/>
      <c r="G310" s="76"/>
    </row>
    <row r="311" spans="1:7" ht="15" customHeight="1">
      <c r="A311" s="69"/>
      <c r="B311" s="69"/>
      <c r="C311" s="66"/>
      <c r="D311" s="69"/>
      <c r="E311" s="69"/>
      <c r="F311" s="69"/>
      <c r="G311" s="76"/>
    </row>
    <row r="312" spans="1:7" ht="15" customHeight="1">
      <c r="A312" s="69"/>
      <c r="B312" s="69"/>
      <c r="C312" s="66"/>
      <c r="D312" s="69"/>
      <c r="E312" s="69"/>
      <c r="F312" s="69"/>
      <c r="G312" s="76"/>
    </row>
    <row r="313" spans="1:7" ht="15" customHeight="1">
      <c r="A313" s="69"/>
      <c r="B313" s="69"/>
      <c r="C313" s="66"/>
      <c r="D313" s="69"/>
      <c r="E313" s="69"/>
      <c r="F313" s="69"/>
      <c r="G313" s="76"/>
    </row>
    <row r="314" spans="1:7" ht="15" customHeight="1">
      <c r="A314" s="69"/>
      <c r="B314" s="69"/>
      <c r="C314" s="66"/>
      <c r="D314" s="69"/>
      <c r="E314" s="69"/>
      <c r="F314" s="69"/>
      <c r="G314" s="76"/>
    </row>
    <row r="315" spans="1:7" ht="15" customHeight="1">
      <c r="A315" s="69"/>
      <c r="B315" s="69"/>
      <c r="C315" s="66"/>
      <c r="D315" s="69"/>
      <c r="E315" s="69"/>
      <c r="F315" s="69"/>
      <c r="G315" s="76"/>
    </row>
    <row r="316" spans="1:7" ht="15" customHeight="1">
      <c r="A316" s="69"/>
      <c r="B316" s="69"/>
      <c r="C316" s="66"/>
      <c r="D316" s="69"/>
      <c r="E316" s="69"/>
      <c r="F316" s="69"/>
      <c r="G316" s="76"/>
    </row>
    <row r="317" spans="1:7" ht="15" customHeight="1">
      <c r="A317" s="69"/>
      <c r="B317" s="69"/>
      <c r="C317" s="66"/>
      <c r="D317" s="69"/>
      <c r="E317" s="69"/>
      <c r="F317" s="69"/>
      <c r="G317" s="76"/>
    </row>
    <row r="318" spans="1:7" ht="15" customHeight="1">
      <c r="A318" s="69"/>
      <c r="B318" s="69"/>
      <c r="C318" s="66"/>
      <c r="D318" s="69"/>
      <c r="E318" s="69"/>
      <c r="F318" s="69"/>
      <c r="G318" s="76"/>
    </row>
    <row r="319" spans="1:7" ht="15" customHeight="1">
      <c r="A319" s="69"/>
      <c r="B319" s="69"/>
      <c r="C319" s="66"/>
      <c r="D319" s="69"/>
      <c r="E319" s="69"/>
      <c r="F319" s="69"/>
      <c r="G319" s="76"/>
    </row>
    <row r="320" spans="1:7" ht="15" customHeight="1">
      <c r="A320" s="69"/>
      <c r="B320" s="69"/>
      <c r="C320" s="66"/>
      <c r="D320" s="69"/>
      <c r="E320" s="69"/>
      <c r="F320" s="69"/>
      <c r="G320" s="76"/>
    </row>
    <row r="321" spans="1:7" ht="15" customHeight="1">
      <c r="A321" s="69"/>
      <c r="B321" s="69"/>
      <c r="C321" s="66"/>
      <c r="D321" s="69"/>
      <c r="E321" s="69"/>
      <c r="F321" s="69"/>
      <c r="G321" s="76"/>
    </row>
    <row r="322" spans="1:7" ht="15" customHeight="1">
      <c r="A322" s="69"/>
      <c r="B322" s="69"/>
      <c r="C322" s="66"/>
      <c r="D322" s="69"/>
      <c r="E322" s="69"/>
      <c r="F322" s="69"/>
      <c r="G322" s="76"/>
    </row>
    <row r="323" spans="1:7" ht="15" customHeight="1">
      <c r="A323" s="69"/>
      <c r="B323" s="69"/>
      <c r="C323" s="66"/>
      <c r="D323" s="69"/>
      <c r="E323" s="69"/>
      <c r="F323" s="69"/>
      <c r="G323" s="76"/>
    </row>
    <row r="324" spans="1:7" ht="15" customHeight="1">
      <c r="A324" s="69"/>
      <c r="B324" s="69"/>
      <c r="C324" s="66"/>
      <c r="D324" s="69"/>
      <c r="E324" s="69"/>
      <c r="F324" s="69"/>
      <c r="G324" s="76"/>
    </row>
    <row r="325" spans="1:7" ht="15" customHeight="1">
      <c r="A325" s="69"/>
      <c r="B325" s="69"/>
      <c r="C325" s="66"/>
      <c r="D325" s="69"/>
      <c r="E325" s="69"/>
      <c r="F325" s="69"/>
      <c r="G325" s="76"/>
    </row>
    <row r="326" spans="1:7" ht="15" customHeight="1">
      <c r="A326" s="69"/>
      <c r="B326" s="69"/>
      <c r="C326" s="66"/>
      <c r="D326" s="69"/>
      <c r="E326" s="69"/>
      <c r="F326" s="69"/>
      <c r="G326" s="76"/>
    </row>
    <row r="327" spans="1:7" ht="15" customHeight="1">
      <c r="A327" s="69"/>
      <c r="B327" s="69"/>
      <c r="C327" s="66"/>
      <c r="D327" s="69"/>
      <c r="E327" s="69"/>
      <c r="F327" s="69"/>
      <c r="G327" s="76"/>
    </row>
    <row r="328" spans="1:7" ht="15" customHeight="1">
      <c r="A328" s="69"/>
      <c r="B328" s="69"/>
      <c r="C328" s="66"/>
      <c r="D328" s="69"/>
      <c r="E328" s="69"/>
      <c r="F328" s="69"/>
      <c r="G328" s="76"/>
    </row>
    <row r="329" spans="1:7" ht="15" customHeight="1">
      <c r="A329" s="69"/>
      <c r="B329" s="69"/>
      <c r="C329" s="66"/>
      <c r="D329" s="69"/>
      <c r="E329" s="69"/>
      <c r="F329" s="69"/>
      <c r="G329" s="76"/>
    </row>
    <row r="330" spans="1:7" ht="15" customHeight="1">
      <c r="A330" s="69"/>
      <c r="B330" s="69"/>
      <c r="C330" s="66"/>
      <c r="D330" s="69"/>
      <c r="E330" s="69"/>
      <c r="F330" s="69"/>
      <c r="G330" s="76"/>
    </row>
    <row r="331" spans="1:7" ht="15" customHeight="1">
      <c r="A331" s="69"/>
      <c r="B331" s="69"/>
      <c r="C331" s="66"/>
      <c r="D331" s="69"/>
      <c r="E331" s="69"/>
      <c r="F331" s="69"/>
      <c r="G331" s="76"/>
    </row>
    <row r="332" spans="1:7" ht="15" customHeight="1">
      <c r="A332" s="69"/>
      <c r="B332" s="69"/>
      <c r="C332" s="66"/>
      <c r="D332" s="69"/>
      <c r="E332" s="69"/>
      <c r="F332" s="69"/>
      <c r="G332" s="76"/>
    </row>
    <row r="333" spans="1:7" ht="15" customHeight="1">
      <c r="A333" s="69"/>
      <c r="B333" s="69"/>
      <c r="C333" s="66"/>
      <c r="D333" s="69"/>
      <c r="E333" s="69"/>
      <c r="F333" s="69"/>
      <c r="G333" s="76"/>
    </row>
    <row r="334" spans="1:7" ht="15" customHeight="1">
      <c r="A334" s="69"/>
      <c r="B334" s="69"/>
      <c r="C334" s="66"/>
      <c r="D334" s="69"/>
      <c r="E334" s="69"/>
      <c r="F334" s="69"/>
      <c r="G334" s="76"/>
    </row>
    <row r="335" spans="1:7" ht="15" customHeight="1">
      <c r="A335" s="69"/>
      <c r="B335" s="69"/>
      <c r="C335" s="66"/>
      <c r="D335" s="69"/>
      <c r="E335" s="69"/>
      <c r="F335" s="69"/>
      <c r="G335" s="76"/>
    </row>
    <row r="336" spans="1:7" ht="15" customHeight="1">
      <c r="A336" s="69"/>
      <c r="B336" s="69"/>
      <c r="C336" s="66"/>
      <c r="D336" s="69"/>
      <c r="E336" s="69"/>
      <c r="F336" s="69"/>
      <c r="G336" s="76"/>
    </row>
    <row r="337" spans="1:7" ht="15" customHeight="1">
      <c r="A337" s="69"/>
      <c r="B337" s="69"/>
      <c r="C337" s="66"/>
      <c r="D337" s="69"/>
      <c r="E337" s="69"/>
      <c r="F337" s="69"/>
      <c r="G337" s="76"/>
    </row>
    <row r="338" spans="1:7" ht="15" customHeight="1">
      <c r="A338" s="69"/>
      <c r="B338" s="69"/>
      <c r="C338" s="66"/>
      <c r="D338" s="69"/>
      <c r="E338" s="69"/>
      <c r="F338" s="69"/>
      <c r="G338" s="76"/>
    </row>
    <row r="339" spans="1:7" ht="15" customHeight="1">
      <c r="A339" s="69"/>
      <c r="B339" s="69"/>
      <c r="C339" s="66"/>
      <c r="D339" s="69"/>
      <c r="E339" s="69"/>
      <c r="F339" s="69"/>
      <c r="G339" s="76"/>
    </row>
    <row r="340" spans="1:7" ht="15" customHeight="1">
      <c r="A340" s="69"/>
      <c r="B340" s="69"/>
      <c r="C340" s="66"/>
      <c r="D340" s="69"/>
      <c r="E340" s="69"/>
      <c r="F340" s="69"/>
      <c r="G340" s="76"/>
    </row>
    <row r="341" spans="1:7" ht="15" customHeight="1">
      <c r="A341" s="69"/>
      <c r="B341" s="69"/>
      <c r="C341" s="66"/>
      <c r="D341" s="69"/>
      <c r="E341" s="69"/>
      <c r="F341" s="69"/>
      <c r="G341" s="76"/>
    </row>
    <row r="342" spans="1:7" ht="15" customHeight="1">
      <c r="A342" s="69"/>
      <c r="B342" s="69"/>
      <c r="C342" s="66"/>
      <c r="D342" s="69"/>
      <c r="E342" s="69"/>
      <c r="F342" s="69"/>
      <c r="G342" s="76"/>
    </row>
    <row r="343" spans="1:7" ht="15" customHeight="1">
      <c r="A343" s="69"/>
      <c r="B343" s="69"/>
      <c r="C343" s="66"/>
      <c r="D343" s="69"/>
      <c r="E343" s="69"/>
      <c r="F343" s="69"/>
      <c r="G343" s="76"/>
    </row>
    <row r="344" spans="1:7" ht="15" customHeight="1">
      <c r="A344" s="69"/>
      <c r="B344" s="69"/>
      <c r="C344" s="66"/>
      <c r="D344" s="69"/>
      <c r="E344" s="69"/>
      <c r="F344" s="69"/>
      <c r="G344" s="76"/>
    </row>
    <row r="345" spans="1:7" ht="15" customHeight="1">
      <c r="A345" s="69"/>
      <c r="B345" s="69"/>
      <c r="C345" s="66"/>
      <c r="D345" s="69"/>
      <c r="E345" s="69"/>
      <c r="F345" s="69"/>
      <c r="G345" s="76"/>
    </row>
    <row r="346" spans="1:7" ht="15" customHeight="1">
      <c r="A346" s="69"/>
      <c r="B346" s="69"/>
      <c r="C346" s="66"/>
      <c r="D346" s="69"/>
      <c r="E346" s="69"/>
      <c r="F346" s="69"/>
      <c r="G346" s="76"/>
    </row>
    <row r="347" spans="1:7" ht="15" customHeight="1">
      <c r="A347" s="69"/>
      <c r="B347" s="69"/>
      <c r="C347" s="66"/>
      <c r="D347" s="69"/>
      <c r="E347" s="69"/>
      <c r="F347" s="69"/>
      <c r="G347" s="76"/>
    </row>
    <row r="348" spans="1:7" ht="15" customHeight="1">
      <c r="A348" s="69"/>
      <c r="B348" s="69"/>
      <c r="C348" s="66"/>
      <c r="D348" s="69"/>
      <c r="E348" s="69"/>
      <c r="F348" s="69"/>
      <c r="G348" s="76"/>
    </row>
    <row r="349" spans="1:7" ht="15" customHeight="1">
      <c r="A349" s="69"/>
      <c r="B349" s="69"/>
      <c r="C349" s="66"/>
      <c r="D349" s="69"/>
      <c r="E349" s="69"/>
      <c r="F349" s="69"/>
      <c r="G349" s="76"/>
    </row>
    <row r="350" spans="1:7" ht="15" customHeight="1">
      <c r="A350" s="69"/>
      <c r="B350" s="69"/>
      <c r="C350" s="66"/>
      <c r="D350" s="69"/>
      <c r="E350" s="69"/>
      <c r="F350" s="69"/>
      <c r="G350" s="76"/>
    </row>
    <row r="351" spans="1:7" ht="15" customHeight="1">
      <c r="A351" s="69"/>
      <c r="B351" s="69"/>
      <c r="C351" s="66"/>
      <c r="D351" s="69"/>
      <c r="E351" s="69"/>
      <c r="F351" s="69"/>
      <c r="G351" s="76"/>
    </row>
    <row r="352" spans="1:7" ht="15" customHeight="1">
      <c r="A352" s="69"/>
      <c r="B352" s="69"/>
      <c r="C352" s="66"/>
      <c r="D352" s="69"/>
      <c r="E352" s="69"/>
      <c r="F352" s="69"/>
      <c r="G352" s="76"/>
    </row>
    <row r="353" spans="1:7" ht="15" customHeight="1">
      <c r="A353" s="69"/>
      <c r="B353" s="69"/>
      <c r="C353" s="66"/>
      <c r="D353" s="69"/>
      <c r="E353" s="69"/>
      <c r="F353" s="69"/>
      <c r="G353" s="76"/>
    </row>
    <row r="354" spans="1:7" ht="15" customHeight="1">
      <c r="A354" s="69"/>
      <c r="B354" s="69"/>
      <c r="C354" s="66"/>
      <c r="D354" s="69"/>
      <c r="E354" s="69"/>
      <c r="F354" s="69"/>
      <c r="G354" s="76"/>
    </row>
    <row r="355" spans="1:7" ht="15" customHeight="1">
      <c r="A355" s="69"/>
      <c r="B355" s="69"/>
      <c r="C355" s="66"/>
      <c r="D355" s="69"/>
      <c r="E355" s="69"/>
      <c r="F355" s="69"/>
      <c r="G355" s="76"/>
    </row>
    <row r="356" spans="1:7" ht="15" customHeight="1">
      <c r="A356" s="69"/>
      <c r="B356" s="69"/>
      <c r="C356" s="66"/>
      <c r="D356" s="69"/>
      <c r="E356" s="69"/>
      <c r="F356" s="69"/>
      <c r="G356" s="76"/>
    </row>
    <row r="357" spans="1:7" ht="15" customHeight="1">
      <c r="A357" s="69"/>
      <c r="B357" s="69"/>
      <c r="C357" s="66"/>
      <c r="D357" s="69"/>
      <c r="E357" s="69"/>
      <c r="F357" s="69"/>
      <c r="G357" s="76"/>
    </row>
    <row r="358" spans="1:7" ht="15" customHeight="1">
      <c r="A358" s="69"/>
      <c r="B358" s="69"/>
      <c r="C358" s="66"/>
      <c r="D358" s="69"/>
      <c r="E358" s="69"/>
      <c r="F358" s="69"/>
      <c r="G358" s="76"/>
    </row>
    <row r="359" spans="1:7" ht="15" customHeight="1">
      <c r="A359" s="69"/>
      <c r="B359" s="69"/>
      <c r="C359" s="66"/>
      <c r="D359" s="69"/>
      <c r="E359" s="69"/>
      <c r="F359" s="69"/>
      <c r="G359" s="76"/>
    </row>
    <row r="360" spans="1:7" ht="15" customHeight="1">
      <c r="A360" s="69"/>
      <c r="B360" s="69"/>
      <c r="C360" s="66"/>
      <c r="D360" s="69"/>
      <c r="E360" s="69"/>
      <c r="F360" s="69"/>
      <c r="G360" s="76"/>
    </row>
    <row r="361" spans="1:7" ht="15" customHeight="1">
      <c r="A361" s="69"/>
      <c r="B361" s="69"/>
      <c r="C361" s="66"/>
      <c r="D361" s="69"/>
      <c r="E361" s="69"/>
      <c r="F361" s="69"/>
      <c r="G361" s="76"/>
    </row>
    <row r="362" spans="1:7" ht="15" customHeight="1">
      <c r="A362" s="69"/>
      <c r="B362" s="69"/>
      <c r="C362" s="66"/>
      <c r="D362" s="69"/>
      <c r="E362" s="69"/>
      <c r="F362" s="69"/>
      <c r="G362" s="76"/>
    </row>
    <row r="363" spans="1:7" ht="15" customHeight="1">
      <c r="A363" s="69"/>
      <c r="B363" s="69"/>
      <c r="C363" s="66"/>
      <c r="D363" s="69"/>
      <c r="E363" s="69"/>
      <c r="F363" s="69"/>
      <c r="G363" s="76"/>
    </row>
    <row r="364" spans="1:7" ht="15" customHeight="1">
      <c r="A364" s="69"/>
      <c r="B364" s="69"/>
      <c r="C364" s="66"/>
      <c r="D364" s="69"/>
      <c r="E364" s="69"/>
      <c r="F364" s="69"/>
      <c r="G364" s="76"/>
    </row>
    <row r="365" spans="1:7" ht="15" customHeight="1">
      <c r="A365" s="69"/>
      <c r="B365" s="69"/>
      <c r="C365" s="66"/>
      <c r="D365" s="69"/>
      <c r="E365" s="69"/>
      <c r="F365" s="69"/>
      <c r="G365" s="76"/>
    </row>
    <row r="366" spans="1:7" ht="15" customHeight="1">
      <c r="A366" s="69"/>
      <c r="B366" s="69"/>
      <c r="C366" s="66"/>
      <c r="D366" s="69"/>
      <c r="E366" s="69"/>
      <c r="F366" s="69"/>
      <c r="G366" s="76"/>
    </row>
    <row r="367" spans="1:7" ht="15" customHeight="1">
      <c r="A367" s="69"/>
      <c r="B367" s="69"/>
      <c r="C367" s="66"/>
      <c r="D367" s="69"/>
      <c r="E367" s="69"/>
      <c r="F367" s="69"/>
      <c r="G367" s="76"/>
    </row>
    <row r="368" spans="1:7" ht="15" customHeight="1">
      <c r="A368" s="69"/>
      <c r="B368" s="69"/>
      <c r="C368" s="66"/>
      <c r="D368" s="69"/>
      <c r="E368" s="69"/>
      <c r="F368" s="69"/>
      <c r="G368" s="76"/>
    </row>
    <row r="369" spans="1:7" ht="15" customHeight="1">
      <c r="A369" s="69"/>
      <c r="B369" s="69"/>
      <c r="C369" s="66"/>
      <c r="D369" s="69"/>
      <c r="E369" s="69"/>
      <c r="F369" s="69"/>
      <c r="G369" s="76"/>
    </row>
    <row r="370" spans="1:7" ht="15" customHeight="1">
      <c r="A370" s="69"/>
      <c r="B370" s="69"/>
      <c r="C370" s="66"/>
      <c r="D370" s="69"/>
      <c r="E370" s="69"/>
      <c r="F370" s="69"/>
      <c r="G370" s="76"/>
    </row>
    <row r="371" spans="1:7" ht="15" customHeight="1">
      <c r="A371" s="69"/>
      <c r="B371" s="69"/>
      <c r="C371" s="66"/>
      <c r="D371" s="69"/>
      <c r="E371" s="69"/>
      <c r="F371" s="69"/>
      <c r="G371" s="76"/>
    </row>
    <row r="372" spans="1:7" ht="15" customHeight="1">
      <c r="A372" s="69"/>
      <c r="B372" s="69"/>
      <c r="C372" s="66"/>
      <c r="D372" s="69"/>
      <c r="E372" s="69"/>
      <c r="F372" s="69"/>
      <c r="G372" s="76"/>
    </row>
    <row r="373" spans="1:7" ht="15" customHeight="1">
      <c r="A373" s="69"/>
      <c r="B373" s="69"/>
      <c r="C373" s="66"/>
      <c r="D373" s="69"/>
      <c r="E373" s="69"/>
      <c r="F373" s="69"/>
      <c r="G373" s="76"/>
    </row>
    <row r="374" spans="1:7" ht="15" customHeight="1">
      <c r="A374" s="69"/>
      <c r="B374" s="69"/>
      <c r="C374" s="66"/>
      <c r="D374" s="69"/>
      <c r="E374" s="69"/>
      <c r="F374" s="69"/>
      <c r="G374" s="76"/>
    </row>
    <row r="375" spans="1:7" ht="15" customHeight="1">
      <c r="A375" s="69"/>
      <c r="B375" s="69"/>
      <c r="C375" s="66"/>
      <c r="D375" s="69"/>
      <c r="E375" s="69"/>
      <c r="F375" s="69"/>
      <c r="G375" s="76"/>
    </row>
    <row r="376" spans="1:7" ht="15" customHeight="1">
      <c r="A376" s="69"/>
      <c r="B376" s="69"/>
      <c r="C376" s="66"/>
      <c r="D376" s="69"/>
      <c r="E376" s="69"/>
      <c r="F376" s="69"/>
      <c r="G376" s="76"/>
    </row>
    <row r="377" spans="1:7" ht="15" customHeight="1">
      <c r="A377" s="69"/>
      <c r="B377" s="69"/>
      <c r="C377" s="66"/>
      <c r="D377" s="69"/>
      <c r="E377" s="69"/>
      <c r="F377" s="69"/>
      <c r="G377" s="76"/>
    </row>
    <row r="378" spans="1:7" ht="15" customHeight="1">
      <c r="A378" s="69"/>
      <c r="B378" s="69"/>
      <c r="C378" s="66"/>
      <c r="D378" s="69"/>
      <c r="E378" s="69"/>
      <c r="F378" s="69"/>
      <c r="G378" s="76"/>
    </row>
    <row r="379" spans="1:7" ht="15" customHeight="1">
      <c r="A379" s="69"/>
      <c r="B379" s="69"/>
      <c r="C379" s="66"/>
      <c r="D379" s="69"/>
      <c r="E379" s="69"/>
      <c r="F379" s="69"/>
      <c r="G379" s="76"/>
    </row>
    <row r="380" spans="1:7" ht="15" customHeight="1">
      <c r="A380" s="69"/>
      <c r="B380" s="69"/>
      <c r="C380" s="66"/>
      <c r="D380" s="69"/>
      <c r="E380" s="69"/>
      <c r="F380" s="69"/>
      <c r="G380" s="76"/>
    </row>
    <row r="381" spans="1:7" ht="15" customHeight="1">
      <c r="A381" s="69"/>
      <c r="B381" s="69"/>
      <c r="C381" s="66"/>
      <c r="D381" s="69"/>
      <c r="E381" s="69"/>
      <c r="F381" s="69"/>
      <c r="G381" s="76"/>
    </row>
    <row r="382" spans="1:7" ht="15" customHeight="1">
      <c r="A382" s="69"/>
      <c r="B382" s="69"/>
      <c r="C382" s="66"/>
      <c r="D382" s="69"/>
      <c r="E382" s="69"/>
      <c r="F382" s="69"/>
      <c r="G382" s="76"/>
    </row>
    <row r="383" spans="1:7" ht="15" customHeight="1">
      <c r="A383" s="69"/>
      <c r="B383" s="69"/>
      <c r="C383" s="66"/>
      <c r="D383" s="69"/>
      <c r="E383" s="69"/>
      <c r="F383" s="69"/>
      <c r="G383" s="76"/>
    </row>
    <row r="384" spans="1:7" ht="15" customHeight="1">
      <c r="A384" s="69"/>
      <c r="B384" s="69"/>
      <c r="C384" s="66"/>
      <c r="D384" s="69"/>
      <c r="E384" s="69"/>
      <c r="F384" s="69"/>
      <c r="G384" s="76"/>
    </row>
    <row r="385" spans="1:7" ht="15" customHeight="1">
      <c r="A385" s="69"/>
      <c r="B385" s="69"/>
      <c r="C385" s="66"/>
      <c r="D385" s="69"/>
      <c r="E385" s="69"/>
      <c r="F385" s="69"/>
      <c r="G385" s="76"/>
    </row>
    <row r="386" spans="1:7" ht="15" customHeight="1">
      <c r="A386" s="69"/>
      <c r="B386" s="69"/>
      <c r="C386" s="66"/>
      <c r="D386" s="69"/>
      <c r="E386" s="69"/>
      <c r="F386" s="69"/>
      <c r="G386" s="76"/>
    </row>
    <row r="387" spans="1:7" ht="15" customHeight="1">
      <c r="A387" s="69"/>
      <c r="B387" s="69"/>
      <c r="C387" s="66"/>
      <c r="D387" s="69"/>
      <c r="E387" s="69"/>
      <c r="F387" s="69"/>
      <c r="G387" s="76"/>
    </row>
    <row r="388" spans="1:7" ht="15" customHeight="1">
      <c r="A388" s="69"/>
      <c r="B388" s="69"/>
      <c r="C388" s="66"/>
      <c r="D388" s="69"/>
      <c r="E388" s="69"/>
      <c r="F388" s="69"/>
      <c r="G388" s="76"/>
    </row>
    <row r="389" spans="1:7" ht="15" customHeight="1">
      <c r="A389" s="69"/>
      <c r="B389" s="69"/>
      <c r="C389" s="66"/>
      <c r="D389" s="69"/>
      <c r="E389" s="69"/>
      <c r="F389" s="69"/>
      <c r="G389" s="76"/>
    </row>
    <row r="390" spans="1:7" ht="15" customHeight="1">
      <c r="A390" s="69"/>
      <c r="B390" s="69"/>
      <c r="C390" s="66"/>
      <c r="D390" s="69"/>
      <c r="E390" s="69"/>
      <c r="F390" s="69"/>
      <c r="G390" s="76"/>
    </row>
    <row r="391" spans="1:7" ht="15" customHeight="1">
      <c r="A391" s="69"/>
      <c r="B391" s="69"/>
      <c r="C391" s="66"/>
      <c r="D391" s="69"/>
      <c r="E391" s="69"/>
      <c r="F391" s="69"/>
      <c r="G391" s="76"/>
    </row>
    <row r="392" spans="1:7" ht="15" customHeight="1">
      <c r="A392" s="69"/>
      <c r="B392" s="69"/>
      <c r="C392" s="66"/>
      <c r="D392" s="69"/>
      <c r="E392" s="69"/>
      <c r="F392" s="69"/>
      <c r="G392" s="76"/>
    </row>
    <row r="393" spans="1:7" ht="15" customHeight="1">
      <c r="A393" s="69"/>
      <c r="B393" s="69"/>
      <c r="C393" s="66"/>
      <c r="D393" s="69"/>
      <c r="E393" s="69"/>
      <c r="F393" s="69"/>
      <c r="G393" s="76"/>
    </row>
    <row r="394" spans="1:7" ht="15" customHeight="1">
      <c r="A394" s="69"/>
      <c r="B394" s="69"/>
      <c r="C394" s="66"/>
      <c r="D394" s="69"/>
      <c r="E394" s="69"/>
      <c r="F394" s="69"/>
      <c r="G394" s="76"/>
    </row>
    <row r="395" spans="1:7" ht="15" customHeight="1">
      <c r="A395" s="69"/>
      <c r="B395" s="69"/>
      <c r="C395" s="66"/>
      <c r="D395" s="69"/>
      <c r="E395" s="69"/>
      <c r="F395" s="69"/>
      <c r="G395" s="76"/>
    </row>
    <row r="396" spans="1:7" ht="15" customHeight="1">
      <c r="A396" s="69"/>
      <c r="B396" s="69"/>
      <c r="C396" s="66"/>
      <c r="D396" s="69"/>
      <c r="E396" s="69"/>
      <c r="F396" s="69"/>
      <c r="G396" s="76"/>
    </row>
    <row r="397" spans="1:7" ht="15" customHeight="1">
      <c r="A397" s="69"/>
      <c r="B397" s="69"/>
      <c r="C397" s="66"/>
      <c r="D397" s="69"/>
      <c r="E397" s="69"/>
      <c r="F397" s="69"/>
      <c r="G397" s="76"/>
    </row>
    <row r="398" spans="1:7" ht="15" customHeight="1">
      <c r="A398" s="69"/>
      <c r="B398" s="69"/>
      <c r="C398" s="66"/>
      <c r="D398" s="69"/>
      <c r="E398" s="69"/>
      <c r="F398" s="69"/>
      <c r="G398" s="76"/>
    </row>
    <row r="399" spans="1:7" ht="15" customHeight="1">
      <c r="A399" s="69"/>
      <c r="B399" s="69"/>
      <c r="C399" s="66"/>
      <c r="D399" s="69"/>
      <c r="E399" s="69"/>
      <c r="F399" s="69"/>
      <c r="G399" s="76"/>
    </row>
    <row r="400" spans="1:7" ht="15" customHeight="1">
      <c r="A400" s="69"/>
      <c r="B400" s="69"/>
      <c r="C400" s="66"/>
      <c r="D400" s="69"/>
      <c r="E400" s="69"/>
      <c r="F400" s="69"/>
      <c r="G400" s="76"/>
    </row>
    <row r="401" spans="1:7" ht="15" customHeight="1">
      <c r="A401" s="69"/>
      <c r="B401" s="69"/>
      <c r="C401" s="66"/>
      <c r="D401" s="69"/>
      <c r="E401" s="69"/>
      <c r="F401" s="69"/>
      <c r="G401" s="76"/>
    </row>
    <row r="402" spans="1:7" ht="15" customHeight="1">
      <c r="A402" s="69"/>
      <c r="B402" s="69"/>
      <c r="C402" s="66"/>
      <c r="D402" s="69"/>
      <c r="E402" s="69"/>
      <c r="F402" s="69"/>
      <c r="G402" s="76"/>
    </row>
    <row r="403" spans="1:7" ht="15" customHeight="1">
      <c r="A403" s="69"/>
      <c r="B403" s="69"/>
      <c r="C403" s="66"/>
      <c r="D403" s="69"/>
      <c r="E403" s="69"/>
      <c r="F403" s="69"/>
      <c r="G403" s="76"/>
    </row>
    <row r="404" spans="1:7" ht="15" customHeight="1">
      <c r="A404" s="69"/>
      <c r="B404" s="69"/>
      <c r="C404" s="66"/>
      <c r="D404" s="69"/>
      <c r="E404" s="69"/>
      <c r="F404" s="69"/>
      <c r="G404" s="76"/>
    </row>
    <row r="405" spans="1:7" ht="15" customHeight="1">
      <c r="A405" s="69"/>
      <c r="B405" s="69"/>
      <c r="C405" s="66"/>
      <c r="D405" s="69"/>
      <c r="E405" s="69"/>
      <c r="F405" s="69"/>
      <c r="G405" s="76"/>
    </row>
    <row r="406" spans="1:7" ht="15" customHeight="1">
      <c r="A406" s="69"/>
      <c r="B406" s="69"/>
      <c r="C406" s="66"/>
      <c r="D406" s="69"/>
      <c r="E406" s="69"/>
      <c r="F406" s="69"/>
      <c r="G406" s="76"/>
    </row>
    <row r="407" spans="1:7" ht="15" customHeight="1">
      <c r="A407" s="69"/>
      <c r="B407" s="69"/>
      <c r="C407" s="66"/>
      <c r="D407" s="69"/>
      <c r="E407" s="69"/>
      <c r="F407" s="69"/>
      <c r="G407" s="76"/>
    </row>
    <row r="408" spans="1:7" ht="15" customHeight="1">
      <c r="A408" s="69"/>
      <c r="B408" s="69"/>
      <c r="C408" s="66"/>
      <c r="D408" s="69"/>
      <c r="E408" s="69"/>
      <c r="F408" s="69"/>
      <c r="G408" s="76"/>
    </row>
    <row r="409" spans="1:7" ht="15" customHeight="1">
      <c r="A409" s="69"/>
      <c r="B409" s="69"/>
      <c r="C409" s="66"/>
      <c r="D409" s="69"/>
      <c r="E409" s="69"/>
      <c r="F409" s="69"/>
      <c r="G409" s="76"/>
    </row>
    <row r="410" spans="1:7" ht="15" customHeight="1">
      <c r="A410" s="69"/>
      <c r="B410" s="69"/>
      <c r="C410" s="66"/>
      <c r="D410" s="69"/>
      <c r="E410" s="69"/>
      <c r="F410" s="69"/>
      <c r="G410" s="76"/>
    </row>
    <row r="411" spans="1:7" ht="15" customHeight="1">
      <c r="A411" s="69"/>
      <c r="B411" s="69"/>
      <c r="C411" s="66"/>
      <c r="D411" s="69"/>
      <c r="E411" s="69"/>
      <c r="F411" s="69"/>
      <c r="G411" s="76"/>
    </row>
    <row r="412" spans="1:7" ht="15" customHeight="1">
      <c r="A412" s="69"/>
      <c r="B412" s="69"/>
      <c r="C412" s="66"/>
      <c r="D412" s="69"/>
      <c r="E412" s="69"/>
      <c r="F412" s="69"/>
      <c r="G412" s="76"/>
    </row>
    <row r="413" spans="1:7" ht="15" customHeight="1">
      <c r="A413" s="69"/>
      <c r="B413" s="69"/>
      <c r="C413" s="66"/>
      <c r="D413" s="69"/>
      <c r="E413" s="69"/>
      <c r="F413" s="69"/>
      <c r="G413" s="76"/>
    </row>
    <row r="414" spans="1:7" ht="15" customHeight="1">
      <c r="A414" s="69"/>
      <c r="B414" s="69"/>
      <c r="C414" s="66"/>
      <c r="D414" s="69"/>
      <c r="E414" s="69"/>
      <c r="F414" s="69"/>
      <c r="G414" s="76"/>
    </row>
    <row r="415" spans="1:7" ht="15" customHeight="1">
      <c r="A415" s="69"/>
      <c r="B415" s="69"/>
      <c r="C415" s="66"/>
      <c r="D415" s="69"/>
      <c r="E415" s="69"/>
      <c r="F415" s="69"/>
      <c r="G415" s="76"/>
    </row>
    <row r="416" spans="1:7" ht="15" customHeight="1">
      <c r="A416" s="69"/>
      <c r="B416" s="69"/>
      <c r="C416" s="66"/>
      <c r="D416" s="69"/>
      <c r="E416" s="69"/>
      <c r="F416" s="69"/>
      <c r="G416" s="76"/>
    </row>
    <row r="417" spans="1:7" ht="15" customHeight="1">
      <c r="A417" s="69"/>
      <c r="B417" s="69"/>
      <c r="C417" s="66"/>
      <c r="D417" s="69"/>
      <c r="E417" s="69"/>
      <c r="F417" s="69"/>
      <c r="G417" s="76"/>
    </row>
    <row r="418" spans="1:7" ht="15" customHeight="1">
      <c r="A418" s="69"/>
      <c r="B418" s="69"/>
      <c r="C418" s="66"/>
      <c r="D418" s="69"/>
      <c r="E418" s="69"/>
      <c r="F418" s="69"/>
      <c r="G418" s="76"/>
    </row>
    <row r="419" spans="1:7" ht="15" customHeight="1">
      <c r="A419" s="69"/>
      <c r="B419" s="69"/>
      <c r="C419" s="66"/>
      <c r="D419" s="69"/>
      <c r="E419" s="69"/>
      <c r="F419" s="69"/>
      <c r="G419" s="76"/>
    </row>
    <row r="420" spans="1:7" ht="15" customHeight="1">
      <c r="A420" s="69"/>
      <c r="B420" s="69"/>
      <c r="C420" s="66"/>
      <c r="D420" s="69"/>
      <c r="E420" s="69"/>
      <c r="F420" s="69"/>
      <c r="G420" s="76"/>
    </row>
    <row r="421" spans="1:7" ht="15" customHeight="1">
      <c r="A421" s="69"/>
      <c r="B421" s="69"/>
      <c r="C421" s="66"/>
      <c r="D421" s="69"/>
      <c r="E421" s="69"/>
      <c r="F421" s="69"/>
      <c r="G421" s="76"/>
    </row>
    <row r="422" spans="1:7" ht="15" customHeight="1">
      <c r="A422" s="69"/>
      <c r="B422" s="69"/>
      <c r="C422" s="66"/>
      <c r="D422" s="69"/>
      <c r="E422" s="69"/>
      <c r="F422" s="69"/>
      <c r="G422" s="76"/>
    </row>
    <row r="423" spans="1:7" ht="15" customHeight="1">
      <c r="A423" s="69"/>
      <c r="B423" s="69"/>
      <c r="C423" s="66"/>
      <c r="D423" s="69"/>
      <c r="E423" s="69"/>
      <c r="F423" s="69"/>
      <c r="G423" s="76"/>
    </row>
    <row r="424" spans="1:7" ht="15" customHeight="1">
      <c r="A424" s="69"/>
      <c r="B424" s="69"/>
      <c r="C424" s="66"/>
      <c r="D424" s="69"/>
      <c r="E424" s="69"/>
      <c r="F424" s="69"/>
      <c r="G424" s="76"/>
    </row>
    <row r="425" spans="1:7" ht="15" customHeight="1">
      <c r="A425" s="69"/>
      <c r="B425" s="69"/>
      <c r="C425" s="66"/>
      <c r="D425" s="69"/>
      <c r="E425" s="69"/>
      <c r="F425" s="69"/>
      <c r="G425" s="76"/>
    </row>
    <row r="426" spans="1:7" ht="15" customHeight="1">
      <c r="A426" s="69"/>
      <c r="B426" s="69"/>
      <c r="C426" s="66"/>
      <c r="D426" s="69"/>
      <c r="E426" s="69"/>
      <c r="F426" s="69"/>
      <c r="G426" s="76"/>
    </row>
    <row r="427" spans="1:7" ht="15" customHeight="1">
      <c r="A427" s="69"/>
      <c r="B427" s="69"/>
      <c r="C427" s="66"/>
      <c r="D427" s="69"/>
      <c r="E427" s="69"/>
      <c r="F427" s="69"/>
      <c r="G427" s="76"/>
    </row>
    <row r="428" spans="1:7" ht="15" customHeight="1">
      <c r="A428" s="69"/>
      <c r="B428" s="69"/>
      <c r="C428" s="66"/>
      <c r="D428" s="69"/>
      <c r="E428" s="69"/>
      <c r="F428" s="69"/>
      <c r="G428" s="76"/>
    </row>
    <row r="429" spans="1:7" ht="15" customHeight="1">
      <c r="A429" s="69"/>
      <c r="B429" s="69"/>
      <c r="C429" s="66"/>
      <c r="D429" s="69"/>
      <c r="E429" s="69"/>
      <c r="F429" s="69"/>
      <c r="G429" s="76"/>
    </row>
    <row r="430" spans="1:7" ht="15" customHeight="1">
      <c r="A430" s="69"/>
      <c r="B430" s="69"/>
      <c r="C430" s="66"/>
      <c r="D430" s="69"/>
      <c r="E430" s="69"/>
      <c r="F430" s="69"/>
      <c r="G430" s="76"/>
    </row>
    <row r="431" spans="1:7" ht="15" customHeight="1">
      <c r="A431" s="69"/>
      <c r="B431" s="69"/>
      <c r="C431" s="66"/>
      <c r="D431" s="69"/>
      <c r="E431" s="69"/>
      <c r="F431" s="69"/>
      <c r="G431" s="76"/>
    </row>
    <row r="432" spans="1:7" ht="15" customHeight="1">
      <c r="A432" s="69"/>
      <c r="B432" s="69"/>
      <c r="C432" s="66"/>
      <c r="D432" s="69"/>
      <c r="E432" s="69"/>
      <c r="F432" s="69"/>
      <c r="G432" s="76"/>
    </row>
    <row r="433" spans="1:7" ht="15" customHeight="1">
      <c r="A433" s="69"/>
      <c r="B433" s="69"/>
      <c r="C433" s="66"/>
      <c r="D433" s="69"/>
      <c r="E433" s="69"/>
      <c r="F433" s="69"/>
      <c r="G433" s="76"/>
    </row>
    <row r="434" spans="1:7" ht="15" customHeight="1">
      <c r="A434" s="69"/>
      <c r="B434" s="69"/>
      <c r="C434" s="66"/>
      <c r="D434" s="69"/>
      <c r="E434" s="69"/>
      <c r="F434" s="69"/>
      <c r="G434" s="76"/>
    </row>
    <row r="435" spans="1:7" ht="15" customHeight="1">
      <c r="A435" s="69"/>
      <c r="B435" s="69"/>
      <c r="C435" s="66"/>
      <c r="D435" s="69"/>
      <c r="E435" s="69"/>
      <c r="F435" s="69"/>
      <c r="G435" s="76"/>
    </row>
    <row r="436" spans="1:7" ht="15" customHeight="1">
      <c r="A436" s="69"/>
      <c r="B436" s="69"/>
      <c r="C436" s="66"/>
      <c r="D436" s="69"/>
      <c r="E436" s="69"/>
      <c r="F436" s="69"/>
      <c r="G436" s="76"/>
    </row>
    <row r="437" spans="1:7" ht="15" customHeight="1">
      <c r="A437" s="69"/>
      <c r="B437" s="69"/>
      <c r="C437" s="66"/>
      <c r="D437" s="69"/>
      <c r="E437" s="69"/>
      <c r="F437" s="69"/>
      <c r="G437" s="76"/>
    </row>
    <row r="438" spans="1:7" ht="15" customHeight="1">
      <c r="A438" s="69"/>
      <c r="B438" s="69"/>
      <c r="C438" s="66"/>
      <c r="D438" s="69"/>
      <c r="E438" s="69"/>
      <c r="F438" s="69"/>
      <c r="G438" s="76"/>
    </row>
    <row r="439" spans="1:7" ht="15" customHeight="1">
      <c r="A439" s="69"/>
      <c r="B439" s="69"/>
      <c r="C439" s="66"/>
      <c r="D439" s="69"/>
      <c r="E439" s="69"/>
      <c r="F439" s="69"/>
      <c r="G439" s="76"/>
    </row>
    <row r="440" spans="1:7" ht="15" customHeight="1">
      <c r="A440" s="69"/>
      <c r="B440" s="69"/>
      <c r="C440" s="66"/>
      <c r="D440" s="69"/>
      <c r="E440" s="69"/>
      <c r="F440" s="69"/>
      <c r="G440" s="76"/>
    </row>
    <row r="441" spans="1:7" ht="15" customHeight="1">
      <c r="A441" s="69"/>
      <c r="B441" s="69"/>
      <c r="C441" s="66"/>
      <c r="D441" s="69"/>
      <c r="E441" s="69"/>
      <c r="F441" s="69"/>
      <c r="G441" s="76"/>
    </row>
    <row r="442" spans="1:7" ht="15" customHeight="1">
      <c r="A442" s="69"/>
      <c r="B442" s="69"/>
      <c r="C442" s="66"/>
      <c r="D442" s="69"/>
      <c r="E442" s="69"/>
      <c r="F442" s="69"/>
      <c r="G442" s="76"/>
    </row>
    <row r="443" spans="1:7" ht="15" customHeight="1">
      <c r="A443" s="69"/>
      <c r="B443" s="69"/>
      <c r="C443" s="66"/>
      <c r="D443" s="69"/>
      <c r="E443" s="69"/>
      <c r="F443" s="69"/>
      <c r="G443" s="76"/>
    </row>
    <row r="444" spans="1:7" ht="15" customHeight="1">
      <c r="A444" s="69"/>
      <c r="B444" s="69"/>
      <c r="C444" s="66"/>
      <c r="D444" s="69"/>
      <c r="E444" s="69"/>
      <c r="F444" s="69"/>
      <c r="G444" s="76"/>
    </row>
    <row r="445" spans="1:7" ht="15" customHeight="1">
      <c r="A445" s="69"/>
      <c r="B445" s="69"/>
      <c r="C445" s="66"/>
      <c r="D445" s="69"/>
      <c r="E445" s="69"/>
      <c r="F445" s="69"/>
      <c r="G445" s="76"/>
    </row>
    <row r="446" spans="1:7" ht="15" customHeight="1">
      <c r="A446" s="69"/>
      <c r="B446" s="69"/>
      <c r="C446" s="66"/>
      <c r="D446" s="69"/>
      <c r="E446" s="69"/>
      <c r="F446" s="69"/>
      <c r="G446" s="76"/>
    </row>
    <row r="447" spans="1:7" ht="15" customHeight="1">
      <c r="A447" s="69"/>
      <c r="B447" s="69"/>
      <c r="C447" s="66"/>
      <c r="D447" s="69"/>
      <c r="E447" s="69"/>
      <c r="F447" s="69"/>
      <c r="G447" s="76"/>
    </row>
    <row r="448" spans="1:7" ht="15" customHeight="1">
      <c r="A448" s="69"/>
      <c r="B448" s="69"/>
      <c r="C448" s="66"/>
      <c r="D448" s="69"/>
      <c r="E448" s="69"/>
      <c r="F448" s="69"/>
      <c r="G448" s="76"/>
    </row>
    <row r="449" spans="1:7" ht="15" customHeight="1">
      <c r="A449" s="69"/>
      <c r="B449" s="69"/>
      <c r="C449" s="66"/>
      <c r="D449" s="69"/>
      <c r="E449" s="69"/>
      <c r="F449" s="69"/>
      <c r="G449" s="76"/>
    </row>
    <row r="450" spans="1:7" ht="15" customHeight="1">
      <c r="A450" s="69"/>
      <c r="B450" s="69"/>
      <c r="C450" s="66"/>
      <c r="D450" s="69"/>
      <c r="E450" s="69"/>
      <c r="F450" s="69"/>
      <c r="G450" s="76"/>
    </row>
    <row r="451" spans="1:7" ht="15" customHeight="1">
      <c r="A451" s="69"/>
      <c r="B451" s="69"/>
      <c r="C451" s="66"/>
      <c r="D451" s="69"/>
      <c r="E451" s="69"/>
      <c r="F451" s="69"/>
      <c r="G451" s="76"/>
    </row>
    <row r="452" spans="1:7" ht="15" customHeight="1">
      <c r="A452" s="69"/>
      <c r="B452" s="69"/>
      <c r="C452" s="66"/>
      <c r="D452" s="69"/>
      <c r="E452" s="69"/>
      <c r="F452" s="69"/>
      <c r="G452" s="76"/>
    </row>
    <row r="453" spans="1:7" ht="15" customHeight="1">
      <c r="A453" s="69"/>
      <c r="B453" s="69"/>
      <c r="C453" s="66"/>
      <c r="D453" s="69"/>
      <c r="E453" s="69"/>
      <c r="F453" s="69"/>
      <c r="G453" s="76"/>
    </row>
    <row r="454" spans="1:7" ht="15" customHeight="1">
      <c r="A454" s="69"/>
      <c r="B454" s="69"/>
      <c r="C454" s="66"/>
      <c r="D454" s="69"/>
      <c r="E454" s="69"/>
      <c r="F454" s="69"/>
      <c r="G454" s="76"/>
    </row>
    <row r="455" spans="1:7" ht="15" customHeight="1">
      <c r="A455" s="69"/>
      <c r="B455" s="69"/>
      <c r="C455" s="66"/>
      <c r="D455" s="69"/>
      <c r="E455" s="69"/>
      <c r="F455" s="69"/>
      <c r="G455" s="76"/>
    </row>
    <row r="456" spans="1:7" ht="15" customHeight="1">
      <c r="A456" s="69"/>
      <c r="B456" s="69"/>
      <c r="C456" s="66"/>
      <c r="D456" s="69"/>
      <c r="E456" s="69"/>
      <c r="F456" s="69"/>
      <c r="G456" s="76"/>
    </row>
    <row r="457" spans="1:7" ht="15" customHeight="1">
      <c r="A457" s="69"/>
      <c r="B457" s="69"/>
      <c r="C457" s="66"/>
      <c r="D457" s="69"/>
      <c r="E457" s="69"/>
      <c r="F457" s="69"/>
      <c r="G457" s="76"/>
    </row>
    <row r="458" spans="1:7" ht="15" customHeight="1">
      <c r="A458" s="69"/>
      <c r="B458" s="69"/>
      <c r="C458" s="66"/>
      <c r="D458" s="69"/>
      <c r="E458" s="69"/>
      <c r="F458" s="69"/>
      <c r="G458" s="76"/>
    </row>
    <row r="459" spans="1:7" ht="15" customHeight="1">
      <c r="A459" s="69"/>
      <c r="B459" s="69"/>
      <c r="C459" s="66"/>
      <c r="D459" s="69"/>
      <c r="E459" s="69"/>
      <c r="F459" s="69"/>
      <c r="G459" s="76"/>
    </row>
    <row r="460" spans="1:7" ht="15" customHeight="1">
      <c r="A460" s="69"/>
      <c r="B460" s="69"/>
      <c r="C460" s="66"/>
      <c r="D460" s="69"/>
      <c r="E460" s="69"/>
      <c r="F460" s="69"/>
      <c r="G460" s="76"/>
    </row>
    <row r="461" spans="1:7" ht="15" customHeight="1">
      <c r="A461" s="69"/>
      <c r="B461" s="69"/>
      <c r="C461" s="66"/>
      <c r="D461" s="69"/>
      <c r="E461" s="69"/>
      <c r="F461" s="69"/>
      <c r="G461" s="76"/>
    </row>
    <row r="462" spans="1:7" ht="15" customHeight="1">
      <c r="A462" s="69"/>
      <c r="B462" s="69"/>
      <c r="C462" s="66"/>
      <c r="D462" s="69"/>
      <c r="E462" s="69"/>
      <c r="F462" s="69"/>
      <c r="G462" s="76"/>
    </row>
    <row r="463" spans="1:7" ht="15" customHeight="1">
      <c r="A463" s="69"/>
      <c r="B463" s="69"/>
      <c r="C463" s="66"/>
      <c r="D463" s="69"/>
      <c r="E463" s="69"/>
      <c r="F463" s="69"/>
      <c r="G463" s="76"/>
    </row>
    <row r="464" spans="1:7" ht="15" customHeight="1">
      <c r="A464" s="69"/>
      <c r="B464" s="69"/>
      <c r="C464" s="66"/>
      <c r="D464" s="69"/>
      <c r="E464" s="69"/>
      <c r="F464" s="69"/>
      <c r="G464" s="76"/>
    </row>
    <row r="465" spans="1:7" ht="15" customHeight="1">
      <c r="A465" s="69"/>
      <c r="B465" s="69"/>
      <c r="C465" s="66"/>
      <c r="D465" s="69"/>
      <c r="E465" s="69"/>
      <c r="F465" s="69"/>
      <c r="G465" s="76"/>
    </row>
    <row r="466" spans="1:7" ht="15" customHeight="1">
      <c r="A466" s="69"/>
      <c r="B466" s="69"/>
      <c r="C466" s="66"/>
      <c r="D466" s="69"/>
      <c r="E466" s="69"/>
      <c r="F466" s="69"/>
      <c r="G466" s="76"/>
    </row>
    <row r="467" spans="1:7" ht="15" customHeight="1">
      <c r="A467" s="69"/>
      <c r="B467" s="69"/>
      <c r="C467" s="66"/>
      <c r="D467" s="69"/>
      <c r="E467" s="69"/>
      <c r="F467" s="69"/>
      <c r="G467" s="76"/>
    </row>
    <row r="468" spans="1:7" ht="15" customHeight="1">
      <c r="A468" s="69"/>
      <c r="B468" s="69"/>
      <c r="C468" s="66"/>
      <c r="D468" s="69"/>
      <c r="E468" s="69"/>
      <c r="F468" s="69"/>
      <c r="G468" s="76"/>
    </row>
    <row r="469" spans="1:7" ht="15" customHeight="1">
      <c r="A469" s="69"/>
      <c r="B469" s="69"/>
      <c r="C469" s="66"/>
      <c r="D469" s="69"/>
      <c r="E469" s="69"/>
      <c r="F469" s="69"/>
      <c r="G469" s="76"/>
    </row>
    <row r="470" spans="1:7" ht="15" customHeight="1">
      <c r="A470" s="69"/>
      <c r="B470" s="69"/>
      <c r="C470" s="66"/>
      <c r="D470" s="69"/>
      <c r="E470" s="69"/>
      <c r="F470" s="69"/>
      <c r="G470" s="76"/>
    </row>
    <row r="471" spans="1:7" ht="15" customHeight="1">
      <c r="A471" s="69"/>
      <c r="B471" s="69"/>
      <c r="C471" s="66"/>
      <c r="D471" s="69"/>
      <c r="E471" s="69"/>
      <c r="F471" s="69"/>
      <c r="G471" s="76"/>
    </row>
    <row r="472" spans="1:7" ht="15" customHeight="1">
      <c r="A472" s="69"/>
      <c r="B472" s="69"/>
      <c r="C472" s="66"/>
      <c r="D472" s="69"/>
      <c r="E472" s="69"/>
      <c r="F472" s="69"/>
      <c r="G472" s="76"/>
    </row>
    <row r="473" spans="1:7" ht="15" customHeight="1">
      <c r="A473" s="69"/>
      <c r="B473" s="69"/>
      <c r="C473" s="66"/>
      <c r="D473" s="69"/>
      <c r="E473" s="69"/>
      <c r="F473" s="69"/>
      <c r="G473" s="76"/>
    </row>
    <row r="474" spans="1:7" ht="15" customHeight="1">
      <c r="A474" s="69"/>
      <c r="B474" s="69"/>
      <c r="C474" s="66"/>
      <c r="D474" s="69"/>
      <c r="E474" s="69"/>
      <c r="F474" s="69"/>
      <c r="G474" s="76"/>
    </row>
    <row r="475" spans="1:7" ht="15" customHeight="1">
      <c r="A475" s="69"/>
      <c r="B475" s="69"/>
      <c r="C475" s="66"/>
      <c r="D475" s="69"/>
      <c r="E475" s="69"/>
      <c r="F475" s="69"/>
      <c r="G475" s="76"/>
    </row>
    <row r="476" spans="1:7" ht="15" customHeight="1">
      <c r="A476" s="69"/>
      <c r="B476" s="69"/>
      <c r="C476" s="66"/>
      <c r="D476" s="69"/>
      <c r="E476" s="69"/>
      <c r="F476" s="69"/>
      <c r="G476" s="76"/>
    </row>
    <row r="477" spans="1:7" ht="15" customHeight="1">
      <c r="A477" s="69"/>
      <c r="B477" s="69"/>
      <c r="C477" s="66"/>
      <c r="D477" s="69"/>
      <c r="E477" s="69"/>
      <c r="F477" s="69"/>
      <c r="G477" s="76"/>
    </row>
    <row r="478" spans="1:7" ht="15" customHeight="1">
      <c r="A478" s="69"/>
      <c r="B478" s="69"/>
      <c r="C478" s="66"/>
      <c r="D478" s="69"/>
      <c r="E478" s="69"/>
      <c r="F478" s="69"/>
      <c r="G478" s="76"/>
    </row>
    <row r="479" spans="1:7" ht="15" customHeight="1">
      <c r="A479" s="69"/>
      <c r="B479" s="69"/>
      <c r="C479" s="66"/>
      <c r="D479" s="69"/>
      <c r="E479" s="69"/>
      <c r="F479" s="69"/>
      <c r="G479" s="76"/>
    </row>
    <row r="480" spans="1:7" ht="15" customHeight="1">
      <c r="A480" s="69"/>
      <c r="B480" s="69"/>
      <c r="C480" s="66"/>
      <c r="D480" s="69"/>
      <c r="E480" s="69"/>
      <c r="F480" s="69"/>
      <c r="G480" s="76"/>
    </row>
    <row r="481" spans="1:7" ht="15" customHeight="1">
      <c r="A481" s="69"/>
      <c r="B481" s="69"/>
      <c r="C481" s="66"/>
      <c r="D481" s="69"/>
      <c r="E481" s="69"/>
      <c r="F481" s="69"/>
      <c r="G481" s="76"/>
    </row>
    <row r="482" spans="1:7" ht="15" customHeight="1">
      <c r="A482" s="69"/>
      <c r="B482" s="69"/>
      <c r="C482" s="66"/>
      <c r="D482" s="69"/>
      <c r="E482" s="69"/>
      <c r="F482" s="69"/>
      <c r="G482" s="76"/>
    </row>
    <row r="483" spans="1:7" ht="15" customHeight="1">
      <c r="A483" s="69"/>
      <c r="B483" s="69"/>
      <c r="C483" s="66"/>
      <c r="D483" s="69"/>
      <c r="E483" s="69"/>
      <c r="F483" s="69"/>
      <c r="G483" s="76"/>
    </row>
    <row r="484" spans="1:7" ht="15" customHeight="1">
      <c r="A484" s="69"/>
      <c r="B484" s="69"/>
      <c r="C484" s="66"/>
      <c r="D484" s="69"/>
      <c r="E484" s="69"/>
      <c r="F484" s="69"/>
      <c r="G484" s="76"/>
    </row>
    <row r="485" spans="1:7" ht="15" customHeight="1">
      <c r="A485" s="69"/>
      <c r="B485" s="69"/>
      <c r="C485" s="66"/>
      <c r="D485" s="69"/>
      <c r="E485" s="69"/>
      <c r="F485" s="69"/>
      <c r="G485" s="76"/>
    </row>
    <row r="486" spans="1:7" ht="15" customHeight="1">
      <c r="A486" s="69"/>
      <c r="B486" s="69"/>
      <c r="C486" s="66"/>
      <c r="D486" s="69"/>
      <c r="E486" s="69"/>
      <c r="F486" s="69"/>
      <c r="G486" s="76"/>
    </row>
    <row r="487" spans="1:7" ht="15" customHeight="1">
      <c r="A487" s="69"/>
      <c r="B487" s="69"/>
      <c r="C487" s="66"/>
      <c r="D487" s="69"/>
      <c r="E487" s="69"/>
      <c r="F487" s="69"/>
      <c r="G487" s="76"/>
    </row>
    <row r="488" spans="1:7" ht="15" customHeight="1">
      <c r="A488" s="69"/>
      <c r="B488" s="69"/>
      <c r="C488" s="66"/>
      <c r="D488" s="69"/>
      <c r="E488" s="69"/>
      <c r="F488" s="69"/>
      <c r="G488" s="76"/>
    </row>
    <row r="489" spans="1:7" ht="15" customHeight="1">
      <c r="A489" s="69"/>
      <c r="B489" s="69"/>
      <c r="C489" s="66"/>
      <c r="D489" s="69"/>
      <c r="E489" s="69"/>
      <c r="F489" s="69"/>
      <c r="G489" s="76"/>
    </row>
    <row r="490" spans="1:7" ht="15" customHeight="1">
      <c r="A490" s="69"/>
      <c r="B490" s="69"/>
      <c r="C490" s="66"/>
      <c r="D490" s="69"/>
      <c r="E490" s="69"/>
      <c r="F490" s="69"/>
      <c r="G490" s="76"/>
    </row>
    <row r="491" spans="1:7" ht="15" customHeight="1">
      <c r="A491" s="69"/>
      <c r="B491" s="69"/>
      <c r="C491" s="66"/>
      <c r="D491" s="69"/>
      <c r="E491" s="69"/>
      <c r="F491" s="69"/>
      <c r="G491" s="76"/>
    </row>
    <row r="492" spans="1:7" ht="15" customHeight="1">
      <c r="A492" s="69"/>
      <c r="B492" s="69"/>
      <c r="C492" s="66"/>
      <c r="D492" s="69"/>
      <c r="E492" s="69"/>
      <c r="F492" s="69"/>
      <c r="G492" s="76"/>
    </row>
    <row r="493" spans="1:7" ht="15" customHeight="1">
      <c r="A493" s="69"/>
      <c r="B493" s="69"/>
      <c r="C493" s="66"/>
      <c r="D493" s="69"/>
      <c r="E493" s="69"/>
      <c r="F493" s="69"/>
      <c r="G493" s="76"/>
    </row>
    <row r="494" spans="1:7" ht="15" customHeight="1">
      <c r="A494" s="69"/>
      <c r="B494" s="69"/>
      <c r="C494" s="66"/>
      <c r="D494" s="69"/>
      <c r="E494" s="69"/>
      <c r="F494" s="69"/>
      <c r="G494" s="76"/>
    </row>
    <row r="495" spans="1:7" ht="15" customHeight="1">
      <c r="A495" s="69"/>
      <c r="B495" s="69"/>
      <c r="C495" s="66"/>
      <c r="D495" s="69"/>
      <c r="E495" s="69"/>
      <c r="F495" s="69"/>
      <c r="G495" s="76"/>
    </row>
    <row r="496" spans="1:7" ht="15" customHeight="1">
      <c r="A496" s="69"/>
      <c r="B496" s="69"/>
      <c r="C496" s="66"/>
      <c r="D496" s="69"/>
      <c r="E496" s="69"/>
      <c r="F496" s="69"/>
      <c r="G496" s="76"/>
    </row>
    <row r="497" spans="1:7" ht="15" customHeight="1">
      <c r="A497" s="69"/>
      <c r="B497" s="69"/>
      <c r="C497" s="66"/>
      <c r="D497" s="69"/>
      <c r="E497" s="69"/>
      <c r="F497" s="69"/>
      <c r="G497" s="76"/>
    </row>
    <row r="498" spans="1:7" ht="15" customHeight="1">
      <c r="A498" s="69"/>
      <c r="B498" s="69"/>
      <c r="C498" s="66"/>
      <c r="D498" s="69"/>
      <c r="E498" s="69"/>
      <c r="F498" s="69"/>
      <c r="G498" s="76"/>
    </row>
    <row r="499" spans="1:7" ht="15" customHeight="1">
      <c r="A499" s="69"/>
      <c r="B499" s="69"/>
      <c r="C499" s="66"/>
      <c r="D499" s="69"/>
      <c r="E499" s="69"/>
      <c r="F499" s="69"/>
      <c r="G499" s="76"/>
    </row>
    <row r="500" spans="1:7" ht="15" customHeight="1">
      <c r="A500" s="69"/>
      <c r="B500" s="69"/>
      <c r="C500" s="66"/>
      <c r="D500" s="69"/>
      <c r="E500" s="69"/>
      <c r="F500" s="69"/>
      <c r="G500" s="76"/>
    </row>
    <row r="501" spans="1:7" ht="15" customHeight="1">
      <c r="A501" s="69"/>
      <c r="B501" s="69"/>
      <c r="C501" s="66"/>
      <c r="D501" s="69"/>
      <c r="E501" s="69"/>
      <c r="F501" s="69"/>
      <c r="G501" s="76"/>
    </row>
    <row r="502" spans="1:7" ht="15" customHeight="1">
      <c r="A502" s="69"/>
      <c r="B502" s="69"/>
      <c r="C502" s="66"/>
      <c r="D502" s="69"/>
      <c r="E502" s="69"/>
      <c r="F502" s="69"/>
      <c r="G502" s="76"/>
    </row>
    <row r="503" spans="1:7" ht="15" customHeight="1">
      <c r="A503" s="69"/>
      <c r="B503" s="69"/>
      <c r="C503" s="66"/>
      <c r="D503" s="69"/>
      <c r="E503" s="69"/>
      <c r="F503" s="69"/>
      <c r="G503" s="76"/>
    </row>
    <row r="504" spans="1:7" ht="15" customHeight="1">
      <c r="A504" s="69"/>
      <c r="B504" s="69"/>
      <c r="C504" s="66"/>
      <c r="D504" s="69"/>
      <c r="E504" s="69"/>
      <c r="F504" s="69"/>
      <c r="G504" s="76"/>
    </row>
    <row r="505" spans="1:7" ht="15" customHeight="1">
      <c r="A505" s="69"/>
      <c r="B505" s="69"/>
      <c r="C505" s="66"/>
      <c r="D505" s="69"/>
      <c r="E505" s="69"/>
      <c r="F505" s="69"/>
      <c r="G505" s="76"/>
    </row>
    <row r="506" spans="1:7" ht="15" customHeight="1">
      <c r="A506" s="69"/>
      <c r="B506" s="69"/>
      <c r="C506" s="66"/>
      <c r="D506" s="69"/>
      <c r="E506" s="69"/>
      <c r="F506" s="69"/>
      <c r="G506" s="76"/>
    </row>
    <row r="507" spans="1:7" ht="15" customHeight="1">
      <c r="A507" s="69"/>
      <c r="B507" s="69"/>
      <c r="C507" s="66"/>
      <c r="D507" s="69"/>
      <c r="E507" s="69"/>
      <c r="F507" s="69"/>
      <c r="G507" s="76"/>
    </row>
    <row r="508" spans="1:7" ht="15" customHeight="1">
      <c r="A508" s="69"/>
      <c r="B508" s="69"/>
      <c r="C508" s="66"/>
      <c r="D508" s="69"/>
      <c r="E508" s="69"/>
      <c r="F508" s="69"/>
      <c r="G508" s="76"/>
    </row>
    <row r="509" spans="1:7" ht="15" customHeight="1">
      <c r="A509" s="69"/>
      <c r="B509" s="69"/>
      <c r="C509" s="66"/>
      <c r="D509" s="69"/>
      <c r="E509" s="69"/>
      <c r="F509" s="69"/>
      <c r="G509" s="76"/>
    </row>
    <row r="510" spans="1:7" ht="15" customHeight="1">
      <c r="A510" s="69"/>
      <c r="B510" s="69"/>
      <c r="C510" s="66"/>
      <c r="D510" s="69"/>
      <c r="E510" s="69"/>
      <c r="F510" s="69"/>
      <c r="G510" s="76"/>
    </row>
    <row r="511" spans="1:7" ht="15" customHeight="1">
      <c r="A511" s="69"/>
      <c r="B511" s="69"/>
      <c r="C511" s="66"/>
      <c r="D511" s="69"/>
      <c r="E511" s="69"/>
      <c r="F511" s="69"/>
      <c r="G511" s="76"/>
    </row>
    <row r="512" spans="1:7" ht="15" customHeight="1">
      <c r="A512" s="69"/>
      <c r="B512" s="69"/>
      <c r="C512" s="66"/>
      <c r="D512" s="69"/>
      <c r="E512" s="69"/>
      <c r="F512" s="69"/>
      <c r="G512" s="76"/>
    </row>
    <row r="513" spans="1:7" ht="15" customHeight="1">
      <c r="A513" s="69"/>
      <c r="B513" s="69"/>
      <c r="C513" s="66"/>
      <c r="D513" s="69"/>
      <c r="E513" s="69"/>
      <c r="F513" s="69"/>
      <c r="G513" s="76"/>
    </row>
    <row r="514" spans="1:7" ht="15" customHeight="1">
      <c r="A514" s="69"/>
      <c r="B514" s="69"/>
      <c r="C514" s="66"/>
      <c r="D514" s="69"/>
      <c r="E514" s="69"/>
      <c r="F514" s="69"/>
      <c r="G514" s="76"/>
    </row>
    <row r="515" spans="1:7" ht="15" customHeight="1">
      <c r="A515" s="69"/>
      <c r="B515" s="69"/>
      <c r="C515" s="66"/>
      <c r="D515" s="69"/>
      <c r="E515" s="69"/>
      <c r="F515" s="69"/>
      <c r="G515" s="76"/>
    </row>
    <row r="516" spans="1:7" ht="15" customHeight="1">
      <c r="A516" s="69"/>
      <c r="B516" s="69"/>
      <c r="C516" s="66"/>
      <c r="D516" s="69"/>
      <c r="E516" s="69"/>
      <c r="F516" s="69"/>
      <c r="G516" s="76"/>
    </row>
    <row r="517" spans="1:7" ht="15" customHeight="1">
      <c r="A517" s="69"/>
      <c r="B517" s="69"/>
      <c r="C517" s="66"/>
      <c r="D517" s="69"/>
      <c r="E517" s="69"/>
      <c r="F517" s="69"/>
      <c r="G517" s="76"/>
    </row>
    <row r="518" spans="1:7" ht="15" customHeight="1">
      <c r="A518" s="69"/>
      <c r="B518" s="69"/>
      <c r="C518" s="66"/>
      <c r="D518" s="69"/>
      <c r="E518" s="69"/>
      <c r="F518" s="69"/>
      <c r="G518" s="76"/>
    </row>
    <row r="519" spans="1:7" ht="15" customHeight="1">
      <c r="A519" s="69"/>
      <c r="B519" s="69"/>
      <c r="C519" s="66"/>
      <c r="D519" s="69"/>
      <c r="E519" s="69"/>
      <c r="F519" s="69"/>
      <c r="G519" s="76"/>
    </row>
    <row r="520" spans="1:7" ht="15" customHeight="1">
      <c r="A520" s="69"/>
      <c r="B520" s="69"/>
      <c r="C520" s="66"/>
      <c r="D520" s="69"/>
      <c r="E520" s="69"/>
      <c r="F520" s="69"/>
      <c r="G520" s="76"/>
    </row>
    <row r="521" spans="1:7" ht="15" customHeight="1">
      <c r="A521" s="69"/>
      <c r="B521" s="69"/>
      <c r="C521" s="66"/>
      <c r="D521" s="69"/>
      <c r="E521" s="69"/>
      <c r="F521" s="69"/>
      <c r="G521" s="76"/>
    </row>
    <row r="522" spans="1:7" ht="15" customHeight="1">
      <c r="A522" s="69"/>
      <c r="B522" s="69"/>
      <c r="C522" s="66"/>
      <c r="D522" s="69"/>
      <c r="E522" s="69"/>
      <c r="F522" s="69"/>
      <c r="G522" s="76"/>
    </row>
    <row r="523" spans="1:7" ht="15" customHeight="1">
      <c r="A523" s="69"/>
      <c r="B523" s="69"/>
      <c r="C523" s="66"/>
      <c r="D523" s="69"/>
      <c r="E523" s="69"/>
      <c r="F523" s="69"/>
      <c r="G523" s="76"/>
    </row>
    <row r="524" spans="1:7" ht="15" customHeight="1">
      <c r="A524" s="69"/>
      <c r="B524" s="69"/>
      <c r="C524" s="66"/>
      <c r="D524" s="69"/>
      <c r="E524" s="69"/>
      <c r="F524" s="69"/>
      <c r="G524" s="76"/>
    </row>
    <row r="525" spans="1:7" ht="15" customHeight="1">
      <c r="A525" s="69"/>
      <c r="B525" s="69"/>
      <c r="C525" s="66"/>
      <c r="D525" s="69"/>
      <c r="E525" s="69"/>
      <c r="F525" s="69"/>
      <c r="G525" s="76"/>
    </row>
    <row r="526" spans="1:7" ht="15" customHeight="1">
      <c r="A526" s="69"/>
      <c r="B526" s="69"/>
      <c r="C526" s="66"/>
      <c r="D526" s="69"/>
      <c r="E526" s="69"/>
      <c r="F526" s="69"/>
      <c r="G526" s="76"/>
    </row>
    <row r="527" spans="1:7" ht="15" customHeight="1">
      <c r="A527" s="69"/>
      <c r="B527" s="69"/>
      <c r="C527" s="66"/>
      <c r="D527" s="69"/>
      <c r="E527" s="69"/>
      <c r="F527" s="69"/>
      <c r="G527" s="76"/>
    </row>
    <row r="528" spans="1:7" ht="15" customHeight="1">
      <c r="A528" s="69"/>
      <c r="B528" s="69"/>
      <c r="C528" s="66"/>
      <c r="D528" s="69"/>
      <c r="E528" s="69"/>
      <c r="F528" s="69"/>
      <c r="G528" s="76"/>
    </row>
    <row r="529" spans="1:7" ht="15" customHeight="1">
      <c r="A529" s="69"/>
      <c r="B529" s="69"/>
      <c r="C529" s="66"/>
      <c r="D529" s="69"/>
      <c r="E529" s="69"/>
      <c r="F529" s="69"/>
      <c r="G529" s="76"/>
    </row>
    <row r="530" spans="1:7" ht="15" customHeight="1">
      <c r="A530" s="69"/>
      <c r="B530" s="69"/>
      <c r="C530" s="66"/>
      <c r="D530" s="69"/>
      <c r="E530" s="69"/>
      <c r="F530" s="69"/>
      <c r="G530" s="76"/>
    </row>
    <row r="531" spans="1:7" ht="15" customHeight="1">
      <c r="A531" s="69"/>
      <c r="B531" s="69"/>
      <c r="C531" s="66"/>
      <c r="D531" s="69"/>
      <c r="E531" s="69"/>
      <c r="F531" s="69"/>
      <c r="G531" s="76"/>
    </row>
    <row r="532" spans="1:7" ht="15" customHeight="1">
      <c r="A532" s="69"/>
      <c r="B532" s="69"/>
      <c r="C532" s="66"/>
      <c r="D532" s="69"/>
      <c r="E532" s="69"/>
      <c r="F532" s="69"/>
      <c r="G532" s="76"/>
    </row>
    <row r="533" spans="1:7" ht="15" customHeight="1">
      <c r="A533" s="69"/>
      <c r="B533" s="69"/>
      <c r="C533" s="66"/>
      <c r="D533" s="69"/>
      <c r="E533" s="69"/>
      <c r="F533" s="69"/>
      <c r="G533" s="76"/>
    </row>
    <row r="534" spans="1:7" ht="15" customHeight="1">
      <c r="A534" s="69"/>
      <c r="B534" s="69"/>
      <c r="C534" s="66"/>
      <c r="D534" s="69"/>
      <c r="E534" s="69"/>
      <c r="F534" s="69"/>
      <c r="G534" s="76"/>
    </row>
    <row r="535" spans="1:7" ht="15" customHeight="1">
      <c r="A535" s="69"/>
      <c r="B535" s="69"/>
      <c r="C535" s="66"/>
      <c r="D535" s="69"/>
      <c r="E535" s="69"/>
      <c r="F535" s="69"/>
      <c r="G535" s="76"/>
    </row>
    <row r="536" spans="1:7" ht="15" customHeight="1">
      <c r="A536" s="69"/>
      <c r="B536" s="69"/>
      <c r="C536" s="66"/>
      <c r="D536" s="69"/>
      <c r="E536" s="69"/>
      <c r="F536" s="69"/>
      <c r="G536" s="76"/>
    </row>
    <row r="537" spans="1:7" ht="15" customHeight="1">
      <c r="A537" s="69"/>
      <c r="B537" s="69"/>
      <c r="C537" s="66"/>
      <c r="D537" s="69"/>
      <c r="E537" s="69"/>
      <c r="F537" s="69"/>
      <c r="G537" s="76"/>
    </row>
    <row r="538" spans="1:7" ht="15" customHeight="1">
      <c r="A538" s="69"/>
      <c r="B538" s="69"/>
      <c r="C538" s="66"/>
      <c r="D538" s="69"/>
      <c r="E538" s="69"/>
      <c r="F538" s="69"/>
      <c r="G538" s="76"/>
    </row>
    <row r="539" spans="1:7" ht="15" customHeight="1">
      <c r="A539" s="69"/>
      <c r="B539" s="69"/>
      <c r="C539" s="66"/>
      <c r="D539" s="69"/>
      <c r="E539" s="69"/>
      <c r="F539" s="69"/>
      <c r="G539" s="76"/>
    </row>
    <row r="540" spans="1:7" ht="15" customHeight="1">
      <c r="A540" s="69"/>
      <c r="B540" s="69"/>
      <c r="C540" s="66"/>
      <c r="D540" s="69"/>
      <c r="E540" s="69"/>
      <c r="F540" s="69"/>
      <c r="G540" s="76"/>
    </row>
    <row r="541" spans="1:7" ht="15" customHeight="1">
      <c r="A541" s="69"/>
      <c r="B541" s="69"/>
      <c r="C541" s="66"/>
      <c r="D541" s="69"/>
      <c r="E541" s="69"/>
      <c r="F541" s="69"/>
      <c r="G541" s="76"/>
    </row>
    <row r="542" spans="1:7" ht="15" customHeight="1">
      <c r="A542" s="69"/>
      <c r="B542" s="69"/>
      <c r="C542" s="66"/>
      <c r="D542" s="69"/>
      <c r="E542" s="69"/>
      <c r="F542" s="69"/>
      <c r="G542" s="76"/>
    </row>
    <row r="543" spans="1:7" ht="15" customHeight="1">
      <c r="A543" s="69"/>
      <c r="B543" s="69"/>
      <c r="C543" s="66"/>
      <c r="D543" s="69"/>
      <c r="E543" s="69"/>
      <c r="F543" s="69"/>
      <c r="G543" s="76"/>
    </row>
    <row r="544" spans="1:7" ht="15" customHeight="1">
      <c r="A544" s="69"/>
      <c r="B544" s="69"/>
      <c r="C544" s="66"/>
      <c r="D544" s="69"/>
      <c r="E544" s="69"/>
      <c r="F544" s="69"/>
      <c r="G544" s="76"/>
    </row>
    <row r="545" spans="1:7" ht="15" customHeight="1">
      <c r="A545" s="69"/>
      <c r="B545" s="69"/>
      <c r="C545" s="66"/>
      <c r="D545" s="69"/>
      <c r="E545" s="69"/>
      <c r="F545" s="69"/>
      <c r="G545" s="76"/>
    </row>
    <row r="546" spans="1:7" ht="15" customHeight="1">
      <c r="A546" s="69"/>
      <c r="B546" s="69"/>
      <c r="C546" s="66"/>
      <c r="D546" s="69"/>
      <c r="E546" s="69"/>
      <c r="F546" s="69"/>
      <c r="G546" s="76"/>
    </row>
    <row r="547" spans="1:7" ht="15" customHeight="1">
      <c r="A547" s="69"/>
      <c r="B547" s="69"/>
      <c r="C547" s="66"/>
      <c r="D547" s="69"/>
      <c r="E547" s="69"/>
      <c r="F547" s="69"/>
      <c r="G547" s="76"/>
    </row>
    <row r="548" spans="1:7" ht="15" customHeight="1">
      <c r="A548" s="69"/>
      <c r="B548" s="69"/>
      <c r="C548" s="66"/>
      <c r="D548" s="69"/>
      <c r="E548" s="69"/>
      <c r="F548" s="69"/>
      <c r="G548" s="76"/>
    </row>
    <row r="549" spans="1:7" ht="15" customHeight="1">
      <c r="A549" s="69"/>
      <c r="B549" s="69"/>
      <c r="C549" s="66"/>
      <c r="D549" s="69"/>
      <c r="E549" s="69"/>
      <c r="F549" s="69"/>
      <c r="G549" s="76"/>
    </row>
    <row r="550" spans="1:7" ht="15" customHeight="1">
      <c r="A550" s="69"/>
      <c r="B550" s="69"/>
      <c r="C550" s="66"/>
      <c r="D550" s="69"/>
      <c r="E550" s="69"/>
      <c r="F550" s="69"/>
      <c r="G550" s="76"/>
    </row>
    <row r="551" spans="1:7" ht="15" customHeight="1">
      <c r="A551" s="69"/>
      <c r="B551" s="69"/>
      <c r="C551" s="66"/>
      <c r="D551" s="69"/>
      <c r="E551" s="69"/>
      <c r="F551" s="69"/>
      <c r="G551" s="76"/>
    </row>
    <row r="552" spans="1:7" ht="15" customHeight="1">
      <c r="A552" s="69"/>
      <c r="B552" s="69"/>
      <c r="C552" s="66"/>
      <c r="D552" s="69"/>
      <c r="E552" s="69"/>
      <c r="F552" s="69"/>
      <c r="G552" s="76"/>
    </row>
    <row r="553" spans="1:7" ht="15" customHeight="1">
      <c r="A553" s="69"/>
      <c r="B553" s="69"/>
      <c r="C553" s="66"/>
      <c r="D553" s="69"/>
      <c r="E553" s="69"/>
      <c r="F553" s="69"/>
      <c r="G553" s="76"/>
    </row>
    <row r="554" spans="1:7" ht="15" customHeight="1">
      <c r="A554" s="69"/>
      <c r="B554" s="69"/>
      <c r="C554" s="66"/>
      <c r="D554" s="69"/>
      <c r="E554" s="69"/>
      <c r="F554" s="69"/>
      <c r="G554" s="76"/>
    </row>
    <row r="555" spans="1:7" ht="15" customHeight="1">
      <c r="A555" s="69"/>
      <c r="B555" s="69"/>
      <c r="C555" s="66"/>
      <c r="D555" s="69"/>
      <c r="E555" s="69"/>
      <c r="F555" s="69"/>
      <c r="G555" s="76"/>
    </row>
    <row r="556" spans="1:7" ht="15" customHeight="1">
      <c r="A556" s="69"/>
      <c r="B556" s="69"/>
      <c r="C556" s="66"/>
      <c r="D556" s="69"/>
      <c r="E556" s="69"/>
      <c r="F556" s="69"/>
      <c r="G556" s="76"/>
    </row>
    <row r="557" spans="1:7" ht="15" customHeight="1">
      <c r="A557" s="69"/>
      <c r="B557" s="69"/>
      <c r="C557" s="66"/>
      <c r="D557" s="69"/>
      <c r="E557" s="69"/>
      <c r="F557" s="69"/>
      <c r="G557" s="76"/>
    </row>
    <row r="558" spans="1:7" ht="15" customHeight="1">
      <c r="A558" s="69"/>
      <c r="B558" s="69"/>
      <c r="C558" s="66"/>
      <c r="D558" s="69"/>
      <c r="E558" s="69"/>
      <c r="F558" s="69"/>
      <c r="G558" s="76"/>
    </row>
    <row r="559" spans="1:7" ht="15" customHeight="1">
      <c r="A559" s="69"/>
      <c r="B559" s="69"/>
      <c r="C559" s="66"/>
      <c r="D559" s="69"/>
      <c r="E559" s="69"/>
      <c r="F559" s="69"/>
      <c r="G559" s="76"/>
    </row>
    <row r="560" spans="1:7" ht="15" customHeight="1">
      <c r="A560" s="69"/>
      <c r="B560" s="69"/>
      <c r="C560" s="66"/>
      <c r="D560" s="69"/>
      <c r="E560" s="69"/>
      <c r="F560" s="69"/>
      <c r="G560" s="76"/>
    </row>
    <row r="561" spans="1:7" ht="15" customHeight="1">
      <c r="A561" s="69"/>
      <c r="B561" s="69"/>
      <c r="C561" s="66"/>
      <c r="D561" s="69"/>
      <c r="E561" s="69"/>
      <c r="F561" s="69"/>
      <c r="G561" s="76"/>
    </row>
    <row r="562" spans="1:7" ht="15" customHeight="1">
      <c r="A562" s="69"/>
      <c r="B562" s="69"/>
      <c r="C562" s="66"/>
      <c r="D562" s="69"/>
      <c r="E562" s="69"/>
      <c r="F562" s="69"/>
      <c r="G562" s="76"/>
    </row>
    <row r="563" spans="1:7" ht="15" customHeight="1">
      <c r="A563" s="69"/>
      <c r="B563" s="69"/>
      <c r="C563" s="66"/>
      <c r="D563" s="69"/>
      <c r="E563" s="69"/>
      <c r="F563" s="69"/>
      <c r="G563" s="76"/>
    </row>
    <row r="564" spans="1:7" ht="15" customHeight="1">
      <c r="A564" s="69"/>
      <c r="B564" s="69"/>
      <c r="C564" s="66"/>
      <c r="D564" s="69"/>
      <c r="E564" s="69"/>
      <c r="F564" s="69"/>
      <c r="G564" s="76"/>
    </row>
    <row r="565" spans="1:7" ht="15" customHeight="1">
      <c r="A565" s="69"/>
      <c r="B565" s="69"/>
      <c r="C565" s="66"/>
      <c r="D565" s="69"/>
      <c r="E565" s="69"/>
      <c r="F565" s="69"/>
      <c r="G565" s="76"/>
    </row>
    <row r="566" spans="1:7" ht="15" customHeight="1">
      <c r="A566" s="69"/>
      <c r="B566" s="69"/>
      <c r="C566" s="66"/>
      <c r="D566" s="69"/>
      <c r="E566" s="69"/>
      <c r="F566" s="69"/>
      <c r="G566" s="76"/>
    </row>
    <row r="567" spans="1:7" ht="15" customHeight="1">
      <c r="A567" s="69"/>
      <c r="B567" s="69"/>
      <c r="C567" s="66"/>
      <c r="D567" s="69"/>
      <c r="E567" s="69"/>
      <c r="F567" s="69"/>
      <c r="G567" s="76"/>
    </row>
    <row r="568" spans="1:7" ht="15" customHeight="1">
      <c r="A568" s="69"/>
      <c r="B568" s="69"/>
      <c r="C568" s="66"/>
      <c r="D568" s="69"/>
      <c r="E568" s="69"/>
      <c r="F568" s="69"/>
      <c r="G568" s="76"/>
    </row>
    <row r="569" spans="1:7" ht="15" customHeight="1">
      <c r="A569" s="69"/>
      <c r="B569" s="69"/>
      <c r="C569" s="66"/>
      <c r="D569" s="69"/>
      <c r="E569" s="69"/>
      <c r="F569" s="69"/>
      <c r="G569" s="76"/>
    </row>
    <row r="570" spans="1:7" ht="15" customHeight="1">
      <c r="A570" s="69"/>
      <c r="B570" s="69"/>
      <c r="C570" s="66"/>
      <c r="D570" s="69"/>
      <c r="E570" s="69"/>
      <c r="F570" s="69"/>
      <c r="G570" s="76"/>
    </row>
    <row r="571" spans="1:7" ht="15" customHeight="1">
      <c r="A571" s="69"/>
      <c r="B571" s="69"/>
      <c r="C571" s="66"/>
      <c r="D571" s="69"/>
      <c r="E571" s="69"/>
      <c r="F571" s="69"/>
      <c r="G571" s="76"/>
    </row>
    <row r="572" spans="1:7" ht="15" customHeight="1">
      <c r="A572" s="69"/>
      <c r="B572" s="69"/>
      <c r="C572" s="66"/>
      <c r="D572" s="69"/>
      <c r="E572" s="69"/>
      <c r="F572" s="69"/>
      <c r="G572" s="76"/>
    </row>
    <row r="573" spans="1:7" ht="15" customHeight="1">
      <c r="A573" s="69"/>
      <c r="B573" s="69"/>
      <c r="C573" s="66"/>
      <c r="D573" s="69"/>
      <c r="E573" s="69"/>
      <c r="F573" s="69"/>
      <c r="G573" s="76"/>
    </row>
    <row r="574" spans="1:7" ht="15" customHeight="1">
      <c r="A574" s="69"/>
      <c r="B574" s="69"/>
      <c r="C574" s="66"/>
      <c r="D574" s="69"/>
      <c r="E574" s="69"/>
      <c r="F574" s="69"/>
      <c r="G574" s="76"/>
    </row>
    <row r="575" spans="1:7" ht="15" customHeight="1">
      <c r="A575" s="69"/>
      <c r="B575" s="69"/>
      <c r="C575" s="66"/>
      <c r="D575" s="69"/>
      <c r="E575" s="69"/>
      <c r="F575" s="69"/>
      <c r="G575" s="76"/>
    </row>
    <row r="576" spans="1:7" ht="15" customHeight="1">
      <c r="A576" s="69"/>
      <c r="B576" s="69"/>
      <c r="C576" s="66"/>
      <c r="D576" s="69"/>
      <c r="E576" s="69"/>
      <c r="F576" s="69"/>
      <c r="G576" s="76"/>
    </row>
    <row r="577" spans="1:7" ht="15" customHeight="1">
      <c r="A577" s="69"/>
      <c r="B577" s="69"/>
      <c r="C577" s="66"/>
      <c r="D577" s="69"/>
      <c r="E577" s="69"/>
      <c r="F577" s="69"/>
      <c r="G577" s="76"/>
    </row>
    <row r="578" spans="1:7" ht="15" customHeight="1">
      <c r="A578" s="69"/>
      <c r="B578" s="69"/>
      <c r="C578" s="66"/>
      <c r="D578" s="69"/>
      <c r="E578" s="69"/>
      <c r="F578" s="69"/>
      <c r="G578" s="76"/>
    </row>
    <row r="579" spans="1:7" ht="15" customHeight="1">
      <c r="A579" s="69"/>
      <c r="B579" s="69"/>
      <c r="C579" s="66"/>
      <c r="D579" s="69"/>
      <c r="E579" s="69"/>
      <c r="F579" s="69"/>
      <c r="G579" s="76"/>
    </row>
    <row r="580" spans="1:7" ht="15" customHeight="1">
      <c r="A580" s="69"/>
      <c r="B580" s="69"/>
      <c r="C580" s="66"/>
      <c r="D580" s="69"/>
      <c r="E580" s="69"/>
      <c r="F580" s="69"/>
      <c r="G580" s="76"/>
    </row>
    <row r="581" spans="1:7" ht="15" customHeight="1">
      <c r="A581" s="69"/>
      <c r="B581" s="69"/>
      <c r="C581" s="66"/>
      <c r="D581" s="69"/>
      <c r="E581" s="69"/>
      <c r="F581" s="69"/>
      <c r="G581" s="76"/>
    </row>
    <row r="582" spans="1:7" ht="15" customHeight="1">
      <c r="A582" s="69"/>
      <c r="B582" s="69"/>
      <c r="C582" s="66"/>
      <c r="D582" s="69"/>
      <c r="E582" s="69"/>
      <c r="F582" s="69"/>
      <c r="G582" s="76"/>
    </row>
    <row r="583" spans="1:7" ht="15" customHeight="1">
      <c r="A583" s="69"/>
      <c r="B583" s="69"/>
      <c r="C583" s="66"/>
      <c r="D583" s="69"/>
      <c r="E583" s="69"/>
      <c r="F583" s="69"/>
      <c r="G583" s="76"/>
    </row>
    <row r="584" spans="1:7" ht="15" customHeight="1">
      <c r="A584" s="69"/>
      <c r="B584" s="69"/>
      <c r="C584" s="66"/>
      <c r="D584" s="69"/>
      <c r="E584" s="69"/>
      <c r="F584" s="69"/>
      <c r="G584" s="76"/>
    </row>
    <row r="585" spans="1:7" ht="15" customHeight="1">
      <c r="A585" s="69"/>
      <c r="B585" s="69"/>
      <c r="C585" s="66"/>
      <c r="D585" s="69"/>
      <c r="E585" s="69"/>
      <c r="F585" s="69"/>
      <c r="G585" s="76"/>
    </row>
    <row r="586" spans="1:7" ht="15" customHeight="1">
      <c r="A586" s="69"/>
      <c r="B586" s="69"/>
      <c r="C586" s="66"/>
      <c r="D586" s="69"/>
      <c r="E586" s="69"/>
      <c r="F586" s="69"/>
      <c r="G586" s="76"/>
    </row>
    <row r="587" spans="1:7" ht="15" customHeight="1">
      <c r="A587" s="69"/>
      <c r="B587" s="69"/>
      <c r="C587" s="66"/>
      <c r="D587" s="69"/>
      <c r="E587" s="69"/>
      <c r="F587" s="69"/>
      <c r="G587" s="76"/>
    </row>
    <row r="588" spans="1:7" ht="15" customHeight="1">
      <c r="A588" s="69"/>
      <c r="B588" s="69"/>
      <c r="C588" s="66"/>
      <c r="D588" s="69"/>
      <c r="E588" s="69"/>
      <c r="F588" s="69"/>
      <c r="G588" s="76"/>
    </row>
    <row r="589" spans="1:7" ht="15" customHeight="1">
      <c r="A589" s="69"/>
      <c r="B589" s="69"/>
      <c r="C589" s="66"/>
      <c r="D589" s="69"/>
      <c r="E589" s="69"/>
      <c r="F589" s="69"/>
      <c r="G589" s="76"/>
    </row>
    <row r="590" spans="1:7" ht="15" customHeight="1">
      <c r="A590" s="69"/>
      <c r="B590" s="69"/>
      <c r="C590" s="66"/>
      <c r="D590" s="69"/>
      <c r="E590" s="69"/>
      <c r="F590" s="69"/>
      <c r="G590" s="76"/>
    </row>
    <row r="591" spans="1:7" ht="15" customHeight="1">
      <c r="A591" s="69"/>
      <c r="B591" s="69"/>
      <c r="C591" s="66"/>
      <c r="D591" s="69"/>
      <c r="E591" s="69"/>
      <c r="F591" s="69"/>
      <c r="G591" s="76"/>
    </row>
    <row r="592" spans="1:7" ht="15" customHeight="1">
      <c r="A592" s="69"/>
      <c r="B592" s="69"/>
      <c r="C592" s="66"/>
      <c r="D592" s="69"/>
      <c r="E592" s="69"/>
      <c r="F592" s="69"/>
      <c r="G592" s="76"/>
    </row>
    <row r="593" spans="1:7" ht="15" customHeight="1">
      <c r="A593" s="69"/>
      <c r="B593" s="69"/>
      <c r="C593" s="66"/>
      <c r="D593" s="69"/>
      <c r="E593" s="69"/>
      <c r="F593" s="69"/>
      <c r="G593" s="76"/>
    </row>
    <row r="594" spans="1:7" ht="15" customHeight="1">
      <c r="A594" s="69"/>
      <c r="B594" s="69"/>
      <c r="C594" s="66"/>
      <c r="D594" s="69"/>
      <c r="E594" s="69"/>
      <c r="F594" s="69"/>
      <c r="G594" s="76"/>
    </row>
    <row r="595" spans="1:7" ht="15" customHeight="1">
      <c r="A595" s="69"/>
      <c r="B595" s="69"/>
      <c r="C595" s="66"/>
      <c r="D595" s="69"/>
      <c r="E595" s="69"/>
      <c r="F595" s="69"/>
      <c r="G595" s="76"/>
    </row>
    <row r="596" spans="1:7" ht="15" customHeight="1">
      <c r="A596" s="69"/>
      <c r="B596" s="69"/>
      <c r="C596" s="66"/>
      <c r="D596" s="69"/>
      <c r="E596" s="69"/>
      <c r="F596" s="69"/>
      <c r="G596" s="76"/>
    </row>
    <row r="597" spans="1:7" ht="15" customHeight="1">
      <c r="A597" s="69"/>
      <c r="B597" s="69"/>
      <c r="C597" s="66"/>
      <c r="D597" s="69"/>
      <c r="E597" s="69"/>
      <c r="F597" s="69"/>
      <c r="G597" s="76"/>
    </row>
    <row r="598" spans="1:7" ht="15" customHeight="1">
      <c r="A598" s="69"/>
      <c r="B598" s="69"/>
      <c r="C598" s="66"/>
      <c r="D598" s="69"/>
      <c r="E598" s="69"/>
      <c r="F598" s="69"/>
      <c r="G598" s="76"/>
    </row>
    <row r="599" spans="1:7" ht="15" customHeight="1">
      <c r="A599" s="69"/>
      <c r="B599" s="69"/>
      <c r="C599" s="66"/>
      <c r="D599" s="69"/>
      <c r="E599" s="69"/>
      <c r="F599" s="69"/>
      <c r="G599" s="76"/>
    </row>
    <row r="600" spans="1:7" ht="15" customHeight="1">
      <c r="A600" s="69"/>
      <c r="B600" s="69"/>
      <c r="C600" s="66"/>
      <c r="D600" s="69"/>
      <c r="E600" s="69"/>
      <c r="F600" s="69"/>
      <c r="G600" s="76"/>
    </row>
    <row r="601" spans="1:7" ht="15" customHeight="1">
      <c r="A601" s="69"/>
      <c r="B601" s="69"/>
      <c r="C601" s="66"/>
      <c r="D601" s="69"/>
      <c r="E601" s="69"/>
      <c r="F601" s="69"/>
      <c r="G601" s="76"/>
    </row>
    <row r="602" spans="1:7" ht="15" customHeight="1">
      <c r="A602" s="69"/>
      <c r="B602" s="69"/>
      <c r="C602" s="66"/>
      <c r="D602" s="69"/>
      <c r="E602" s="69"/>
      <c r="F602" s="69"/>
      <c r="G602" s="76"/>
    </row>
    <row r="603" spans="1:7" ht="15" customHeight="1">
      <c r="A603" s="69"/>
      <c r="B603" s="69"/>
      <c r="C603" s="66"/>
      <c r="D603" s="69"/>
      <c r="E603" s="69"/>
      <c r="F603" s="69"/>
      <c r="G603" s="76"/>
    </row>
    <row r="604" spans="1:7" ht="15" customHeight="1">
      <c r="A604" s="69"/>
      <c r="B604" s="69"/>
      <c r="C604" s="66"/>
      <c r="D604" s="69"/>
      <c r="E604" s="69"/>
      <c r="F604" s="69"/>
      <c r="G604" s="76"/>
    </row>
    <row r="605" spans="1:7" ht="15" customHeight="1">
      <c r="A605" s="69"/>
      <c r="B605" s="69"/>
      <c r="C605" s="66"/>
      <c r="D605" s="69"/>
      <c r="E605" s="69"/>
      <c r="F605" s="69"/>
      <c r="G605" s="76"/>
    </row>
    <row r="606" spans="1:7" ht="15" customHeight="1">
      <c r="A606" s="69"/>
      <c r="B606" s="69"/>
      <c r="C606" s="66"/>
      <c r="D606" s="69"/>
      <c r="E606" s="69"/>
      <c r="F606" s="69"/>
      <c r="G606" s="76"/>
    </row>
    <row r="607" spans="1:7" ht="15" customHeight="1">
      <c r="A607" s="69"/>
      <c r="B607" s="69"/>
      <c r="C607" s="66"/>
      <c r="D607" s="69"/>
      <c r="E607" s="69"/>
      <c r="F607" s="69"/>
      <c r="G607" s="76"/>
    </row>
    <row r="608" spans="1:7" ht="15" customHeight="1">
      <c r="A608" s="69"/>
      <c r="B608" s="69"/>
      <c r="C608" s="66"/>
      <c r="D608" s="69"/>
      <c r="E608" s="69"/>
      <c r="F608" s="69"/>
      <c r="G608" s="76"/>
    </row>
    <row r="609" spans="1:7" ht="15" customHeight="1">
      <c r="A609" s="69"/>
      <c r="B609" s="69"/>
      <c r="C609" s="66"/>
      <c r="D609" s="69"/>
      <c r="E609" s="69"/>
      <c r="F609" s="69"/>
      <c r="G609" s="76"/>
    </row>
    <row r="610" spans="1:7" ht="15" customHeight="1">
      <c r="A610" s="69"/>
      <c r="B610" s="69"/>
      <c r="C610" s="66"/>
      <c r="D610" s="69"/>
      <c r="E610" s="69"/>
      <c r="F610" s="69"/>
      <c r="G610" s="76"/>
    </row>
    <row r="611" spans="1:7" ht="15" customHeight="1">
      <c r="A611" s="69"/>
      <c r="B611" s="69"/>
      <c r="C611" s="66"/>
      <c r="D611" s="69"/>
      <c r="E611" s="69"/>
      <c r="F611" s="69"/>
      <c r="G611" s="76"/>
    </row>
    <row r="612" spans="1:7" ht="15" customHeight="1">
      <c r="A612" s="69"/>
      <c r="B612" s="69"/>
      <c r="C612" s="66"/>
      <c r="D612" s="69"/>
      <c r="E612" s="69"/>
      <c r="F612" s="69"/>
      <c r="G612" s="76"/>
    </row>
    <row r="613" spans="1:7" ht="15" customHeight="1">
      <c r="A613" s="69"/>
      <c r="B613" s="69"/>
      <c r="C613" s="66"/>
      <c r="D613" s="69"/>
      <c r="E613" s="69"/>
      <c r="F613" s="69"/>
      <c r="G613" s="76"/>
    </row>
    <row r="614" spans="1:7" ht="15" customHeight="1">
      <c r="A614" s="69"/>
      <c r="B614" s="69"/>
      <c r="C614" s="66"/>
      <c r="D614" s="69"/>
      <c r="E614" s="69"/>
      <c r="F614" s="69"/>
      <c r="G614" s="76"/>
    </row>
    <row r="615" spans="1:7" ht="15" customHeight="1">
      <c r="A615" s="69"/>
      <c r="B615" s="69"/>
      <c r="C615" s="66"/>
      <c r="D615" s="69"/>
      <c r="E615" s="69"/>
      <c r="F615" s="69"/>
      <c r="G615" s="76"/>
    </row>
    <row r="616" spans="1:7" ht="15" customHeight="1">
      <c r="A616" s="69"/>
      <c r="B616" s="69"/>
      <c r="C616" s="66"/>
      <c r="D616" s="69"/>
      <c r="E616" s="69"/>
      <c r="F616" s="69"/>
      <c r="G616" s="76"/>
    </row>
    <row r="617" spans="1:7" ht="15" customHeight="1">
      <c r="A617" s="69"/>
      <c r="B617" s="69"/>
      <c r="C617" s="66"/>
      <c r="D617" s="69"/>
      <c r="E617" s="69"/>
      <c r="F617" s="69"/>
      <c r="G617" s="76"/>
    </row>
    <row r="618" spans="1:7" ht="15" customHeight="1">
      <c r="A618" s="69"/>
      <c r="B618" s="69"/>
      <c r="C618" s="66"/>
      <c r="D618" s="69"/>
      <c r="E618" s="69"/>
      <c r="F618" s="69"/>
      <c r="G618" s="76"/>
    </row>
    <row r="619" spans="1:7" ht="15" customHeight="1">
      <c r="A619" s="69"/>
      <c r="B619" s="69"/>
      <c r="C619" s="66"/>
      <c r="D619" s="69"/>
      <c r="E619" s="69"/>
      <c r="F619" s="69"/>
      <c r="G619" s="76"/>
    </row>
    <row r="620" spans="1:7" ht="15" customHeight="1">
      <c r="A620" s="69"/>
      <c r="B620" s="69"/>
      <c r="C620" s="66"/>
      <c r="D620" s="69"/>
      <c r="E620" s="69"/>
      <c r="F620" s="69"/>
      <c r="G620" s="76"/>
    </row>
    <row r="621" spans="1:7" ht="15" customHeight="1">
      <c r="A621" s="69"/>
      <c r="B621" s="69"/>
      <c r="C621" s="66"/>
      <c r="D621" s="69"/>
      <c r="E621" s="69"/>
      <c r="F621" s="69"/>
      <c r="G621" s="76"/>
    </row>
    <row r="622" spans="1:7" ht="15" customHeight="1">
      <c r="A622" s="69"/>
      <c r="B622" s="69"/>
      <c r="C622" s="66"/>
      <c r="D622" s="69"/>
      <c r="E622" s="69"/>
      <c r="F622" s="69"/>
      <c r="G622" s="76"/>
    </row>
    <row r="623" spans="1:7" ht="15" customHeight="1">
      <c r="A623" s="69"/>
      <c r="B623" s="69"/>
      <c r="C623" s="66"/>
      <c r="D623" s="69"/>
      <c r="E623" s="69"/>
      <c r="F623" s="69"/>
      <c r="G623" s="76"/>
    </row>
    <row r="624" spans="1:7" ht="15" customHeight="1">
      <c r="A624" s="69"/>
      <c r="B624" s="69"/>
      <c r="C624" s="66"/>
      <c r="D624" s="69"/>
      <c r="E624" s="69"/>
      <c r="F624" s="69"/>
      <c r="G624" s="76"/>
    </row>
    <row r="625" spans="1:7" ht="15" customHeight="1">
      <c r="A625" s="69"/>
      <c r="B625" s="69"/>
      <c r="C625" s="66"/>
      <c r="D625" s="69"/>
      <c r="E625" s="69"/>
      <c r="F625" s="69"/>
      <c r="G625" s="76"/>
    </row>
    <row r="626" spans="1:7" ht="15" customHeight="1">
      <c r="A626" s="69"/>
      <c r="B626" s="69"/>
      <c r="C626" s="66"/>
      <c r="D626" s="69"/>
      <c r="E626" s="69"/>
      <c r="F626" s="69"/>
      <c r="G626" s="76"/>
    </row>
    <row r="627" spans="1:7" ht="15" customHeight="1">
      <c r="A627" s="69"/>
      <c r="B627" s="69"/>
      <c r="C627" s="66"/>
      <c r="D627" s="69"/>
      <c r="E627" s="69"/>
      <c r="F627" s="69"/>
      <c r="G627" s="76"/>
    </row>
    <row r="628" spans="1:7" ht="15" customHeight="1">
      <c r="A628" s="69"/>
      <c r="B628" s="69"/>
      <c r="C628" s="66"/>
      <c r="D628" s="69"/>
      <c r="E628" s="69"/>
      <c r="F628" s="69"/>
      <c r="G628" s="76"/>
    </row>
    <row r="629" spans="1:7" ht="15" customHeight="1">
      <c r="A629" s="69"/>
      <c r="B629" s="69"/>
      <c r="C629" s="66"/>
      <c r="D629" s="69"/>
      <c r="E629" s="69"/>
      <c r="F629" s="69"/>
      <c r="G629" s="76"/>
    </row>
    <row r="630" spans="1:7" ht="15" customHeight="1">
      <c r="A630" s="69"/>
      <c r="B630" s="69"/>
      <c r="C630" s="66"/>
      <c r="D630" s="69"/>
      <c r="E630" s="69"/>
      <c r="F630" s="69"/>
      <c r="G630" s="76"/>
    </row>
    <row r="631" spans="1:7" ht="15" customHeight="1">
      <c r="A631" s="69"/>
      <c r="B631" s="69"/>
      <c r="C631" s="66"/>
      <c r="D631" s="69"/>
      <c r="E631" s="69"/>
      <c r="F631" s="69"/>
      <c r="G631" s="76"/>
    </row>
    <row r="632" spans="1:7" ht="15" customHeight="1">
      <c r="A632" s="69"/>
      <c r="B632" s="69"/>
      <c r="C632" s="66"/>
      <c r="D632" s="69"/>
      <c r="E632" s="69"/>
      <c r="F632" s="69"/>
      <c r="G632" s="76"/>
    </row>
    <row r="633" spans="1:7" ht="15" customHeight="1">
      <c r="A633" s="69"/>
      <c r="B633" s="69"/>
      <c r="C633" s="66"/>
      <c r="D633" s="69"/>
      <c r="E633" s="69"/>
      <c r="F633" s="69"/>
      <c r="G633" s="76"/>
    </row>
    <row r="634" spans="1:7" ht="15" customHeight="1">
      <c r="A634" s="69"/>
      <c r="B634" s="69"/>
      <c r="C634" s="66"/>
      <c r="D634" s="69"/>
      <c r="E634" s="69"/>
      <c r="F634" s="69"/>
      <c r="G634" s="76"/>
    </row>
    <row r="635" spans="1:7" ht="15" customHeight="1">
      <c r="A635" s="69"/>
      <c r="B635" s="69"/>
      <c r="C635" s="66"/>
      <c r="D635" s="69"/>
      <c r="E635" s="69"/>
      <c r="F635" s="69"/>
      <c r="G635" s="76"/>
    </row>
    <row r="636" spans="1:7" ht="15" customHeight="1">
      <c r="A636" s="69"/>
      <c r="B636" s="69"/>
      <c r="C636" s="66"/>
      <c r="D636" s="69"/>
      <c r="E636" s="69"/>
      <c r="F636" s="69"/>
      <c r="G636" s="76"/>
    </row>
    <row r="637" spans="1:7" ht="15" customHeight="1">
      <c r="A637" s="69"/>
      <c r="B637" s="69"/>
      <c r="C637" s="66"/>
      <c r="D637" s="69"/>
      <c r="E637" s="69"/>
      <c r="F637" s="69"/>
      <c r="G637" s="76"/>
    </row>
    <row r="638" spans="1:7" ht="15" customHeight="1">
      <c r="A638" s="69"/>
      <c r="B638" s="69"/>
      <c r="C638" s="66"/>
      <c r="D638" s="69"/>
      <c r="E638" s="69"/>
      <c r="F638" s="69"/>
      <c r="G638" s="76"/>
    </row>
    <row r="639" spans="1:7" ht="15" customHeight="1">
      <c r="A639" s="69"/>
      <c r="B639" s="69"/>
      <c r="C639" s="66"/>
      <c r="D639" s="69"/>
      <c r="E639" s="69"/>
      <c r="F639" s="69"/>
      <c r="G639" s="76"/>
    </row>
    <row r="640" spans="1:7" ht="15" customHeight="1">
      <c r="A640" s="69"/>
      <c r="B640" s="69"/>
      <c r="C640" s="66"/>
      <c r="D640" s="69"/>
      <c r="E640" s="69"/>
      <c r="F640" s="69"/>
      <c r="G640" s="76"/>
    </row>
    <row r="641" spans="1:7" ht="15" customHeight="1">
      <c r="A641" s="69"/>
      <c r="B641" s="69"/>
      <c r="C641" s="66"/>
      <c r="D641" s="69"/>
      <c r="E641" s="69"/>
      <c r="F641" s="69"/>
      <c r="G641" s="76"/>
    </row>
    <row r="642" spans="1:7" ht="15" customHeight="1">
      <c r="A642" s="69"/>
      <c r="B642" s="69"/>
      <c r="C642" s="66"/>
      <c r="D642" s="69"/>
      <c r="E642" s="69"/>
      <c r="F642" s="69"/>
      <c r="G642" s="76"/>
    </row>
    <row r="643" spans="1:7" ht="15" customHeight="1">
      <c r="A643" s="69"/>
      <c r="B643" s="69"/>
      <c r="C643" s="66"/>
      <c r="D643" s="69"/>
      <c r="E643" s="69"/>
      <c r="F643" s="69"/>
      <c r="G643" s="76"/>
    </row>
    <row r="644" spans="1:7" ht="15" customHeight="1">
      <c r="A644" s="69"/>
      <c r="B644" s="69"/>
      <c r="C644" s="66"/>
      <c r="D644" s="69"/>
      <c r="E644" s="69"/>
      <c r="F644" s="69"/>
      <c r="G644" s="76"/>
    </row>
    <row r="645" spans="1:7" ht="15" customHeight="1">
      <c r="A645" s="69"/>
      <c r="B645" s="69"/>
      <c r="C645" s="66"/>
      <c r="D645" s="69"/>
      <c r="E645" s="69"/>
      <c r="F645" s="69"/>
      <c r="G645" s="76"/>
    </row>
    <row r="646" spans="1:7" ht="15" customHeight="1">
      <c r="A646" s="69"/>
      <c r="B646" s="69"/>
      <c r="C646" s="66"/>
      <c r="D646" s="69"/>
      <c r="E646" s="69"/>
      <c r="F646" s="69"/>
      <c r="G646" s="76"/>
    </row>
    <row r="647" spans="1:7" ht="15" customHeight="1">
      <c r="A647" s="69"/>
      <c r="B647" s="69"/>
      <c r="C647" s="66"/>
      <c r="D647" s="69"/>
      <c r="E647" s="69"/>
      <c r="F647" s="69"/>
      <c r="G647" s="76"/>
    </row>
    <row r="648" spans="1:7" ht="15" customHeight="1">
      <c r="A648" s="69"/>
      <c r="B648" s="69"/>
      <c r="C648" s="66"/>
      <c r="D648" s="69"/>
      <c r="E648" s="69"/>
      <c r="F648" s="69"/>
      <c r="G648" s="76"/>
    </row>
    <row r="649" spans="1:7" ht="15" customHeight="1">
      <c r="A649" s="69"/>
      <c r="B649" s="69"/>
      <c r="C649" s="66"/>
      <c r="D649" s="69"/>
      <c r="E649" s="69"/>
      <c r="F649" s="69"/>
      <c r="G649" s="76"/>
    </row>
    <row r="650" spans="1:7" ht="15" customHeight="1">
      <c r="A650" s="69"/>
      <c r="B650" s="69"/>
      <c r="C650" s="66"/>
      <c r="D650" s="69"/>
      <c r="E650" s="69"/>
      <c r="F650" s="69"/>
      <c r="G650" s="76"/>
    </row>
    <row r="651" spans="1:7" ht="15" customHeight="1">
      <c r="A651" s="69"/>
      <c r="B651" s="69"/>
      <c r="C651" s="66"/>
      <c r="D651" s="69"/>
      <c r="E651" s="69"/>
      <c r="F651" s="69"/>
      <c r="G651" s="76"/>
    </row>
    <row r="652" spans="1:7" ht="15" customHeight="1">
      <c r="A652" s="69"/>
      <c r="B652" s="69"/>
      <c r="C652" s="66"/>
      <c r="D652" s="69"/>
      <c r="E652" s="69"/>
      <c r="F652" s="69"/>
      <c r="G652" s="76"/>
    </row>
    <row r="653" spans="1:7" ht="15" customHeight="1">
      <c r="A653" s="69"/>
      <c r="B653" s="69"/>
      <c r="C653" s="66"/>
      <c r="D653" s="69"/>
      <c r="E653" s="69"/>
      <c r="F653" s="69"/>
      <c r="G653" s="76"/>
    </row>
    <row r="654" spans="1:7" ht="15" customHeight="1">
      <c r="A654" s="69"/>
      <c r="B654" s="69"/>
      <c r="C654" s="66"/>
      <c r="D654" s="69"/>
      <c r="E654" s="69"/>
      <c r="F654" s="69"/>
      <c r="G654" s="76"/>
    </row>
    <row r="655" spans="1:7" ht="15" customHeight="1">
      <c r="A655" s="69"/>
      <c r="B655" s="69"/>
      <c r="C655" s="66"/>
      <c r="D655" s="69"/>
      <c r="E655" s="69"/>
      <c r="F655" s="69"/>
      <c r="G655" s="76"/>
    </row>
    <row r="656" spans="1:7" ht="15" customHeight="1">
      <c r="A656" s="69"/>
      <c r="B656" s="69"/>
      <c r="C656" s="66"/>
      <c r="D656" s="69"/>
      <c r="E656" s="69"/>
      <c r="F656" s="69"/>
      <c r="G656" s="76"/>
    </row>
    <row r="657" spans="1:7" ht="15" customHeight="1">
      <c r="A657" s="69"/>
      <c r="B657" s="69"/>
      <c r="C657" s="66"/>
      <c r="D657" s="69"/>
      <c r="E657" s="69"/>
      <c r="F657" s="69"/>
      <c r="G657" s="76"/>
    </row>
    <row r="658" spans="1:7" ht="15" customHeight="1">
      <c r="A658" s="69"/>
      <c r="B658" s="69"/>
      <c r="C658" s="66"/>
      <c r="D658" s="69"/>
      <c r="E658" s="69"/>
      <c r="F658" s="69"/>
      <c r="G658" s="76"/>
    </row>
    <row r="659" spans="1:7" ht="15" customHeight="1">
      <c r="A659" s="69"/>
      <c r="B659" s="69"/>
      <c r="C659" s="66"/>
      <c r="D659" s="69"/>
      <c r="E659" s="69"/>
      <c r="F659" s="69"/>
      <c r="G659" s="76"/>
    </row>
    <row r="660" spans="1:7" ht="15" customHeight="1">
      <c r="A660" s="69"/>
      <c r="B660" s="69"/>
      <c r="C660" s="66"/>
      <c r="D660" s="69"/>
      <c r="E660" s="69"/>
      <c r="F660" s="69"/>
      <c r="G660" s="76"/>
    </row>
    <row r="661" spans="1:7" ht="15" customHeight="1">
      <c r="A661" s="69"/>
      <c r="B661" s="69"/>
      <c r="C661" s="66"/>
      <c r="D661" s="69"/>
      <c r="E661" s="69"/>
      <c r="F661" s="69"/>
      <c r="G661" s="76"/>
    </row>
    <row r="662" spans="1:7" ht="15" customHeight="1">
      <c r="A662" s="69"/>
      <c r="B662" s="69"/>
      <c r="C662" s="66"/>
      <c r="D662" s="69"/>
      <c r="E662" s="69"/>
      <c r="F662" s="69"/>
      <c r="G662" s="76"/>
    </row>
    <row r="663" spans="1:7" ht="15" customHeight="1">
      <c r="A663" s="69"/>
      <c r="B663" s="69"/>
      <c r="C663" s="66"/>
      <c r="D663" s="69"/>
      <c r="E663" s="69"/>
      <c r="F663" s="69"/>
      <c r="G663" s="76"/>
    </row>
    <row r="664" spans="1:7" ht="15" customHeight="1">
      <c r="A664" s="69"/>
      <c r="B664" s="69"/>
      <c r="C664" s="66"/>
      <c r="D664" s="69"/>
      <c r="E664" s="69"/>
      <c r="F664" s="69"/>
      <c r="G664" s="76"/>
    </row>
    <row r="665" spans="1:7" ht="15" customHeight="1">
      <c r="A665" s="69"/>
      <c r="B665" s="69"/>
      <c r="C665" s="66"/>
      <c r="D665" s="69"/>
      <c r="E665" s="69"/>
      <c r="F665" s="69"/>
      <c r="G665" s="76"/>
    </row>
    <row r="666" spans="1:7" ht="15" customHeight="1">
      <c r="A666" s="69"/>
      <c r="B666" s="69"/>
      <c r="C666" s="66"/>
      <c r="D666" s="69"/>
      <c r="E666" s="69"/>
      <c r="F666" s="69"/>
      <c r="G666" s="76"/>
    </row>
    <row r="667" spans="1:7" ht="15" customHeight="1">
      <c r="A667" s="69"/>
      <c r="B667" s="69"/>
      <c r="C667" s="66"/>
      <c r="D667" s="69"/>
      <c r="E667" s="69"/>
      <c r="F667" s="69"/>
      <c r="G667" s="76"/>
    </row>
    <row r="668" spans="1:7" ht="15" customHeight="1">
      <c r="A668" s="69"/>
      <c r="B668" s="69"/>
      <c r="C668" s="66"/>
      <c r="D668" s="69"/>
      <c r="E668" s="69"/>
      <c r="F668" s="69"/>
      <c r="G668" s="76"/>
    </row>
    <row r="669" spans="1:7" ht="15" customHeight="1">
      <c r="A669" s="69"/>
      <c r="B669" s="69"/>
      <c r="C669" s="66"/>
      <c r="D669" s="69"/>
      <c r="E669" s="69"/>
      <c r="F669" s="69"/>
      <c r="G669" s="76"/>
    </row>
    <row r="670" spans="1:7" ht="15" customHeight="1">
      <c r="A670" s="69"/>
      <c r="B670" s="69"/>
      <c r="C670" s="66"/>
      <c r="D670" s="69"/>
      <c r="E670" s="69"/>
      <c r="F670" s="69"/>
      <c r="G670" s="76"/>
    </row>
    <row r="671" spans="1:7" ht="15" customHeight="1">
      <c r="A671" s="69"/>
      <c r="B671" s="69"/>
      <c r="C671" s="66"/>
      <c r="D671" s="69"/>
      <c r="E671" s="69"/>
      <c r="F671" s="69"/>
      <c r="G671" s="76"/>
    </row>
    <row r="672" spans="1:7" ht="15" customHeight="1">
      <c r="A672" s="69"/>
      <c r="B672" s="69"/>
      <c r="C672" s="66"/>
      <c r="D672" s="69"/>
      <c r="E672" s="69"/>
      <c r="F672" s="69"/>
      <c r="G672" s="76"/>
    </row>
    <row r="673" spans="1:7" ht="15" customHeight="1">
      <c r="A673" s="69"/>
      <c r="B673" s="69"/>
      <c r="C673" s="66"/>
      <c r="D673" s="69"/>
      <c r="E673" s="69"/>
      <c r="F673" s="69"/>
      <c r="G673" s="76"/>
    </row>
    <row r="674" spans="1:7" ht="15" customHeight="1">
      <c r="A674" s="69"/>
      <c r="B674" s="69"/>
      <c r="C674" s="66"/>
      <c r="D674" s="69"/>
      <c r="E674" s="69"/>
      <c r="F674" s="69"/>
      <c r="G674" s="76"/>
    </row>
    <row r="675" spans="1:7" ht="15" customHeight="1">
      <c r="A675" s="69"/>
      <c r="B675" s="69"/>
      <c r="C675" s="66"/>
      <c r="D675" s="69"/>
      <c r="E675" s="69"/>
      <c r="F675" s="69"/>
      <c r="G675" s="76"/>
    </row>
    <row r="676" spans="1:7" ht="15" customHeight="1">
      <c r="A676" s="69"/>
      <c r="B676" s="69"/>
      <c r="C676" s="66"/>
      <c r="D676" s="69"/>
      <c r="E676" s="69"/>
      <c r="F676" s="69"/>
      <c r="G676" s="76"/>
    </row>
    <row r="677" spans="1:7" ht="15" customHeight="1">
      <c r="A677" s="69"/>
      <c r="B677" s="69"/>
      <c r="C677" s="66"/>
      <c r="D677" s="69"/>
      <c r="E677" s="69"/>
      <c r="F677" s="69"/>
      <c r="G677" s="76"/>
    </row>
    <row r="678" spans="1:7" ht="15" customHeight="1">
      <c r="A678" s="69"/>
      <c r="B678" s="69"/>
      <c r="C678" s="66"/>
      <c r="D678" s="69"/>
      <c r="E678" s="69"/>
      <c r="F678" s="69"/>
      <c r="G678" s="76"/>
    </row>
    <row r="679" spans="1:7" ht="15" customHeight="1">
      <c r="A679" s="69"/>
      <c r="B679" s="69"/>
      <c r="C679" s="66"/>
      <c r="D679" s="69"/>
      <c r="E679" s="69"/>
      <c r="F679" s="69"/>
      <c r="G679" s="76"/>
    </row>
    <row r="680" spans="1:7" ht="15" customHeight="1">
      <c r="A680" s="69"/>
      <c r="B680" s="69"/>
      <c r="C680" s="66"/>
      <c r="D680" s="69"/>
      <c r="E680" s="69"/>
      <c r="F680" s="69"/>
      <c r="G680" s="76"/>
    </row>
    <row r="681" spans="1:7" ht="15" customHeight="1">
      <c r="A681" s="69"/>
      <c r="B681" s="69"/>
      <c r="C681" s="66"/>
      <c r="D681" s="69"/>
      <c r="E681" s="69"/>
      <c r="F681" s="69"/>
      <c r="G681" s="76"/>
    </row>
    <row r="682" spans="1:7" ht="15" customHeight="1">
      <c r="A682" s="69"/>
      <c r="B682" s="69"/>
      <c r="C682" s="66"/>
      <c r="D682" s="69"/>
      <c r="E682" s="69"/>
      <c r="F682" s="69"/>
      <c r="G682" s="76"/>
    </row>
    <row r="683" spans="1:7" ht="15" customHeight="1">
      <c r="A683" s="69"/>
      <c r="B683" s="69"/>
      <c r="C683" s="66"/>
      <c r="D683" s="69"/>
      <c r="E683" s="69"/>
      <c r="F683" s="69"/>
      <c r="G683" s="76"/>
    </row>
    <row r="684" spans="1:7" ht="15" customHeight="1">
      <c r="A684" s="69"/>
      <c r="B684" s="69"/>
      <c r="C684" s="66"/>
      <c r="D684" s="69"/>
      <c r="E684" s="69"/>
      <c r="F684" s="69"/>
      <c r="G684" s="76"/>
    </row>
    <row r="685" spans="1:7" ht="15" customHeight="1">
      <c r="A685" s="69"/>
      <c r="B685" s="69"/>
      <c r="C685" s="66"/>
      <c r="D685" s="69"/>
      <c r="E685" s="69"/>
      <c r="F685" s="69"/>
      <c r="G685" s="76"/>
    </row>
    <row r="686" spans="1:7" ht="15" customHeight="1">
      <c r="A686" s="69"/>
      <c r="B686" s="69"/>
      <c r="C686" s="66"/>
      <c r="D686" s="69"/>
      <c r="E686" s="69"/>
      <c r="F686" s="69"/>
      <c r="G686" s="76"/>
    </row>
    <row r="687" spans="1:7" ht="15" customHeight="1">
      <c r="A687" s="69"/>
      <c r="B687" s="69"/>
      <c r="C687" s="66"/>
      <c r="D687" s="69"/>
      <c r="E687" s="69"/>
      <c r="F687" s="69"/>
      <c r="G687" s="76"/>
    </row>
    <row r="688" spans="1:7" ht="15" customHeight="1">
      <c r="A688" s="69"/>
      <c r="B688" s="69"/>
      <c r="C688" s="66"/>
      <c r="D688" s="69"/>
      <c r="E688" s="69"/>
      <c r="F688" s="69"/>
      <c r="G688" s="76"/>
    </row>
    <row r="689" spans="1:7" ht="15" customHeight="1">
      <c r="A689" s="69"/>
      <c r="B689" s="69"/>
      <c r="C689" s="66"/>
      <c r="D689" s="69"/>
      <c r="E689" s="69"/>
      <c r="F689" s="69"/>
      <c r="G689" s="76"/>
    </row>
    <row r="690" spans="1:7" ht="15" customHeight="1">
      <c r="A690" s="69"/>
      <c r="B690" s="69"/>
      <c r="C690" s="66"/>
      <c r="D690" s="69"/>
      <c r="E690" s="69"/>
      <c r="F690" s="69"/>
      <c r="G690" s="76"/>
    </row>
    <row r="691" spans="1:7" ht="15" customHeight="1">
      <c r="A691" s="69"/>
      <c r="B691" s="69"/>
      <c r="C691" s="66"/>
      <c r="D691" s="69"/>
      <c r="E691" s="69"/>
      <c r="F691" s="69"/>
      <c r="G691" s="76"/>
    </row>
    <row r="692" spans="1:7" ht="15" customHeight="1">
      <c r="A692" s="69"/>
      <c r="B692" s="69"/>
      <c r="C692" s="66"/>
      <c r="D692" s="69"/>
      <c r="E692" s="69"/>
      <c r="F692" s="69"/>
      <c r="G692" s="76"/>
    </row>
    <row r="693" spans="1:7" ht="15" customHeight="1">
      <c r="A693" s="69"/>
      <c r="B693" s="69"/>
      <c r="C693" s="66"/>
      <c r="D693" s="69"/>
      <c r="E693" s="69"/>
      <c r="F693" s="69"/>
      <c r="G693" s="76"/>
    </row>
    <row r="694" spans="1:7" ht="15" customHeight="1">
      <c r="A694" s="69"/>
      <c r="B694" s="69"/>
      <c r="C694" s="66"/>
      <c r="D694" s="69"/>
      <c r="E694" s="69"/>
      <c r="F694" s="69"/>
      <c r="G694" s="76"/>
    </row>
    <row r="695" spans="1:7" ht="15" customHeight="1">
      <c r="A695" s="69"/>
      <c r="B695" s="69"/>
      <c r="C695" s="66"/>
      <c r="D695" s="69"/>
      <c r="E695" s="69"/>
      <c r="F695" s="69"/>
      <c r="G695" s="76"/>
    </row>
    <row r="696" spans="1:7" ht="15" customHeight="1">
      <c r="A696" s="69"/>
      <c r="B696" s="69"/>
      <c r="C696" s="66"/>
      <c r="D696" s="69"/>
      <c r="E696" s="69"/>
      <c r="F696" s="69"/>
      <c r="G696" s="76"/>
    </row>
    <row r="697" spans="1:7" ht="15" customHeight="1">
      <c r="A697" s="69"/>
      <c r="B697" s="69"/>
      <c r="C697" s="66"/>
      <c r="D697" s="69"/>
      <c r="E697" s="69"/>
      <c r="F697" s="69"/>
      <c r="G697" s="76"/>
    </row>
    <row r="698" spans="1:7" ht="15" customHeight="1">
      <c r="A698" s="69"/>
      <c r="B698" s="69"/>
      <c r="C698" s="66"/>
      <c r="D698" s="69"/>
      <c r="E698" s="69"/>
      <c r="F698" s="69"/>
      <c r="G698" s="76"/>
    </row>
    <row r="699" spans="1:7" ht="15" customHeight="1">
      <c r="A699" s="69"/>
      <c r="B699" s="69"/>
      <c r="C699" s="66"/>
      <c r="D699" s="69"/>
      <c r="E699" s="69"/>
      <c r="F699" s="69"/>
      <c r="G699" s="76"/>
    </row>
    <row r="700" spans="1:7" ht="15" customHeight="1">
      <c r="A700" s="69"/>
      <c r="B700" s="69"/>
      <c r="C700" s="66"/>
      <c r="D700" s="69"/>
      <c r="E700" s="69"/>
      <c r="F700" s="69"/>
      <c r="G700" s="76"/>
    </row>
    <row r="701" spans="1:7" ht="15" customHeight="1">
      <c r="A701" s="69"/>
      <c r="B701" s="69"/>
      <c r="C701" s="66"/>
      <c r="D701" s="69"/>
      <c r="E701" s="69"/>
      <c r="F701" s="69"/>
      <c r="G701" s="76"/>
    </row>
    <row r="702" spans="1:7" ht="15" customHeight="1">
      <c r="A702" s="69"/>
      <c r="B702" s="69"/>
      <c r="C702" s="66"/>
      <c r="D702" s="69"/>
      <c r="E702" s="69"/>
      <c r="F702" s="69"/>
      <c r="G702" s="76"/>
    </row>
    <row r="703" spans="1:7" ht="15" customHeight="1">
      <c r="A703" s="69"/>
      <c r="B703" s="69"/>
      <c r="C703" s="66"/>
      <c r="D703" s="69"/>
      <c r="E703" s="69"/>
      <c r="F703" s="69"/>
      <c r="G703" s="76"/>
    </row>
    <row r="704" spans="1:7" ht="15" customHeight="1">
      <c r="A704" s="69"/>
      <c r="B704" s="69"/>
      <c r="C704" s="66"/>
      <c r="D704" s="69"/>
      <c r="E704" s="69"/>
      <c r="F704" s="69"/>
      <c r="G704" s="76"/>
    </row>
    <row r="705" spans="1:7" ht="15" customHeight="1">
      <c r="A705" s="69"/>
      <c r="B705" s="69"/>
      <c r="C705" s="66"/>
      <c r="D705" s="69"/>
      <c r="E705" s="69"/>
      <c r="F705" s="69"/>
      <c r="G705" s="76"/>
    </row>
    <row r="706" spans="1:7" ht="15" customHeight="1">
      <c r="A706" s="69"/>
      <c r="B706" s="69"/>
      <c r="C706" s="66"/>
      <c r="D706" s="69"/>
      <c r="E706" s="69"/>
      <c r="F706" s="69"/>
      <c r="G706" s="76"/>
    </row>
    <row r="707" spans="1:7" ht="15" customHeight="1">
      <c r="A707" s="69"/>
      <c r="B707" s="69"/>
      <c r="C707" s="66"/>
      <c r="D707" s="69"/>
      <c r="E707" s="69"/>
      <c r="F707" s="69"/>
      <c r="G707" s="76"/>
    </row>
    <row r="708" spans="1:7" ht="15" customHeight="1">
      <c r="A708" s="69"/>
      <c r="B708" s="69"/>
      <c r="C708" s="66"/>
      <c r="D708" s="69"/>
      <c r="E708" s="69"/>
      <c r="F708" s="69"/>
      <c r="G708" s="76"/>
    </row>
    <row r="709" spans="1:7" ht="15" customHeight="1">
      <c r="A709" s="69"/>
      <c r="B709" s="69"/>
      <c r="C709" s="66"/>
      <c r="D709" s="69"/>
      <c r="E709" s="69"/>
      <c r="F709" s="69"/>
      <c r="G709" s="76"/>
    </row>
    <row r="710" spans="1:7" ht="15" customHeight="1">
      <c r="A710" s="69"/>
      <c r="B710" s="69"/>
      <c r="C710" s="66"/>
      <c r="D710" s="69"/>
      <c r="E710" s="69"/>
      <c r="F710" s="69"/>
      <c r="G710" s="76"/>
    </row>
    <row r="711" spans="1:7" ht="15" customHeight="1">
      <c r="A711" s="69"/>
      <c r="B711" s="69"/>
      <c r="C711" s="66"/>
      <c r="D711" s="69"/>
      <c r="E711" s="69"/>
      <c r="F711" s="69"/>
      <c r="G711" s="76"/>
    </row>
    <row r="712" spans="1:7" ht="15" customHeight="1">
      <c r="A712" s="69"/>
      <c r="B712" s="69"/>
      <c r="C712" s="66"/>
      <c r="D712" s="69"/>
      <c r="E712" s="69"/>
      <c r="F712" s="69"/>
      <c r="G712" s="76"/>
    </row>
    <row r="713" spans="1:7" ht="15" customHeight="1">
      <c r="A713" s="69"/>
      <c r="B713" s="69"/>
      <c r="C713" s="66"/>
      <c r="D713" s="69"/>
      <c r="E713" s="69"/>
      <c r="F713" s="69"/>
      <c r="G713" s="76"/>
    </row>
    <row r="714" spans="1:7" ht="15" customHeight="1">
      <c r="A714" s="69"/>
      <c r="B714" s="69"/>
      <c r="C714" s="66"/>
      <c r="D714" s="69"/>
      <c r="E714" s="69"/>
      <c r="F714" s="69"/>
      <c r="G714" s="76"/>
    </row>
    <row r="715" spans="1:7" ht="15" customHeight="1">
      <c r="A715" s="69"/>
      <c r="B715" s="69"/>
      <c r="C715" s="66"/>
      <c r="D715" s="69"/>
      <c r="E715" s="69"/>
      <c r="F715" s="69"/>
      <c r="G715" s="76"/>
    </row>
    <row r="716" spans="1:7" ht="15" customHeight="1">
      <c r="A716" s="69"/>
      <c r="B716" s="69"/>
      <c r="C716" s="66"/>
      <c r="D716" s="69"/>
      <c r="E716" s="69"/>
      <c r="F716" s="69"/>
      <c r="G716" s="76"/>
    </row>
    <row r="717" spans="1:7" ht="15" customHeight="1">
      <c r="A717" s="69"/>
      <c r="B717" s="69"/>
      <c r="C717" s="66"/>
      <c r="D717" s="69"/>
      <c r="E717" s="69"/>
      <c r="F717" s="69"/>
      <c r="G717" s="76"/>
    </row>
    <row r="718" spans="1:7" ht="15" customHeight="1">
      <c r="A718" s="69"/>
      <c r="B718" s="69"/>
      <c r="C718" s="66"/>
      <c r="D718" s="69"/>
      <c r="E718" s="69"/>
      <c r="F718" s="69"/>
      <c r="G718" s="76"/>
    </row>
    <row r="719" spans="1:7" ht="15" customHeight="1">
      <c r="A719" s="69"/>
      <c r="B719" s="69"/>
      <c r="C719" s="66"/>
      <c r="D719" s="69"/>
      <c r="E719" s="69"/>
      <c r="F719" s="69"/>
      <c r="G719" s="76"/>
    </row>
    <row r="720" spans="1:7" ht="15" customHeight="1">
      <c r="A720" s="69"/>
      <c r="B720" s="69"/>
      <c r="C720" s="66"/>
      <c r="D720" s="69"/>
      <c r="E720" s="69"/>
      <c r="F720" s="69"/>
      <c r="G720" s="76"/>
    </row>
    <row r="721" spans="1:7" ht="15" customHeight="1">
      <c r="A721" s="69"/>
      <c r="B721" s="69"/>
      <c r="C721" s="66"/>
      <c r="D721" s="69"/>
      <c r="E721" s="69"/>
      <c r="F721" s="69"/>
      <c r="G721" s="76"/>
    </row>
    <row r="722" spans="1:7" ht="15" customHeight="1">
      <c r="A722" s="69"/>
      <c r="B722" s="69"/>
      <c r="C722" s="66"/>
      <c r="D722" s="69"/>
      <c r="E722" s="69"/>
      <c r="F722" s="69"/>
      <c r="G722" s="76"/>
    </row>
    <row r="723" spans="1:7" ht="15" customHeight="1">
      <c r="A723" s="69"/>
      <c r="B723" s="69"/>
      <c r="C723" s="66"/>
      <c r="D723" s="69"/>
      <c r="E723" s="69"/>
      <c r="F723" s="69"/>
      <c r="G723" s="76"/>
    </row>
    <row r="724" spans="1:7" ht="15" customHeight="1">
      <c r="A724" s="69"/>
      <c r="B724" s="69"/>
      <c r="C724" s="66"/>
      <c r="D724" s="69"/>
      <c r="E724" s="69"/>
      <c r="F724" s="69"/>
      <c r="G724" s="76"/>
    </row>
    <row r="725" spans="1:7" ht="15" customHeight="1">
      <c r="A725" s="69"/>
      <c r="B725" s="69"/>
      <c r="C725" s="66"/>
      <c r="D725" s="69"/>
      <c r="E725" s="69"/>
      <c r="F725" s="69"/>
      <c r="G725" s="76"/>
    </row>
    <row r="726" spans="1:7" ht="15" customHeight="1">
      <c r="A726" s="69"/>
      <c r="B726" s="69"/>
      <c r="C726" s="66"/>
      <c r="D726" s="69"/>
      <c r="E726" s="69"/>
      <c r="F726" s="69"/>
      <c r="G726" s="76"/>
    </row>
    <row r="727" spans="1:7" ht="15" customHeight="1">
      <c r="A727" s="69"/>
      <c r="B727" s="69"/>
      <c r="C727" s="66"/>
      <c r="D727" s="69"/>
      <c r="E727" s="69"/>
      <c r="F727" s="69"/>
      <c r="G727" s="76"/>
    </row>
    <row r="728" spans="1:7" ht="15" customHeight="1">
      <c r="A728" s="69"/>
      <c r="B728" s="69"/>
      <c r="C728" s="66"/>
      <c r="D728" s="69"/>
      <c r="E728" s="69"/>
      <c r="F728" s="69"/>
      <c r="G728" s="76"/>
    </row>
    <row r="729" spans="1:7" ht="15" customHeight="1">
      <c r="A729" s="69"/>
      <c r="B729" s="69"/>
      <c r="C729" s="66"/>
      <c r="D729" s="69"/>
      <c r="E729" s="69"/>
      <c r="F729" s="69"/>
      <c r="G729" s="76"/>
    </row>
    <row r="730" spans="1:7" ht="15" customHeight="1">
      <c r="A730" s="69"/>
      <c r="B730" s="69"/>
      <c r="C730" s="66"/>
      <c r="D730" s="69"/>
      <c r="E730" s="69"/>
      <c r="F730" s="69"/>
      <c r="G730" s="76"/>
    </row>
    <row r="731" spans="1:7" ht="15" customHeight="1">
      <c r="A731" s="69"/>
      <c r="B731" s="69"/>
      <c r="C731" s="66"/>
      <c r="D731" s="69"/>
      <c r="E731" s="69"/>
      <c r="F731" s="69"/>
      <c r="G731" s="76"/>
    </row>
    <row r="732" spans="1:7" ht="15" customHeight="1">
      <c r="A732" s="69"/>
      <c r="B732" s="69"/>
      <c r="C732" s="66"/>
      <c r="D732" s="69"/>
      <c r="E732" s="69"/>
      <c r="F732" s="69"/>
      <c r="G732" s="76"/>
    </row>
    <row r="733" spans="1:7" ht="15" customHeight="1">
      <c r="A733" s="69"/>
      <c r="B733" s="69"/>
      <c r="C733" s="66"/>
      <c r="D733" s="69"/>
      <c r="E733" s="69"/>
      <c r="F733" s="69"/>
      <c r="G733" s="76"/>
    </row>
    <row r="734" spans="1:7" ht="15" customHeight="1">
      <c r="A734" s="69"/>
      <c r="B734" s="69"/>
      <c r="C734" s="66"/>
      <c r="D734" s="69"/>
      <c r="E734" s="69"/>
      <c r="F734" s="69"/>
      <c r="G734" s="76"/>
    </row>
    <row r="735" spans="1:7" ht="15" customHeight="1">
      <c r="A735" s="69"/>
      <c r="B735" s="69"/>
      <c r="C735" s="66"/>
      <c r="D735" s="69"/>
      <c r="E735" s="69"/>
      <c r="F735" s="69"/>
      <c r="G735" s="76"/>
    </row>
    <row r="736" spans="1:7" ht="15" customHeight="1">
      <c r="A736" s="69"/>
      <c r="B736" s="69"/>
      <c r="C736" s="66"/>
      <c r="D736" s="69"/>
      <c r="E736" s="69"/>
      <c r="F736" s="69"/>
      <c r="G736" s="76"/>
    </row>
    <row r="737" spans="1:7" ht="15" customHeight="1">
      <c r="A737" s="69"/>
      <c r="B737" s="69"/>
      <c r="C737" s="66"/>
      <c r="D737" s="69"/>
      <c r="E737" s="69"/>
      <c r="F737" s="69"/>
      <c r="G737" s="76"/>
    </row>
    <row r="738" spans="1:7" ht="15" customHeight="1">
      <c r="A738" s="69"/>
      <c r="B738" s="69"/>
      <c r="C738" s="66"/>
      <c r="D738" s="69"/>
      <c r="E738" s="69"/>
      <c r="F738" s="69"/>
      <c r="G738" s="76"/>
    </row>
    <row r="739" spans="1:7" ht="15" customHeight="1">
      <c r="A739" s="69"/>
      <c r="B739" s="69"/>
      <c r="C739" s="66"/>
      <c r="D739" s="69"/>
      <c r="E739" s="69"/>
      <c r="F739" s="69"/>
      <c r="G739" s="76"/>
    </row>
    <row r="740" spans="1:7" ht="15" customHeight="1">
      <c r="A740" s="69"/>
      <c r="B740" s="69"/>
      <c r="C740" s="66"/>
      <c r="D740" s="69"/>
      <c r="E740" s="69"/>
      <c r="F740" s="69"/>
      <c r="G740" s="76"/>
    </row>
    <row r="741" spans="1:7" ht="15" customHeight="1">
      <c r="A741" s="69"/>
      <c r="B741" s="69"/>
      <c r="C741" s="66"/>
      <c r="D741" s="69"/>
      <c r="E741" s="69"/>
      <c r="F741" s="69"/>
      <c r="G741" s="76"/>
    </row>
    <row r="742" spans="1:7" ht="15" customHeight="1">
      <c r="A742" s="69"/>
      <c r="B742" s="69"/>
      <c r="C742" s="66"/>
      <c r="D742" s="69"/>
      <c r="E742" s="69"/>
      <c r="F742" s="69"/>
      <c r="G742" s="76"/>
    </row>
    <row r="743" spans="1:7" ht="15" customHeight="1">
      <c r="A743" s="69"/>
      <c r="B743" s="69"/>
      <c r="C743" s="66"/>
      <c r="D743" s="69"/>
      <c r="E743" s="69"/>
      <c r="F743" s="69"/>
      <c r="G743" s="76"/>
    </row>
    <row r="744" spans="1:7" ht="15" customHeight="1">
      <c r="A744" s="69"/>
      <c r="B744" s="69"/>
      <c r="C744" s="66"/>
      <c r="D744" s="69"/>
      <c r="E744" s="69"/>
      <c r="F744" s="69"/>
      <c r="G744" s="76"/>
    </row>
    <row r="745" spans="1:7" ht="15" customHeight="1">
      <c r="A745" s="69"/>
      <c r="B745" s="69"/>
      <c r="C745" s="66"/>
      <c r="D745" s="69"/>
      <c r="E745" s="69"/>
      <c r="F745" s="69"/>
      <c r="G745" s="76"/>
    </row>
    <row r="746" spans="1:7" ht="15" customHeight="1">
      <c r="A746" s="69"/>
      <c r="B746" s="69"/>
      <c r="C746" s="66"/>
      <c r="D746" s="69"/>
      <c r="E746" s="69"/>
      <c r="F746" s="69"/>
      <c r="G746" s="76"/>
    </row>
    <row r="747" spans="1:7" ht="15" customHeight="1">
      <c r="A747" s="69"/>
      <c r="B747" s="69"/>
      <c r="C747" s="66"/>
      <c r="D747" s="69"/>
      <c r="E747" s="69"/>
      <c r="F747" s="69"/>
      <c r="G747" s="76"/>
    </row>
    <row r="748" spans="1:7" ht="15" customHeight="1">
      <c r="A748" s="69"/>
      <c r="B748" s="69"/>
      <c r="C748" s="66"/>
      <c r="D748" s="69"/>
      <c r="E748" s="69"/>
      <c r="F748" s="69"/>
      <c r="G748" s="76"/>
    </row>
    <row r="749" spans="1:7" ht="15" customHeight="1">
      <c r="A749" s="69"/>
      <c r="B749" s="69"/>
      <c r="C749" s="66"/>
      <c r="D749" s="69"/>
      <c r="E749" s="69"/>
      <c r="F749" s="69"/>
      <c r="G749" s="76"/>
    </row>
    <row r="750" spans="1:7" ht="15" customHeight="1">
      <c r="A750" s="69"/>
      <c r="B750" s="69"/>
      <c r="C750" s="66"/>
      <c r="D750" s="69"/>
      <c r="E750" s="69"/>
      <c r="F750" s="69"/>
      <c r="G750" s="76"/>
    </row>
    <row r="751" spans="1:7" ht="15" customHeight="1">
      <c r="A751" s="69"/>
      <c r="B751" s="69"/>
      <c r="C751" s="66"/>
      <c r="D751" s="69"/>
      <c r="E751" s="69"/>
      <c r="F751" s="69"/>
      <c r="G751" s="76"/>
    </row>
    <row r="752" spans="1:7" ht="15" customHeight="1">
      <c r="A752" s="69"/>
      <c r="B752" s="69"/>
      <c r="C752" s="66"/>
      <c r="D752" s="69"/>
      <c r="E752" s="69"/>
      <c r="F752" s="69"/>
      <c r="G752" s="76"/>
    </row>
    <row r="753" spans="1:7" ht="15" customHeight="1">
      <c r="A753" s="69"/>
      <c r="B753" s="69"/>
      <c r="C753" s="66"/>
      <c r="D753" s="69"/>
      <c r="E753" s="69"/>
      <c r="F753" s="69"/>
      <c r="G753" s="76"/>
    </row>
    <row r="754" spans="1:7" ht="15" customHeight="1">
      <c r="A754" s="69"/>
      <c r="B754" s="69"/>
      <c r="C754" s="66"/>
      <c r="D754" s="69"/>
      <c r="E754" s="69"/>
      <c r="F754" s="69"/>
      <c r="G754" s="76"/>
    </row>
    <row r="755" spans="1:7" ht="15" customHeight="1">
      <c r="A755" s="69"/>
      <c r="B755" s="69"/>
      <c r="C755" s="66"/>
      <c r="D755" s="69"/>
      <c r="E755" s="69"/>
      <c r="F755" s="69"/>
      <c r="G755" s="76"/>
    </row>
    <row r="756" spans="1:7" ht="15" customHeight="1">
      <c r="A756" s="69"/>
      <c r="B756" s="69"/>
      <c r="C756" s="66"/>
      <c r="D756" s="69"/>
      <c r="E756" s="69"/>
      <c r="F756" s="69"/>
      <c r="G756" s="76"/>
    </row>
    <row r="757" spans="1:7" ht="15" customHeight="1">
      <c r="A757" s="69"/>
      <c r="B757" s="69"/>
      <c r="C757" s="66"/>
      <c r="D757" s="69"/>
      <c r="E757" s="69"/>
      <c r="F757" s="69"/>
      <c r="G757" s="76"/>
    </row>
    <row r="758" spans="1:7" ht="15" customHeight="1">
      <c r="A758" s="69"/>
      <c r="B758" s="69"/>
      <c r="C758" s="66"/>
      <c r="D758" s="69"/>
      <c r="E758" s="69"/>
      <c r="F758" s="69"/>
      <c r="G758" s="76"/>
    </row>
    <row r="759" spans="1:7" ht="15" customHeight="1">
      <c r="A759" s="69"/>
      <c r="B759" s="69"/>
      <c r="C759" s="66"/>
      <c r="D759" s="69"/>
      <c r="E759" s="69"/>
      <c r="F759" s="69"/>
      <c r="G759" s="76"/>
    </row>
    <row r="760" spans="1:7" ht="15" customHeight="1">
      <c r="A760" s="69"/>
      <c r="B760" s="69"/>
      <c r="C760" s="66"/>
      <c r="D760" s="69"/>
      <c r="E760" s="69"/>
      <c r="F760" s="69"/>
      <c r="G760" s="76"/>
    </row>
    <row r="761" spans="1:7" ht="15" customHeight="1">
      <c r="A761" s="69"/>
      <c r="B761" s="69"/>
      <c r="C761" s="66"/>
      <c r="D761" s="69"/>
      <c r="E761" s="69"/>
      <c r="F761" s="69"/>
      <c r="G761" s="76"/>
    </row>
    <row r="762" spans="1:7" ht="15" customHeight="1">
      <c r="A762" s="69"/>
      <c r="B762" s="69"/>
      <c r="C762" s="66"/>
      <c r="D762" s="69"/>
      <c r="E762" s="69"/>
      <c r="F762" s="69"/>
      <c r="G762" s="76"/>
    </row>
    <row r="763" spans="1:7" ht="15" customHeight="1">
      <c r="A763" s="69"/>
      <c r="B763" s="69"/>
      <c r="C763" s="66"/>
      <c r="D763" s="69"/>
      <c r="E763" s="69"/>
      <c r="F763" s="69"/>
      <c r="G763" s="76"/>
    </row>
    <row r="764" spans="1:7" ht="15" customHeight="1">
      <c r="A764" s="69"/>
      <c r="B764" s="69"/>
      <c r="C764" s="66"/>
      <c r="D764" s="69"/>
      <c r="E764" s="69"/>
      <c r="F764" s="69"/>
      <c r="G764" s="76"/>
    </row>
    <row r="765" spans="1:7" ht="15" customHeight="1">
      <c r="A765" s="69"/>
      <c r="B765" s="69"/>
      <c r="C765" s="66"/>
      <c r="D765" s="69"/>
      <c r="E765" s="69"/>
      <c r="F765" s="69"/>
      <c r="G765" s="76"/>
    </row>
    <row r="766" spans="1:7" ht="15" customHeight="1">
      <c r="A766" s="69"/>
      <c r="B766" s="69"/>
      <c r="C766" s="66"/>
      <c r="D766" s="69"/>
      <c r="E766" s="69"/>
      <c r="F766" s="69"/>
      <c r="G766" s="76"/>
    </row>
    <row r="767" spans="1:7" ht="15" customHeight="1">
      <c r="A767" s="69"/>
      <c r="B767" s="69"/>
      <c r="C767" s="66"/>
      <c r="D767" s="69"/>
      <c r="E767" s="69"/>
      <c r="F767" s="69"/>
      <c r="G767" s="76"/>
    </row>
    <row r="768" spans="1:7" ht="15" customHeight="1">
      <c r="A768" s="69"/>
      <c r="B768" s="69"/>
      <c r="C768" s="66"/>
      <c r="D768" s="69"/>
      <c r="E768" s="69"/>
      <c r="F768" s="69"/>
      <c r="G768" s="76"/>
    </row>
    <row r="769" spans="1:7" ht="15" customHeight="1">
      <c r="A769" s="69"/>
      <c r="B769" s="69"/>
      <c r="C769" s="66"/>
      <c r="D769" s="69"/>
      <c r="E769" s="69"/>
      <c r="F769" s="69"/>
      <c r="G769" s="76"/>
    </row>
    <row r="770" spans="1:7" ht="15" customHeight="1">
      <c r="A770" s="69"/>
      <c r="B770" s="69"/>
      <c r="C770" s="66"/>
      <c r="D770" s="69"/>
      <c r="E770" s="69"/>
      <c r="F770" s="69"/>
      <c r="G770" s="76"/>
    </row>
    <row r="771" spans="1:7" ht="15" customHeight="1">
      <c r="A771" s="69"/>
      <c r="B771" s="69"/>
      <c r="C771" s="66"/>
      <c r="D771" s="69"/>
      <c r="E771" s="69"/>
      <c r="F771" s="69"/>
      <c r="G771" s="76"/>
    </row>
    <row r="772" spans="1:7" ht="15" customHeight="1">
      <c r="A772" s="69"/>
      <c r="B772" s="69"/>
      <c r="C772" s="66"/>
      <c r="D772" s="69"/>
      <c r="E772" s="69"/>
      <c r="F772" s="69"/>
      <c r="G772" s="76"/>
    </row>
    <row r="773" spans="1:7" ht="15" customHeight="1">
      <c r="A773" s="69"/>
      <c r="B773" s="69"/>
      <c r="C773" s="66"/>
      <c r="D773" s="69"/>
      <c r="E773" s="69"/>
      <c r="F773" s="69"/>
      <c r="G773" s="76"/>
    </row>
    <row r="774" spans="1:7" ht="15" customHeight="1">
      <c r="A774" s="69"/>
      <c r="B774" s="69"/>
      <c r="C774" s="66"/>
      <c r="D774" s="69"/>
      <c r="E774" s="69"/>
      <c r="F774" s="69"/>
      <c r="G774" s="76"/>
    </row>
    <row r="775" spans="1:7" ht="15" customHeight="1">
      <c r="A775" s="69"/>
      <c r="B775" s="69"/>
      <c r="C775" s="66"/>
      <c r="D775" s="69"/>
      <c r="E775" s="69"/>
      <c r="F775" s="69"/>
      <c r="G775" s="76"/>
    </row>
    <row r="776" spans="1:7" ht="15" customHeight="1">
      <c r="A776" s="69"/>
      <c r="B776" s="69"/>
      <c r="C776" s="66"/>
      <c r="D776" s="69"/>
      <c r="E776" s="69"/>
      <c r="F776" s="69"/>
      <c r="G776" s="76"/>
    </row>
    <row r="777" spans="1:7" ht="15" customHeight="1">
      <c r="A777" s="69"/>
      <c r="B777" s="69"/>
      <c r="C777" s="66"/>
      <c r="D777" s="69"/>
      <c r="E777" s="69"/>
      <c r="F777" s="69"/>
      <c r="G777" s="76"/>
    </row>
    <row r="778" spans="1:7" ht="15" customHeight="1">
      <c r="A778" s="69"/>
      <c r="B778" s="69"/>
      <c r="C778" s="66"/>
      <c r="D778" s="69"/>
      <c r="E778" s="69"/>
      <c r="F778" s="69"/>
      <c r="G778" s="76"/>
    </row>
    <row r="779" spans="1:7" ht="15" customHeight="1">
      <c r="A779" s="69"/>
      <c r="B779" s="69"/>
      <c r="C779" s="66"/>
      <c r="D779" s="69"/>
      <c r="E779" s="69"/>
      <c r="F779" s="69"/>
      <c r="G779" s="76"/>
    </row>
    <row r="780" spans="1:7" ht="15" customHeight="1">
      <c r="A780" s="69"/>
      <c r="B780" s="69"/>
      <c r="C780" s="66"/>
      <c r="D780" s="69"/>
      <c r="E780" s="69"/>
      <c r="F780" s="69"/>
      <c r="G780" s="76"/>
    </row>
    <row r="781" spans="1:7" ht="15" customHeight="1">
      <c r="A781" s="69"/>
      <c r="B781" s="69"/>
      <c r="C781" s="66"/>
      <c r="D781" s="69"/>
      <c r="E781" s="69"/>
      <c r="F781" s="69"/>
      <c r="G781" s="76"/>
    </row>
    <row r="782" spans="1:7" ht="15" customHeight="1">
      <c r="A782" s="69"/>
      <c r="B782" s="69"/>
      <c r="C782" s="66"/>
      <c r="D782" s="69"/>
      <c r="E782" s="69"/>
      <c r="F782" s="69"/>
      <c r="G782" s="76"/>
    </row>
    <row r="783" spans="1:7" ht="15" customHeight="1">
      <c r="A783" s="69"/>
      <c r="B783" s="69"/>
      <c r="C783" s="66"/>
      <c r="D783" s="69"/>
      <c r="E783" s="69"/>
      <c r="F783" s="69"/>
      <c r="G783" s="76"/>
    </row>
    <row r="784" spans="1:7" ht="15" customHeight="1">
      <c r="A784" s="69"/>
      <c r="B784" s="69"/>
      <c r="C784" s="66"/>
      <c r="D784" s="69"/>
      <c r="E784" s="69"/>
      <c r="F784" s="69"/>
      <c r="G784" s="76"/>
    </row>
    <row r="785" spans="1:7" ht="15" customHeight="1">
      <c r="A785" s="69"/>
      <c r="B785" s="69"/>
      <c r="C785" s="66"/>
      <c r="D785" s="69"/>
      <c r="E785" s="69"/>
      <c r="F785" s="69"/>
      <c r="G785" s="76"/>
    </row>
    <row r="786" spans="1:7" ht="15" customHeight="1">
      <c r="A786" s="69"/>
      <c r="B786" s="69"/>
      <c r="C786" s="66"/>
      <c r="D786" s="69"/>
      <c r="E786" s="69"/>
      <c r="F786" s="69"/>
      <c r="G786" s="76"/>
    </row>
    <row r="787" spans="1:7" ht="15" customHeight="1">
      <c r="A787" s="69"/>
      <c r="B787" s="69"/>
      <c r="C787" s="66"/>
      <c r="D787" s="69"/>
      <c r="E787" s="69"/>
      <c r="F787" s="69"/>
      <c r="G787" s="76"/>
    </row>
    <row r="788" spans="1:7" ht="15" customHeight="1">
      <c r="A788" s="69"/>
      <c r="B788" s="69"/>
      <c r="C788" s="66"/>
      <c r="D788" s="69"/>
      <c r="E788" s="69"/>
      <c r="F788" s="69"/>
      <c r="G788" s="76"/>
    </row>
    <row r="789" spans="1:7" ht="15" customHeight="1">
      <c r="A789" s="69"/>
      <c r="B789" s="69"/>
      <c r="C789" s="66"/>
      <c r="D789" s="69"/>
      <c r="E789" s="69"/>
      <c r="F789" s="69"/>
      <c r="G789" s="76"/>
    </row>
    <row r="790" spans="1:7" ht="15" customHeight="1">
      <c r="A790" s="69"/>
      <c r="B790" s="69"/>
      <c r="C790" s="66"/>
      <c r="D790" s="69"/>
      <c r="E790" s="69"/>
      <c r="F790" s="69"/>
      <c r="G790" s="76"/>
    </row>
    <row r="791" spans="1:7" ht="15" customHeight="1">
      <c r="A791" s="69"/>
      <c r="B791" s="69"/>
      <c r="C791" s="66"/>
      <c r="D791" s="69"/>
      <c r="E791" s="69"/>
      <c r="F791" s="69"/>
      <c r="G791" s="76"/>
    </row>
    <row r="792" spans="1:7" ht="15" customHeight="1">
      <c r="A792" s="69"/>
      <c r="B792" s="69"/>
      <c r="C792" s="66"/>
      <c r="D792" s="69"/>
      <c r="E792" s="69"/>
      <c r="F792" s="69"/>
      <c r="G792" s="76"/>
    </row>
    <row r="793" spans="1:7" ht="15" customHeight="1">
      <c r="A793" s="69"/>
      <c r="B793" s="69"/>
      <c r="C793" s="66"/>
      <c r="D793" s="69"/>
      <c r="E793" s="69"/>
      <c r="F793" s="69"/>
      <c r="G793" s="76"/>
    </row>
    <row r="794" spans="1:7" ht="15" customHeight="1">
      <c r="A794" s="69"/>
      <c r="B794" s="69"/>
      <c r="C794" s="66"/>
      <c r="D794" s="69"/>
      <c r="E794" s="69"/>
      <c r="F794" s="69"/>
      <c r="G794" s="76"/>
    </row>
    <row r="795" spans="1:7" ht="15" customHeight="1">
      <c r="A795" s="69"/>
      <c r="B795" s="69"/>
      <c r="C795" s="66"/>
      <c r="D795" s="69"/>
      <c r="E795" s="69"/>
      <c r="F795" s="69"/>
      <c r="G795" s="76"/>
    </row>
    <row r="796" spans="1:7" ht="15" customHeight="1">
      <c r="A796" s="69"/>
      <c r="B796" s="69"/>
      <c r="C796" s="66"/>
      <c r="D796" s="69"/>
      <c r="E796" s="69"/>
      <c r="F796" s="69"/>
      <c r="G796" s="76"/>
    </row>
    <row r="797" spans="1:7" ht="15" customHeight="1">
      <c r="A797" s="69"/>
      <c r="B797" s="69"/>
      <c r="C797" s="66"/>
      <c r="D797" s="69"/>
      <c r="E797" s="69"/>
      <c r="F797" s="69"/>
      <c r="G797" s="76"/>
    </row>
    <row r="798" spans="1:7" ht="15" customHeight="1">
      <c r="A798" s="69"/>
      <c r="B798" s="69"/>
      <c r="C798" s="66"/>
      <c r="D798" s="69"/>
      <c r="E798" s="69"/>
      <c r="F798" s="69"/>
      <c r="G798" s="76"/>
    </row>
    <row r="799" spans="1:7" ht="15" customHeight="1">
      <c r="A799" s="69"/>
      <c r="B799" s="69"/>
      <c r="C799" s="66"/>
      <c r="D799" s="69"/>
      <c r="E799" s="69"/>
      <c r="F799" s="69"/>
      <c r="G799" s="76"/>
    </row>
    <row r="800" spans="1:7" ht="15" customHeight="1">
      <c r="A800" s="69"/>
      <c r="B800" s="69"/>
      <c r="C800" s="66"/>
      <c r="D800" s="69"/>
      <c r="E800" s="69"/>
      <c r="F800" s="69"/>
      <c r="G800" s="76"/>
    </row>
    <row r="801" spans="1:7" ht="15" customHeight="1">
      <c r="A801" s="69"/>
      <c r="B801" s="69"/>
      <c r="C801" s="66"/>
      <c r="D801" s="69"/>
      <c r="E801" s="69"/>
      <c r="F801" s="69"/>
      <c r="G801" s="76"/>
    </row>
    <row r="802" spans="1:7" ht="15" customHeight="1">
      <c r="A802" s="69"/>
      <c r="B802" s="69"/>
      <c r="C802" s="66"/>
      <c r="D802" s="69"/>
      <c r="E802" s="69"/>
      <c r="F802" s="69"/>
      <c r="G802" s="76"/>
    </row>
    <row r="803" spans="1:7" ht="15" customHeight="1">
      <c r="A803" s="69"/>
      <c r="B803" s="69"/>
      <c r="C803" s="66"/>
      <c r="D803" s="69"/>
      <c r="E803" s="69"/>
      <c r="F803" s="69"/>
      <c r="G803" s="76"/>
    </row>
    <row r="804" spans="1:7" ht="15" customHeight="1">
      <c r="A804" s="69"/>
      <c r="B804" s="69"/>
      <c r="C804" s="66"/>
      <c r="D804" s="69"/>
      <c r="E804" s="69"/>
      <c r="F804" s="69"/>
      <c r="G804" s="76"/>
    </row>
    <row r="805" spans="1:7" ht="15" customHeight="1">
      <c r="A805" s="69"/>
      <c r="B805" s="69"/>
      <c r="C805" s="66"/>
      <c r="D805" s="69"/>
      <c r="E805" s="69"/>
      <c r="F805" s="69"/>
      <c r="G805" s="76"/>
    </row>
    <row r="806" spans="1:7" ht="15" customHeight="1">
      <c r="A806" s="69"/>
      <c r="B806" s="69"/>
      <c r="C806" s="66"/>
      <c r="D806" s="69"/>
      <c r="E806" s="69"/>
      <c r="F806" s="69"/>
      <c r="G806" s="76"/>
    </row>
    <row r="807" spans="1:7" ht="15" customHeight="1">
      <c r="A807" s="69"/>
      <c r="B807" s="69"/>
      <c r="C807" s="66"/>
      <c r="D807" s="69"/>
      <c r="E807" s="69"/>
      <c r="F807" s="69"/>
      <c r="G807" s="76"/>
    </row>
    <row r="808" spans="1:7" ht="15" customHeight="1">
      <c r="A808" s="69"/>
      <c r="B808" s="69"/>
      <c r="C808" s="66"/>
      <c r="D808" s="69"/>
      <c r="E808" s="69"/>
      <c r="F808" s="69"/>
      <c r="G808" s="76"/>
    </row>
    <row r="809" spans="1:7" ht="15" customHeight="1">
      <c r="A809" s="69"/>
      <c r="B809" s="69"/>
      <c r="C809" s="66"/>
      <c r="D809" s="69"/>
      <c r="E809" s="69"/>
      <c r="F809" s="69"/>
      <c r="G809" s="76"/>
    </row>
    <row r="810" spans="1:7" ht="15" customHeight="1">
      <c r="A810" s="69"/>
      <c r="B810" s="69"/>
      <c r="C810" s="66"/>
      <c r="D810" s="69"/>
      <c r="E810" s="69"/>
      <c r="F810" s="69"/>
      <c r="G810" s="76"/>
    </row>
    <row r="811" spans="1:7" ht="15" customHeight="1">
      <c r="A811" s="69"/>
      <c r="B811" s="69"/>
      <c r="C811" s="66"/>
      <c r="D811" s="69"/>
      <c r="E811" s="69"/>
      <c r="F811" s="69"/>
      <c r="G811" s="76"/>
    </row>
    <row r="812" spans="1:7" ht="15" customHeight="1">
      <c r="A812" s="69"/>
      <c r="B812" s="69"/>
      <c r="C812" s="66"/>
      <c r="D812" s="69"/>
      <c r="E812" s="69"/>
      <c r="F812" s="69"/>
      <c r="G812" s="76"/>
    </row>
    <row r="813" spans="1:7" ht="15" customHeight="1">
      <c r="A813" s="69"/>
      <c r="B813" s="69"/>
      <c r="C813" s="66"/>
      <c r="D813" s="69"/>
      <c r="E813" s="69"/>
      <c r="F813" s="69"/>
      <c r="G813" s="76"/>
    </row>
    <row r="814" spans="1:7" ht="15" customHeight="1">
      <c r="A814" s="69"/>
      <c r="B814" s="69"/>
      <c r="C814" s="66"/>
      <c r="D814" s="69"/>
      <c r="E814" s="69"/>
      <c r="F814" s="69"/>
      <c r="G814" s="76"/>
    </row>
    <row r="815" spans="1:7" ht="15" customHeight="1">
      <c r="A815" s="69"/>
      <c r="B815" s="69"/>
      <c r="C815" s="66"/>
      <c r="D815" s="69"/>
      <c r="E815" s="69"/>
      <c r="F815" s="69"/>
      <c r="G815" s="76"/>
    </row>
    <row r="816" spans="1:7" ht="15" customHeight="1">
      <c r="A816" s="69"/>
      <c r="B816" s="69"/>
      <c r="C816" s="66"/>
      <c r="D816" s="69"/>
      <c r="E816" s="69"/>
      <c r="F816" s="69"/>
      <c r="G816" s="76"/>
    </row>
    <row r="817" spans="1:7" ht="15" customHeight="1">
      <c r="A817" s="69"/>
      <c r="B817" s="69"/>
      <c r="C817" s="66"/>
      <c r="D817" s="69"/>
      <c r="E817" s="69"/>
      <c r="F817" s="69"/>
      <c r="G817" s="76"/>
    </row>
    <row r="818" spans="1:7" ht="15" customHeight="1">
      <c r="A818" s="69"/>
      <c r="B818" s="69"/>
      <c r="C818" s="66"/>
      <c r="D818" s="69"/>
      <c r="E818" s="69"/>
      <c r="F818" s="69"/>
      <c r="G818" s="76"/>
    </row>
    <row r="819" spans="1:7" ht="15" customHeight="1">
      <c r="A819" s="69"/>
      <c r="B819" s="69"/>
      <c r="C819" s="66"/>
      <c r="D819" s="69"/>
      <c r="E819" s="69"/>
      <c r="F819" s="69"/>
      <c r="G819" s="76"/>
    </row>
    <row r="820" spans="1:7" ht="15" customHeight="1">
      <c r="A820" s="69"/>
      <c r="B820" s="69"/>
      <c r="C820" s="66"/>
      <c r="D820" s="69"/>
      <c r="E820" s="69"/>
      <c r="F820" s="69"/>
      <c r="G820" s="76"/>
    </row>
    <row r="821" spans="1:7" ht="15" customHeight="1">
      <c r="A821" s="69"/>
      <c r="B821" s="69"/>
      <c r="C821" s="66"/>
      <c r="D821" s="69"/>
      <c r="E821" s="69"/>
      <c r="F821" s="69"/>
      <c r="G821" s="76"/>
    </row>
    <row r="822" spans="1:7" ht="15" customHeight="1">
      <c r="A822" s="69"/>
      <c r="B822" s="69"/>
      <c r="C822" s="66"/>
      <c r="D822" s="69"/>
      <c r="E822" s="69"/>
      <c r="F822" s="69"/>
      <c r="G822" s="76"/>
    </row>
    <row r="823" spans="1:7" ht="15" customHeight="1">
      <c r="A823" s="69"/>
      <c r="B823" s="69"/>
      <c r="C823" s="66"/>
      <c r="D823" s="69"/>
      <c r="E823" s="69"/>
      <c r="F823" s="69"/>
      <c r="G823" s="76"/>
    </row>
    <row r="824" spans="1:7" ht="15" customHeight="1">
      <c r="A824" s="69"/>
      <c r="B824" s="69"/>
      <c r="C824" s="66"/>
      <c r="D824" s="69"/>
      <c r="E824" s="69"/>
      <c r="F824" s="69"/>
      <c r="G824" s="76"/>
    </row>
    <row r="825" spans="1:7" ht="15" customHeight="1">
      <c r="A825" s="69"/>
      <c r="B825" s="69"/>
      <c r="C825" s="66"/>
      <c r="D825" s="69"/>
      <c r="E825" s="69"/>
      <c r="F825" s="69"/>
      <c r="G825" s="76"/>
    </row>
    <row r="826" spans="1:7" ht="15" customHeight="1">
      <c r="A826" s="69"/>
      <c r="B826" s="69"/>
      <c r="C826" s="66"/>
      <c r="D826" s="69"/>
      <c r="E826" s="69"/>
      <c r="F826" s="69"/>
      <c r="G826" s="76"/>
    </row>
    <row r="827" spans="1:7" ht="15" customHeight="1">
      <c r="A827" s="69"/>
      <c r="B827" s="69"/>
      <c r="C827" s="66"/>
      <c r="D827" s="69"/>
      <c r="E827" s="69"/>
      <c r="F827" s="69"/>
      <c r="G827" s="76"/>
    </row>
    <row r="828" spans="1:7" ht="15" customHeight="1">
      <c r="A828" s="69"/>
      <c r="B828" s="69"/>
      <c r="C828" s="66"/>
      <c r="D828" s="69"/>
      <c r="E828" s="69"/>
      <c r="F828" s="69"/>
      <c r="G828" s="76"/>
    </row>
    <row r="829" spans="1:7" ht="15" customHeight="1">
      <c r="A829" s="69"/>
      <c r="B829" s="69"/>
      <c r="C829" s="66"/>
      <c r="D829" s="69"/>
      <c r="E829" s="69"/>
      <c r="F829" s="69"/>
      <c r="G829" s="76"/>
    </row>
    <row r="830" spans="1:7" ht="15" customHeight="1">
      <c r="A830" s="69"/>
      <c r="B830" s="69"/>
      <c r="C830" s="66"/>
      <c r="D830" s="69"/>
      <c r="E830" s="69"/>
      <c r="F830" s="69"/>
      <c r="G830" s="76"/>
    </row>
    <row r="831" spans="1:7" ht="15" customHeight="1">
      <c r="A831" s="69"/>
      <c r="B831" s="69"/>
      <c r="C831" s="66"/>
      <c r="D831" s="69"/>
      <c r="E831" s="69"/>
      <c r="F831" s="69"/>
      <c r="G831" s="76"/>
    </row>
    <row r="832" spans="1:7" ht="15" customHeight="1">
      <c r="A832" s="69"/>
      <c r="B832" s="69"/>
      <c r="C832" s="66"/>
      <c r="D832" s="69"/>
      <c r="E832" s="69"/>
      <c r="F832" s="69"/>
      <c r="G832" s="76"/>
    </row>
    <row r="833" spans="1:7" ht="15" customHeight="1">
      <c r="A833" s="69"/>
      <c r="B833" s="69"/>
      <c r="C833" s="66"/>
      <c r="D833" s="69"/>
      <c r="E833" s="69"/>
      <c r="F833" s="69"/>
      <c r="G833" s="76"/>
    </row>
    <row r="834" spans="1:7" ht="15" customHeight="1">
      <c r="A834" s="69"/>
      <c r="B834" s="69"/>
      <c r="C834" s="66"/>
      <c r="D834" s="69"/>
      <c r="E834" s="69"/>
      <c r="F834" s="69"/>
      <c r="G834" s="76"/>
    </row>
    <row r="835" spans="1:7" ht="15" customHeight="1">
      <c r="A835" s="69"/>
      <c r="B835" s="69"/>
      <c r="C835" s="66"/>
      <c r="D835" s="69"/>
      <c r="E835" s="69"/>
      <c r="F835" s="69"/>
      <c r="G835" s="76"/>
    </row>
    <row r="836" spans="1:7" ht="15" customHeight="1">
      <c r="A836" s="69"/>
      <c r="B836" s="69"/>
      <c r="C836" s="66"/>
      <c r="D836" s="69"/>
      <c r="E836" s="69"/>
      <c r="F836" s="69"/>
      <c r="G836" s="76"/>
    </row>
    <row r="837" spans="1:7" ht="15" customHeight="1">
      <c r="A837" s="69"/>
      <c r="B837" s="69"/>
      <c r="C837" s="66"/>
      <c r="D837" s="69"/>
      <c r="E837" s="69"/>
      <c r="F837" s="69"/>
      <c r="G837" s="76"/>
    </row>
    <row r="838" spans="1:7" ht="15" customHeight="1">
      <c r="A838" s="69"/>
      <c r="B838" s="69"/>
      <c r="C838" s="66"/>
      <c r="D838" s="69"/>
      <c r="E838" s="69"/>
      <c r="F838" s="69"/>
      <c r="G838" s="76"/>
    </row>
    <row r="839" spans="1:7" ht="15" customHeight="1">
      <c r="A839" s="69"/>
      <c r="B839" s="69"/>
      <c r="C839" s="66"/>
      <c r="D839" s="69"/>
      <c r="E839" s="69"/>
      <c r="F839" s="69"/>
      <c r="G839" s="76"/>
    </row>
    <row r="840" spans="1:7" ht="15" customHeight="1">
      <c r="A840" s="69"/>
      <c r="B840" s="69"/>
      <c r="C840" s="66"/>
      <c r="D840" s="69"/>
      <c r="E840" s="69"/>
      <c r="F840" s="69"/>
      <c r="G840" s="76"/>
    </row>
    <row r="841" spans="1:7" ht="15" customHeight="1">
      <c r="A841" s="69"/>
      <c r="B841" s="69"/>
      <c r="C841" s="66"/>
      <c r="D841" s="69"/>
      <c r="E841" s="69"/>
      <c r="F841" s="69"/>
      <c r="G841" s="76"/>
    </row>
    <row r="842" spans="1:7" ht="15" customHeight="1">
      <c r="A842" s="69"/>
      <c r="B842" s="69"/>
      <c r="C842" s="66"/>
      <c r="D842" s="69"/>
      <c r="E842" s="69"/>
      <c r="F842" s="69"/>
      <c r="G842" s="76"/>
    </row>
    <row r="843" spans="1:7" ht="15" customHeight="1">
      <c r="A843" s="69"/>
      <c r="B843" s="69"/>
      <c r="C843" s="66"/>
      <c r="D843" s="69"/>
      <c r="E843" s="69"/>
      <c r="F843" s="69"/>
      <c r="G843" s="76"/>
    </row>
    <row r="844" spans="1:7" ht="15" customHeight="1">
      <c r="A844" s="69"/>
      <c r="B844" s="69"/>
      <c r="C844" s="66"/>
      <c r="D844" s="69"/>
      <c r="E844" s="69"/>
      <c r="F844" s="69"/>
      <c r="G844" s="76"/>
    </row>
    <row r="845" spans="1:7" ht="15" customHeight="1">
      <c r="A845" s="69"/>
      <c r="B845" s="69"/>
      <c r="C845" s="66"/>
      <c r="D845" s="69"/>
      <c r="E845" s="69"/>
      <c r="F845" s="69"/>
      <c r="G845" s="76"/>
    </row>
    <row r="846" spans="1:7" ht="15" customHeight="1">
      <c r="A846" s="69"/>
      <c r="B846" s="69"/>
      <c r="C846" s="66"/>
      <c r="D846" s="69"/>
      <c r="E846" s="69"/>
      <c r="F846" s="69"/>
      <c r="G846" s="76"/>
    </row>
    <row r="847" spans="1:7" ht="15" customHeight="1">
      <c r="A847" s="69"/>
      <c r="B847" s="69"/>
      <c r="C847" s="66"/>
      <c r="D847" s="69"/>
      <c r="E847" s="69"/>
      <c r="F847" s="69"/>
      <c r="G847" s="76"/>
    </row>
    <row r="848" spans="1:7" ht="15" customHeight="1">
      <c r="A848" s="69"/>
      <c r="B848" s="69"/>
      <c r="C848" s="66"/>
      <c r="D848" s="69"/>
      <c r="E848" s="69"/>
      <c r="F848" s="69"/>
      <c r="G848" s="76"/>
    </row>
    <row r="849" spans="1:7" ht="15" customHeight="1">
      <c r="A849" s="69"/>
      <c r="B849" s="69"/>
      <c r="C849" s="66"/>
      <c r="D849" s="69"/>
      <c r="E849" s="69"/>
      <c r="F849" s="69"/>
      <c r="G849" s="76"/>
    </row>
    <row r="850" spans="1:7" ht="15" customHeight="1">
      <c r="A850" s="69"/>
      <c r="B850" s="69"/>
      <c r="C850" s="66"/>
      <c r="D850" s="69"/>
      <c r="E850" s="69"/>
      <c r="F850" s="69"/>
      <c r="G850" s="76"/>
    </row>
    <row r="851" spans="1:7" ht="15" customHeight="1">
      <c r="A851" s="69"/>
      <c r="B851" s="69"/>
      <c r="C851" s="66"/>
      <c r="D851" s="69"/>
      <c r="E851" s="69"/>
      <c r="F851" s="69"/>
      <c r="G851" s="76"/>
    </row>
    <row r="852" spans="1:7" ht="15" customHeight="1">
      <c r="A852" s="69"/>
      <c r="B852" s="69"/>
      <c r="C852" s="66"/>
      <c r="D852" s="69"/>
      <c r="E852" s="69"/>
      <c r="F852" s="69"/>
      <c r="G852" s="76"/>
    </row>
    <row r="853" spans="1:7" ht="15" customHeight="1">
      <c r="A853" s="69"/>
      <c r="B853" s="69"/>
      <c r="C853" s="66"/>
      <c r="D853" s="69"/>
      <c r="E853" s="69"/>
      <c r="F853" s="69"/>
      <c r="G853" s="76"/>
    </row>
    <row r="854" spans="1:7" ht="15" customHeight="1">
      <c r="A854" s="69"/>
      <c r="B854" s="69"/>
      <c r="C854" s="66"/>
      <c r="D854" s="69"/>
      <c r="E854" s="69"/>
      <c r="F854" s="69"/>
      <c r="G854" s="76"/>
    </row>
    <row r="855" spans="1:7" ht="15" customHeight="1">
      <c r="A855" s="69"/>
      <c r="B855" s="69"/>
      <c r="C855" s="66"/>
      <c r="D855" s="69"/>
      <c r="E855" s="69"/>
      <c r="F855" s="69"/>
      <c r="G855" s="76"/>
    </row>
    <row r="856" spans="1:7" ht="15" customHeight="1">
      <c r="A856" s="69"/>
      <c r="B856" s="69"/>
      <c r="C856" s="66"/>
      <c r="D856" s="69"/>
      <c r="E856" s="69"/>
      <c r="F856" s="69"/>
      <c r="G856" s="76"/>
    </row>
    <row r="857" spans="1:7" ht="15" customHeight="1">
      <c r="A857" s="69"/>
      <c r="B857" s="69"/>
      <c r="C857" s="66"/>
      <c r="D857" s="69"/>
      <c r="E857" s="69"/>
      <c r="F857" s="69"/>
      <c r="G857" s="76"/>
    </row>
    <row r="858" spans="1:7" ht="15" customHeight="1">
      <c r="A858" s="69"/>
      <c r="B858" s="69"/>
      <c r="C858" s="66"/>
      <c r="D858" s="69"/>
      <c r="E858" s="69"/>
      <c r="F858" s="69"/>
      <c r="G858" s="76"/>
    </row>
    <row r="859" spans="1:7" ht="15" customHeight="1">
      <c r="A859" s="69"/>
      <c r="B859" s="69"/>
      <c r="C859" s="66"/>
      <c r="D859" s="69"/>
      <c r="E859" s="69"/>
      <c r="F859" s="69"/>
      <c r="G859" s="76"/>
    </row>
    <row r="860" spans="1:7" ht="15" customHeight="1">
      <c r="A860" s="69"/>
      <c r="B860" s="69"/>
      <c r="C860" s="66"/>
      <c r="D860" s="69"/>
      <c r="E860" s="69"/>
      <c r="F860" s="69"/>
      <c r="G860" s="76"/>
    </row>
    <row r="861" spans="1:7" ht="15" customHeight="1">
      <c r="A861" s="69"/>
      <c r="B861" s="69"/>
      <c r="C861" s="66"/>
      <c r="D861" s="69"/>
      <c r="E861" s="69"/>
      <c r="F861" s="69"/>
      <c r="G861" s="76"/>
    </row>
    <row r="862" spans="1:7" ht="15" customHeight="1">
      <c r="A862" s="69"/>
      <c r="B862" s="69"/>
      <c r="C862" s="66"/>
      <c r="D862" s="69"/>
      <c r="E862" s="69"/>
      <c r="F862" s="69"/>
      <c r="G862" s="76"/>
    </row>
    <row r="863" spans="1:7" ht="15" customHeight="1">
      <c r="A863" s="69"/>
      <c r="B863" s="69"/>
      <c r="C863" s="66"/>
      <c r="D863" s="69"/>
      <c r="E863" s="69"/>
      <c r="F863" s="69"/>
      <c r="G863" s="76"/>
    </row>
    <row r="864" spans="1:7" ht="15" customHeight="1">
      <c r="A864" s="69"/>
      <c r="B864" s="69"/>
      <c r="C864" s="66"/>
      <c r="D864" s="69"/>
      <c r="E864" s="69"/>
      <c r="F864" s="69"/>
      <c r="G864" s="76"/>
    </row>
    <row r="865" spans="1:7" ht="15" customHeight="1">
      <c r="A865" s="69"/>
      <c r="B865" s="69"/>
      <c r="C865" s="66"/>
      <c r="D865" s="69"/>
      <c r="E865" s="69"/>
      <c r="F865" s="69"/>
      <c r="G865" s="76"/>
    </row>
    <row r="866" spans="1:7" ht="15" customHeight="1">
      <c r="A866" s="69"/>
      <c r="B866" s="69"/>
      <c r="C866" s="66"/>
      <c r="D866" s="69"/>
      <c r="E866" s="69"/>
      <c r="F866" s="69"/>
      <c r="G866" s="76"/>
    </row>
    <row r="867" spans="1:7" ht="15" customHeight="1">
      <c r="A867" s="69"/>
      <c r="B867" s="69"/>
      <c r="C867" s="66"/>
      <c r="D867" s="69"/>
      <c r="E867" s="69"/>
      <c r="F867" s="69"/>
      <c r="G867" s="76"/>
    </row>
    <row r="868" spans="1:7" ht="15" customHeight="1">
      <c r="A868" s="69"/>
      <c r="B868" s="69"/>
      <c r="C868" s="66"/>
      <c r="D868" s="69"/>
      <c r="E868" s="69"/>
      <c r="F868" s="69"/>
      <c r="G868" s="76"/>
    </row>
    <row r="869" spans="1:7" ht="15" customHeight="1">
      <c r="A869" s="69"/>
      <c r="B869" s="69"/>
      <c r="C869" s="66"/>
      <c r="D869" s="69"/>
      <c r="E869" s="69"/>
      <c r="F869" s="69"/>
      <c r="G869" s="76"/>
    </row>
    <row r="870" spans="1:7" ht="15" customHeight="1">
      <c r="A870" s="69"/>
      <c r="B870" s="69"/>
      <c r="C870" s="66"/>
      <c r="D870" s="69"/>
      <c r="E870" s="69"/>
      <c r="F870" s="69"/>
      <c r="G870" s="76"/>
    </row>
    <row r="871" spans="1:7" ht="15" customHeight="1">
      <c r="A871" s="69"/>
      <c r="B871" s="69"/>
      <c r="C871" s="66"/>
      <c r="D871" s="69"/>
      <c r="E871" s="69"/>
      <c r="F871" s="69"/>
      <c r="G871" s="76"/>
    </row>
    <row r="872" spans="1:7" ht="15" customHeight="1">
      <c r="A872" s="69"/>
      <c r="B872" s="69"/>
      <c r="C872" s="66"/>
      <c r="D872" s="69"/>
      <c r="E872" s="69"/>
      <c r="F872" s="69"/>
      <c r="G872" s="76"/>
    </row>
    <row r="873" spans="1:7" ht="15" customHeight="1">
      <c r="A873" s="69"/>
      <c r="B873" s="69"/>
      <c r="C873" s="66"/>
      <c r="D873" s="69"/>
      <c r="E873" s="69"/>
      <c r="F873" s="69"/>
      <c r="G873" s="76"/>
    </row>
    <row r="874" spans="1:7" ht="15" customHeight="1">
      <c r="A874" s="69"/>
      <c r="B874" s="69"/>
      <c r="C874" s="66"/>
      <c r="D874" s="69"/>
      <c r="E874" s="69"/>
      <c r="F874" s="69"/>
      <c r="G874" s="76"/>
    </row>
    <row r="875" spans="1:7" ht="15" customHeight="1">
      <c r="A875" s="69"/>
      <c r="B875" s="69"/>
      <c r="C875" s="66"/>
      <c r="D875" s="69"/>
      <c r="E875" s="69"/>
      <c r="F875" s="69"/>
      <c r="G875" s="76"/>
    </row>
    <row r="876" spans="1:7" ht="15" customHeight="1">
      <c r="A876" s="69"/>
      <c r="B876" s="69"/>
      <c r="C876" s="66"/>
      <c r="D876" s="69"/>
      <c r="E876" s="69"/>
      <c r="F876" s="69"/>
      <c r="G876" s="76"/>
    </row>
    <row r="877" spans="1:7" ht="15" customHeight="1">
      <c r="A877" s="69"/>
      <c r="B877" s="69"/>
      <c r="C877" s="66"/>
      <c r="D877" s="69"/>
      <c r="E877" s="69"/>
      <c r="F877" s="69"/>
      <c r="G877" s="76"/>
    </row>
    <row r="878" spans="1:7" ht="15" customHeight="1">
      <c r="A878" s="69"/>
      <c r="B878" s="69"/>
      <c r="C878" s="66"/>
      <c r="D878" s="69"/>
      <c r="E878" s="69"/>
      <c r="F878" s="69"/>
      <c r="G878" s="76"/>
    </row>
    <row r="879" spans="1:7" ht="15" customHeight="1">
      <c r="A879" s="69"/>
      <c r="B879" s="69"/>
      <c r="C879" s="66"/>
      <c r="D879" s="69"/>
      <c r="E879" s="69"/>
      <c r="F879" s="69"/>
      <c r="G879" s="76"/>
    </row>
    <row r="880" spans="1:7" ht="15" customHeight="1">
      <c r="A880" s="69"/>
      <c r="B880" s="69"/>
      <c r="C880" s="66"/>
      <c r="D880" s="69"/>
      <c r="E880" s="69"/>
      <c r="F880" s="69"/>
      <c r="G880" s="76"/>
    </row>
    <row r="881" spans="1:7" ht="15" customHeight="1">
      <c r="A881" s="69"/>
      <c r="B881" s="69"/>
      <c r="C881" s="66"/>
      <c r="D881" s="69"/>
      <c r="E881" s="69"/>
      <c r="F881" s="69"/>
      <c r="G881" s="76"/>
    </row>
    <row r="882" spans="1:7" ht="15" customHeight="1">
      <c r="A882" s="69"/>
      <c r="B882" s="69"/>
      <c r="C882" s="66"/>
      <c r="D882" s="69"/>
      <c r="E882" s="69"/>
      <c r="F882" s="69"/>
      <c r="G882" s="76"/>
    </row>
    <row r="883" spans="1:7" ht="15" customHeight="1">
      <c r="A883" s="69"/>
      <c r="B883" s="69"/>
      <c r="C883" s="66"/>
      <c r="D883" s="69"/>
      <c r="E883" s="69"/>
      <c r="F883" s="69"/>
      <c r="G883" s="76"/>
    </row>
    <row r="884" spans="1:7" ht="15" customHeight="1">
      <c r="A884" s="69"/>
      <c r="B884" s="69"/>
      <c r="C884" s="66"/>
      <c r="D884" s="69"/>
      <c r="E884" s="69"/>
      <c r="F884" s="69"/>
      <c r="G884" s="76"/>
    </row>
    <row r="885" spans="1:7" ht="15" customHeight="1">
      <c r="A885" s="69"/>
      <c r="B885" s="69"/>
      <c r="C885" s="66"/>
      <c r="D885" s="69"/>
      <c r="E885" s="69"/>
      <c r="F885" s="69"/>
      <c r="G885" s="76"/>
    </row>
    <row r="886" spans="1:7" ht="15" customHeight="1">
      <c r="A886" s="69"/>
      <c r="B886" s="69"/>
      <c r="C886" s="66"/>
      <c r="D886" s="69"/>
      <c r="E886" s="69"/>
      <c r="F886" s="69"/>
      <c r="G886" s="76"/>
    </row>
    <row r="887" spans="1:7" ht="15" customHeight="1">
      <c r="A887" s="69"/>
      <c r="B887" s="69"/>
      <c r="C887" s="66"/>
      <c r="D887" s="69"/>
      <c r="E887" s="69"/>
      <c r="F887" s="69"/>
      <c r="G887" s="76"/>
    </row>
    <row r="888" spans="1:7" ht="15" customHeight="1">
      <c r="A888" s="69"/>
      <c r="B888" s="69"/>
      <c r="C888" s="66"/>
      <c r="D888" s="69"/>
      <c r="E888" s="69"/>
      <c r="F888" s="69"/>
      <c r="G888" s="76"/>
    </row>
    <row r="889" spans="1:7" ht="15" customHeight="1">
      <c r="A889" s="69"/>
      <c r="B889" s="69"/>
      <c r="C889" s="66"/>
      <c r="D889" s="69"/>
      <c r="E889" s="69"/>
      <c r="F889" s="69"/>
      <c r="G889" s="76"/>
    </row>
    <row r="890" spans="1:7" ht="15" customHeight="1">
      <c r="A890" s="69"/>
      <c r="B890" s="69"/>
      <c r="C890" s="66"/>
      <c r="D890" s="69"/>
      <c r="E890" s="69"/>
      <c r="F890" s="69"/>
      <c r="G890" s="76"/>
    </row>
    <row r="891" spans="1:7" ht="15" customHeight="1">
      <c r="A891" s="69"/>
      <c r="B891" s="69"/>
      <c r="C891" s="66"/>
      <c r="D891" s="69"/>
      <c r="E891" s="69"/>
      <c r="F891" s="69"/>
      <c r="G891" s="76"/>
    </row>
    <row r="892" spans="1:7" ht="15" customHeight="1">
      <c r="A892" s="69"/>
      <c r="B892" s="69"/>
      <c r="C892" s="66"/>
      <c r="D892" s="69"/>
      <c r="E892" s="69"/>
      <c r="F892" s="69"/>
      <c r="G892" s="76"/>
    </row>
    <row r="893" spans="1:7" ht="15" customHeight="1">
      <c r="A893" s="69"/>
      <c r="B893" s="69"/>
      <c r="C893" s="66"/>
      <c r="D893" s="69"/>
      <c r="E893" s="69"/>
      <c r="F893" s="69"/>
      <c r="G893" s="76"/>
    </row>
    <row r="894" spans="1:7" ht="15" customHeight="1">
      <c r="A894" s="69"/>
      <c r="B894" s="69"/>
      <c r="C894" s="66"/>
      <c r="D894" s="69"/>
      <c r="E894" s="69"/>
      <c r="F894" s="69"/>
      <c r="G894" s="76"/>
    </row>
    <row r="895" spans="1:7" ht="15" customHeight="1">
      <c r="A895" s="69"/>
      <c r="B895" s="69"/>
      <c r="C895" s="66"/>
      <c r="D895" s="69"/>
      <c r="E895" s="69"/>
      <c r="F895" s="69"/>
      <c r="G895" s="76"/>
    </row>
    <row r="896" spans="1:7" ht="15" customHeight="1">
      <c r="A896" s="69"/>
      <c r="B896" s="69"/>
      <c r="C896" s="66"/>
      <c r="D896" s="69"/>
      <c r="E896" s="69"/>
      <c r="F896" s="69"/>
      <c r="G896" s="76"/>
    </row>
    <row r="897" spans="1:7" ht="15" customHeight="1">
      <c r="A897" s="69"/>
      <c r="B897" s="69"/>
      <c r="C897" s="66"/>
      <c r="D897" s="69"/>
      <c r="E897" s="69"/>
      <c r="F897" s="69"/>
      <c r="G897" s="76"/>
    </row>
    <row r="898" spans="1:7" ht="15" customHeight="1">
      <c r="A898" s="69"/>
      <c r="B898" s="69"/>
      <c r="C898" s="66"/>
      <c r="D898" s="69"/>
      <c r="E898" s="69"/>
      <c r="F898" s="69"/>
      <c r="G898" s="76"/>
    </row>
    <row r="899" spans="1:7" ht="15" customHeight="1">
      <c r="A899" s="69"/>
      <c r="B899" s="69"/>
      <c r="C899" s="66"/>
      <c r="D899" s="69"/>
      <c r="E899" s="69"/>
      <c r="F899" s="69"/>
      <c r="G899" s="76"/>
    </row>
    <row r="900" spans="1:7" ht="15" customHeight="1">
      <c r="A900" s="69"/>
      <c r="B900" s="69"/>
      <c r="C900" s="66"/>
      <c r="D900" s="69"/>
      <c r="E900" s="69"/>
      <c r="F900" s="69"/>
      <c r="G900" s="76"/>
    </row>
    <row r="901" spans="1:7" ht="15" customHeight="1">
      <c r="A901" s="69"/>
      <c r="B901" s="69"/>
      <c r="C901" s="66"/>
      <c r="D901" s="69"/>
      <c r="E901" s="69"/>
      <c r="F901" s="69"/>
      <c r="G901" s="76"/>
    </row>
    <row r="902" spans="1:7" ht="15" customHeight="1">
      <c r="A902" s="69"/>
      <c r="B902" s="69"/>
      <c r="C902" s="66"/>
      <c r="D902" s="69"/>
      <c r="E902" s="69"/>
      <c r="F902" s="69"/>
      <c r="G902" s="76"/>
    </row>
    <row r="903" spans="1:7" ht="15" customHeight="1">
      <c r="A903" s="69"/>
      <c r="B903" s="69"/>
      <c r="C903" s="66"/>
      <c r="D903" s="69"/>
      <c r="E903" s="69"/>
      <c r="F903" s="69"/>
      <c r="G903" s="76"/>
    </row>
    <row r="904" spans="1:7" ht="15" customHeight="1">
      <c r="A904" s="69"/>
      <c r="B904" s="69"/>
      <c r="C904" s="66"/>
      <c r="D904" s="69"/>
      <c r="E904" s="69"/>
      <c r="F904" s="69"/>
      <c r="G904" s="76"/>
    </row>
    <row r="905" spans="1:7" ht="15" customHeight="1">
      <c r="A905" s="69"/>
      <c r="B905" s="69"/>
      <c r="C905" s="66"/>
      <c r="D905" s="69"/>
      <c r="E905" s="69"/>
      <c r="F905" s="69"/>
      <c r="G905" s="76"/>
    </row>
    <row r="906" spans="1:7" ht="15" customHeight="1">
      <c r="A906" s="69"/>
      <c r="B906" s="69"/>
      <c r="C906" s="66"/>
      <c r="D906" s="69"/>
      <c r="E906" s="69"/>
      <c r="F906" s="69"/>
      <c r="G906" s="76"/>
    </row>
    <row r="907" spans="1:7" ht="15" customHeight="1">
      <c r="A907" s="69"/>
      <c r="B907" s="69"/>
      <c r="C907" s="66"/>
      <c r="D907" s="69"/>
      <c r="E907" s="69"/>
      <c r="F907" s="69"/>
      <c r="G907" s="76"/>
    </row>
    <row r="908" spans="1:7" ht="15" customHeight="1">
      <c r="A908" s="69"/>
      <c r="B908" s="69"/>
      <c r="C908" s="66"/>
      <c r="D908" s="69"/>
      <c r="E908" s="69"/>
      <c r="F908" s="69"/>
      <c r="G908" s="76"/>
    </row>
    <row r="909" spans="1:7" ht="15" customHeight="1">
      <c r="A909" s="69"/>
      <c r="B909" s="69"/>
      <c r="C909" s="66"/>
      <c r="D909" s="69"/>
      <c r="E909" s="69"/>
      <c r="F909" s="69"/>
      <c r="G909" s="76"/>
    </row>
    <row r="910" spans="1:7" ht="15" customHeight="1">
      <c r="A910" s="69"/>
      <c r="B910" s="69"/>
      <c r="C910" s="66"/>
      <c r="D910" s="69"/>
      <c r="E910" s="69"/>
      <c r="F910" s="69"/>
      <c r="G910" s="76"/>
    </row>
    <row r="911" spans="1:7" ht="15" customHeight="1">
      <c r="A911" s="69"/>
      <c r="B911" s="69"/>
      <c r="C911" s="66"/>
      <c r="D911" s="69"/>
      <c r="E911" s="69"/>
      <c r="F911" s="69"/>
      <c r="G911" s="76"/>
    </row>
    <row r="912" spans="1:7" ht="15" customHeight="1">
      <c r="A912" s="69"/>
      <c r="B912" s="69"/>
      <c r="C912" s="66"/>
      <c r="D912" s="69"/>
      <c r="E912" s="69"/>
      <c r="F912" s="69"/>
      <c r="G912" s="76"/>
    </row>
    <row r="913" spans="1:7" ht="15" customHeight="1">
      <c r="A913" s="69"/>
      <c r="B913" s="69"/>
      <c r="C913" s="66"/>
      <c r="D913" s="69"/>
      <c r="E913" s="69"/>
      <c r="F913" s="69"/>
      <c r="G913" s="76"/>
    </row>
    <row r="914" spans="1:7" ht="15" customHeight="1">
      <c r="A914" s="69"/>
      <c r="B914" s="69"/>
      <c r="C914" s="66"/>
      <c r="D914" s="69"/>
      <c r="E914" s="69"/>
      <c r="F914" s="69"/>
      <c r="G914" s="76"/>
    </row>
    <row r="915" spans="1:7" ht="15" customHeight="1">
      <c r="A915" s="69"/>
      <c r="B915" s="69"/>
      <c r="C915" s="66"/>
      <c r="D915" s="69"/>
      <c r="E915" s="69"/>
      <c r="F915" s="69"/>
      <c r="G915" s="76"/>
    </row>
    <row r="916" spans="1:7" ht="15" customHeight="1">
      <c r="A916" s="69"/>
      <c r="B916" s="69"/>
      <c r="C916" s="66"/>
      <c r="D916" s="69"/>
      <c r="E916" s="69"/>
      <c r="F916" s="69"/>
      <c r="G916" s="76"/>
    </row>
    <row r="917" spans="1:7" ht="15" customHeight="1">
      <c r="A917" s="69"/>
      <c r="B917" s="69"/>
      <c r="C917" s="66"/>
      <c r="D917" s="69"/>
      <c r="E917" s="69"/>
      <c r="F917" s="69"/>
      <c r="G917" s="76"/>
    </row>
    <row r="918" spans="1:7" ht="15" customHeight="1">
      <c r="A918" s="69"/>
      <c r="B918" s="69"/>
      <c r="C918" s="66"/>
      <c r="D918" s="69"/>
      <c r="E918" s="69"/>
      <c r="F918" s="69"/>
      <c r="G918" s="76"/>
    </row>
    <row r="919" spans="1:7" ht="15" customHeight="1">
      <c r="A919" s="69"/>
      <c r="B919" s="69"/>
      <c r="C919" s="66"/>
      <c r="D919" s="69"/>
      <c r="E919" s="69"/>
      <c r="F919" s="69"/>
      <c r="G919" s="76"/>
    </row>
    <row r="920" spans="1:7" ht="15" customHeight="1">
      <c r="A920" s="69"/>
      <c r="B920" s="69"/>
      <c r="C920" s="66"/>
      <c r="D920" s="69"/>
      <c r="E920" s="69"/>
      <c r="F920" s="69"/>
      <c r="G920" s="76"/>
    </row>
    <row r="921" spans="1:7" ht="15" customHeight="1">
      <c r="A921" s="69"/>
      <c r="B921" s="69"/>
      <c r="C921" s="66"/>
      <c r="D921" s="69"/>
      <c r="E921" s="69"/>
      <c r="F921" s="69"/>
      <c r="G921" s="76"/>
    </row>
    <row r="922" spans="1:7" ht="15" customHeight="1">
      <c r="A922" s="69"/>
      <c r="B922" s="69"/>
      <c r="C922" s="66"/>
      <c r="D922" s="69"/>
      <c r="E922" s="69"/>
      <c r="F922" s="69"/>
      <c r="G922" s="76"/>
    </row>
    <row r="923" spans="1:7" ht="15" customHeight="1">
      <c r="A923" s="69"/>
      <c r="B923" s="69"/>
      <c r="C923" s="66"/>
      <c r="D923" s="69"/>
      <c r="E923" s="69"/>
      <c r="F923" s="69"/>
      <c r="G923" s="76"/>
    </row>
    <row r="924" spans="1:7" ht="15" customHeight="1">
      <c r="A924" s="69"/>
      <c r="B924" s="69"/>
      <c r="C924" s="66"/>
      <c r="D924" s="69"/>
      <c r="E924" s="69"/>
      <c r="F924" s="69"/>
      <c r="G924" s="76"/>
    </row>
    <row r="925" spans="1:7" ht="15" customHeight="1">
      <c r="A925" s="69"/>
      <c r="B925" s="69"/>
      <c r="C925" s="66"/>
      <c r="D925" s="69"/>
      <c r="E925" s="69"/>
      <c r="F925" s="69"/>
      <c r="G925" s="76"/>
    </row>
    <row r="926" spans="1:7" ht="15" customHeight="1">
      <c r="A926" s="69"/>
      <c r="B926" s="69"/>
      <c r="C926" s="66"/>
      <c r="D926" s="69"/>
      <c r="E926" s="69"/>
      <c r="F926" s="69"/>
      <c r="G926" s="76"/>
    </row>
    <row r="927" spans="1:7" ht="15" customHeight="1">
      <c r="A927" s="69"/>
      <c r="B927" s="69"/>
      <c r="C927" s="66"/>
      <c r="D927" s="69"/>
      <c r="E927" s="69"/>
      <c r="F927" s="69"/>
      <c r="G927" s="76"/>
    </row>
    <row r="928" spans="1:7" ht="15" customHeight="1">
      <c r="A928" s="69"/>
      <c r="B928" s="69"/>
      <c r="C928" s="66"/>
      <c r="D928" s="69"/>
      <c r="E928" s="69"/>
      <c r="F928" s="69"/>
      <c r="G928" s="76"/>
    </row>
    <row r="929" spans="1:7" ht="15" customHeight="1">
      <c r="A929" s="69"/>
      <c r="B929" s="69"/>
      <c r="C929" s="66"/>
      <c r="D929" s="69"/>
      <c r="E929" s="69"/>
      <c r="F929" s="69"/>
      <c r="G929" s="76"/>
    </row>
    <row r="930" spans="1:7" ht="15" customHeight="1">
      <c r="A930" s="69"/>
      <c r="B930" s="69"/>
      <c r="C930" s="66"/>
      <c r="D930" s="69"/>
      <c r="E930" s="69"/>
      <c r="F930" s="69"/>
      <c r="G930" s="76"/>
    </row>
    <row r="931" spans="1:7" ht="15" customHeight="1">
      <c r="A931" s="69"/>
      <c r="B931" s="69"/>
      <c r="C931" s="66"/>
      <c r="D931" s="69"/>
      <c r="E931" s="69"/>
      <c r="F931" s="69"/>
      <c r="G931" s="76"/>
    </row>
    <row r="932" spans="1:7" ht="15" customHeight="1">
      <c r="A932" s="69"/>
      <c r="B932" s="69"/>
      <c r="C932" s="66"/>
      <c r="D932" s="69"/>
      <c r="E932" s="69"/>
      <c r="F932" s="69"/>
      <c r="G932" s="76"/>
    </row>
    <row r="933" spans="1:7" ht="15" customHeight="1">
      <c r="A933" s="69"/>
      <c r="B933" s="69"/>
      <c r="C933" s="66"/>
      <c r="D933" s="69"/>
      <c r="E933" s="69"/>
      <c r="F933" s="69"/>
      <c r="G933" s="76"/>
    </row>
    <row r="934" spans="1:7" ht="15" customHeight="1">
      <c r="A934" s="69"/>
      <c r="B934" s="69"/>
      <c r="C934" s="66"/>
      <c r="D934" s="69"/>
      <c r="E934" s="69"/>
      <c r="F934" s="69"/>
      <c r="G934" s="76"/>
    </row>
    <row r="935" spans="1:7" ht="15" customHeight="1">
      <c r="A935" s="69"/>
      <c r="B935" s="69"/>
      <c r="C935" s="66"/>
      <c r="D935" s="69"/>
      <c r="E935" s="69"/>
      <c r="F935" s="69"/>
      <c r="G935" s="76"/>
    </row>
    <row r="936" spans="1:7" ht="15" customHeight="1">
      <c r="A936" s="69"/>
      <c r="B936" s="69"/>
      <c r="C936" s="66"/>
      <c r="D936" s="69"/>
      <c r="E936" s="69"/>
      <c r="F936" s="69"/>
      <c r="G936" s="76"/>
    </row>
    <row r="937" spans="1:7" ht="15" customHeight="1">
      <c r="A937" s="69"/>
      <c r="B937" s="69"/>
      <c r="C937" s="66"/>
      <c r="D937" s="69"/>
      <c r="E937" s="69"/>
      <c r="F937" s="69"/>
      <c r="G937" s="76"/>
    </row>
    <row r="938" spans="1:7" ht="15" customHeight="1">
      <c r="A938" s="69"/>
      <c r="B938" s="69"/>
      <c r="C938" s="66"/>
      <c r="D938" s="69"/>
      <c r="E938" s="69"/>
      <c r="F938" s="69"/>
      <c r="G938" s="76"/>
    </row>
    <row r="939" spans="1:7" ht="15" customHeight="1">
      <c r="A939" s="69"/>
      <c r="B939" s="69"/>
      <c r="C939" s="66"/>
      <c r="D939" s="69"/>
      <c r="E939" s="69"/>
      <c r="F939" s="69"/>
      <c r="G939" s="76"/>
    </row>
    <row r="940" spans="1:7" ht="15" customHeight="1">
      <c r="A940" s="69"/>
      <c r="B940" s="69"/>
      <c r="C940" s="66"/>
      <c r="D940" s="69"/>
      <c r="E940" s="69"/>
      <c r="F940" s="69"/>
      <c r="G940" s="76"/>
    </row>
    <row r="941" spans="1:7" ht="15" customHeight="1">
      <c r="A941" s="69"/>
      <c r="B941" s="69"/>
      <c r="C941" s="66"/>
      <c r="D941" s="69"/>
      <c r="E941" s="69"/>
      <c r="F941" s="69"/>
      <c r="G941" s="76"/>
    </row>
    <row r="942" spans="1:7" ht="15" customHeight="1">
      <c r="A942" s="69"/>
      <c r="B942" s="69"/>
      <c r="C942" s="66"/>
      <c r="D942" s="69"/>
      <c r="E942" s="69"/>
      <c r="F942" s="69"/>
      <c r="G942" s="76"/>
    </row>
    <row r="943" spans="1:7" ht="15" customHeight="1">
      <c r="A943" s="69"/>
      <c r="B943" s="69"/>
      <c r="C943" s="66"/>
      <c r="D943" s="69"/>
      <c r="E943" s="69"/>
      <c r="F943" s="69"/>
      <c r="G943" s="76"/>
    </row>
    <row r="944" spans="1:7" ht="15" customHeight="1">
      <c r="A944" s="69"/>
      <c r="B944" s="69"/>
      <c r="C944" s="66"/>
      <c r="D944" s="69"/>
      <c r="E944" s="69"/>
      <c r="F944" s="69"/>
      <c r="G944" s="76"/>
    </row>
    <row r="945" spans="1:7" ht="15" customHeight="1">
      <c r="A945" s="69"/>
      <c r="B945" s="69"/>
      <c r="C945" s="66"/>
      <c r="D945" s="69"/>
      <c r="E945" s="69"/>
      <c r="F945" s="69"/>
      <c r="G945" s="76"/>
    </row>
    <row r="946" spans="1:7" ht="15" customHeight="1">
      <c r="A946" s="69"/>
      <c r="B946" s="69"/>
      <c r="C946" s="66"/>
      <c r="D946" s="69"/>
      <c r="E946" s="69"/>
      <c r="F946" s="69"/>
      <c r="G946" s="76"/>
    </row>
    <row r="947" spans="1:7" ht="15" customHeight="1">
      <c r="A947" s="69"/>
      <c r="B947" s="69"/>
      <c r="C947" s="66"/>
      <c r="D947" s="69"/>
      <c r="E947" s="69"/>
      <c r="F947" s="69"/>
      <c r="G947" s="76"/>
    </row>
    <row r="948" spans="1:7" ht="15" customHeight="1">
      <c r="A948" s="69"/>
      <c r="B948" s="69"/>
      <c r="C948" s="66"/>
      <c r="D948" s="69"/>
      <c r="E948" s="69"/>
      <c r="F948" s="69"/>
      <c r="G948" s="76"/>
    </row>
    <row r="949" spans="1:7" ht="15" customHeight="1">
      <c r="A949" s="69"/>
      <c r="B949" s="69"/>
      <c r="C949" s="66"/>
      <c r="D949" s="69"/>
      <c r="E949" s="69"/>
      <c r="F949" s="69"/>
      <c r="G949" s="76"/>
    </row>
    <row r="950" spans="1:7" ht="15" customHeight="1">
      <c r="A950" s="69"/>
      <c r="B950" s="69"/>
      <c r="C950" s="66"/>
      <c r="D950" s="69"/>
      <c r="E950" s="69"/>
      <c r="F950" s="69"/>
      <c r="G950" s="76"/>
    </row>
    <row r="951" spans="1:7" ht="15" customHeight="1">
      <c r="A951" s="69"/>
      <c r="B951" s="69"/>
      <c r="C951" s="66"/>
      <c r="D951" s="69"/>
      <c r="E951" s="69"/>
      <c r="F951" s="69"/>
      <c r="G951" s="76"/>
    </row>
    <row r="952" spans="1:7" ht="15" customHeight="1">
      <c r="A952" s="69"/>
      <c r="B952" s="69"/>
      <c r="C952" s="66"/>
      <c r="D952" s="69"/>
      <c r="E952" s="69"/>
      <c r="F952" s="69"/>
      <c r="G952" s="76"/>
    </row>
    <row r="953" spans="1:7" ht="15" customHeight="1">
      <c r="A953" s="69"/>
      <c r="B953" s="69"/>
      <c r="C953" s="66"/>
      <c r="D953" s="69"/>
      <c r="E953" s="69"/>
      <c r="F953" s="69"/>
      <c r="G953" s="76"/>
    </row>
    <row r="954" spans="1:7" ht="15" customHeight="1">
      <c r="A954" s="69"/>
      <c r="B954" s="69"/>
      <c r="C954" s="66"/>
      <c r="D954" s="69"/>
      <c r="E954" s="69"/>
      <c r="F954" s="69"/>
      <c r="G954" s="76"/>
    </row>
    <row r="955" spans="1:7" ht="15" customHeight="1">
      <c r="A955" s="69"/>
      <c r="B955" s="69"/>
      <c r="C955" s="66"/>
      <c r="D955" s="69"/>
      <c r="E955" s="69"/>
      <c r="F955" s="69"/>
      <c r="G955" s="76"/>
    </row>
    <row r="956" spans="1:7" ht="15" customHeight="1">
      <c r="A956" s="69"/>
      <c r="B956" s="69"/>
      <c r="C956" s="66"/>
      <c r="D956" s="69"/>
      <c r="E956" s="69"/>
      <c r="F956" s="69"/>
      <c r="G956" s="76"/>
    </row>
    <row r="957" spans="1:7" ht="15" customHeight="1">
      <c r="A957" s="69"/>
      <c r="B957" s="69"/>
      <c r="C957" s="66"/>
      <c r="D957" s="69"/>
      <c r="E957" s="69"/>
      <c r="F957" s="69"/>
      <c r="G957" s="76"/>
    </row>
    <row r="958" spans="1:7" ht="15" customHeight="1">
      <c r="A958" s="69"/>
      <c r="B958" s="69"/>
      <c r="C958" s="66"/>
      <c r="D958" s="69"/>
      <c r="E958" s="69"/>
      <c r="F958" s="69"/>
      <c r="G958" s="76"/>
    </row>
    <row r="959" spans="1:7" ht="15" customHeight="1">
      <c r="A959" s="69"/>
      <c r="B959" s="69"/>
      <c r="C959" s="66"/>
      <c r="D959" s="69"/>
      <c r="E959" s="69"/>
      <c r="F959" s="69"/>
      <c r="G959" s="76"/>
    </row>
    <row r="960" spans="1:7" ht="15" customHeight="1">
      <c r="A960" s="69"/>
      <c r="B960" s="69"/>
      <c r="C960" s="66"/>
      <c r="D960" s="69"/>
      <c r="E960" s="69"/>
      <c r="F960" s="69"/>
      <c r="G960" s="76"/>
    </row>
    <row r="961" spans="1:7" ht="15" customHeight="1">
      <c r="A961" s="69"/>
      <c r="B961" s="69"/>
      <c r="C961" s="66"/>
      <c r="D961" s="69"/>
      <c r="E961" s="69"/>
      <c r="F961" s="69"/>
      <c r="G961" s="76"/>
    </row>
    <row r="962" spans="1:7" ht="15" customHeight="1">
      <c r="A962" s="69"/>
      <c r="B962" s="69"/>
      <c r="C962" s="66"/>
      <c r="D962" s="69"/>
      <c r="E962" s="69"/>
      <c r="F962" s="69"/>
      <c r="G962" s="76"/>
    </row>
    <row r="963" spans="1:7" ht="15" customHeight="1">
      <c r="A963" s="69"/>
      <c r="B963" s="69"/>
      <c r="C963" s="66"/>
      <c r="D963" s="69"/>
      <c r="E963" s="69"/>
      <c r="F963" s="69"/>
      <c r="G963" s="76"/>
    </row>
    <row r="964" spans="1:7" ht="15" customHeight="1">
      <c r="A964" s="69"/>
      <c r="B964" s="69"/>
      <c r="C964" s="66"/>
      <c r="D964" s="69"/>
      <c r="E964" s="69"/>
      <c r="F964" s="69"/>
      <c r="G964" s="76"/>
    </row>
    <row r="965" spans="1:7" ht="15" customHeight="1">
      <c r="A965" s="69"/>
      <c r="B965" s="69"/>
      <c r="C965" s="66"/>
      <c r="D965" s="69"/>
      <c r="E965" s="69"/>
      <c r="F965" s="69"/>
      <c r="G965" s="76"/>
    </row>
    <row r="966" spans="1:7" ht="15" customHeight="1">
      <c r="A966" s="69"/>
      <c r="B966" s="69"/>
      <c r="C966" s="66"/>
      <c r="D966" s="69"/>
      <c r="E966" s="69"/>
      <c r="F966" s="69"/>
      <c r="G966" s="76"/>
    </row>
    <row r="967" spans="1:7" ht="15" customHeight="1">
      <c r="A967" s="69"/>
      <c r="B967" s="69"/>
      <c r="C967" s="66"/>
      <c r="D967" s="69"/>
      <c r="E967" s="69"/>
      <c r="F967" s="69"/>
      <c r="G967" s="76"/>
    </row>
    <row r="968" spans="1:7" ht="15" customHeight="1">
      <c r="A968" s="69"/>
      <c r="B968" s="69"/>
      <c r="C968" s="66"/>
      <c r="D968" s="69"/>
      <c r="E968" s="69"/>
      <c r="F968" s="69"/>
      <c r="G968" s="76"/>
    </row>
    <row r="969" spans="1:7" ht="15" customHeight="1">
      <c r="A969" s="69"/>
      <c r="B969" s="69"/>
      <c r="C969" s="66"/>
      <c r="D969" s="69"/>
      <c r="E969" s="69"/>
      <c r="F969" s="69"/>
      <c r="G969" s="76"/>
    </row>
    <row r="970" spans="1:7" ht="15" customHeight="1">
      <c r="A970" s="69"/>
      <c r="B970" s="69"/>
      <c r="C970" s="66"/>
      <c r="D970" s="69"/>
      <c r="E970" s="69"/>
      <c r="F970" s="69"/>
      <c r="G970" s="76"/>
    </row>
    <row r="971" spans="1:7" ht="15" customHeight="1">
      <c r="A971" s="69"/>
      <c r="B971" s="69"/>
      <c r="C971" s="66"/>
      <c r="D971" s="69"/>
      <c r="E971" s="69"/>
      <c r="F971" s="69"/>
      <c r="G971" s="76"/>
    </row>
    <row r="972" spans="1:7" ht="15" customHeight="1">
      <c r="A972" s="69"/>
      <c r="B972" s="69"/>
      <c r="C972" s="66"/>
      <c r="D972" s="69"/>
      <c r="E972" s="69"/>
      <c r="F972" s="69"/>
      <c r="G972" s="76"/>
    </row>
    <row r="973" spans="1:7" ht="15" customHeight="1">
      <c r="A973" s="69"/>
      <c r="B973" s="69"/>
      <c r="C973" s="66"/>
      <c r="D973" s="69"/>
      <c r="E973" s="69"/>
      <c r="F973" s="69"/>
      <c r="G973" s="76"/>
    </row>
    <row r="974" spans="1:7" ht="15" customHeight="1">
      <c r="A974" s="69"/>
      <c r="B974" s="69"/>
      <c r="C974" s="66"/>
      <c r="D974" s="69"/>
      <c r="E974" s="69"/>
      <c r="F974" s="69"/>
      <c r="G974" s="76"/>
    </row>
    <row r="975" spans="1:7" ht="15" customHeight="1">
      <c r="A975" s="69"/>
      <c r="B975" s="69"/>
      <c r="C975" s="66"/>
      <c r="D975" s="69"/>
      <c r="E975" s="69"/>
      <c r="F975" s="69"/>
      <c r="G975" s="76"/>
    </row>
    <row r="976" spans="1:7" ht="15" customHeight="1">
      <c r="A976" s="69"/>
      <c r="B976" s="69"/>
      <c r="C976" s="66"/>
      <c r="D976" s="69"/>
      <c r="E976" s="69"/>
      <c r="F976" s="69"/>
      <c r="G976" s="76"/>
    </row>
    <row r="977" spans="1:7" ht="15" customHeight="1">
      <c r="A977" s="69"/>
      <c r="B977" s="69"/>
      <c r="C977" s="66"/>
      <c r="D977" s="69"/>
      <c r="E977" s="69"/>
      <c r="F977" s="69"/>
      <c r="G977" s="76"/>
    </row>
    <row r="978" spans="1:7" ht="15" customHeight="1">
      <c r="A978" s="69"/>
      <c r="B978" s="69"/>
      <c r="C978" s="66"/>
      <c r="D978" s="69"/>
      <c r="E978" s="69"/>
      <c r="F978" s="69"/>
      <c r="G978" s="76"/>
    </row>
    <row r="979" spans="1:7" ht="15" customHeight="1">
      <c r="A979" s="69"/>
      <c r="B979" s="69"/>
      <c r="C979" s="66"/>
      <c r="D979" s="69"/>
      <c r="E979" s="69"/>
      <c r="F979" s="69"/>
      <c r="G979" s="76"/>
    </row>
    <row r="980" spans="1:7" ht="15" customHeight="1">
      <c r="A980" s="69"/>
      <c r="B980" s="69"/>
      <c r="C980" s="66"/>
      <c r="D980" s="69"/>
      <c r="E980" s="69"/>
      <c r="F980" s="69"/>
      <c r="G980" s="76"/>
    </row>
    <row r="981" spans="1:7" ht="15" customHeight="1">
      <c r="A981" s="69"/>
      <c r="B981" s="69"/>
      <c r="C981" s="66"/>
      <c r="D981" s="69"/>
      <c r="E981" s="69"/>
      <c r="F981" s="69"/>
      <c r="G981" s="76"/>
    </row>
    <row r="982" spans="1:7" ht="15" customHeight="1">
      <c r="A982" s="69"/>
      <c r="B982" s="69"/>
      <c r="C982" s="66"/>
      <c r="D982" s="69"/>
      <c r="E982" s="69"/>
      <c r="F982" s="69"/>
      <c r="G982" s="76"/>
    </row>
    <row r="983" spans="1:7" ht="15" customHeight="1">
      <c r="A983" s="69"/>
      <c r="B983" s="69"/>
      <c r="C983" s="66"/>
      <c r="D983" s="69"/>
      <c r="E983" s="69"/>
      <c r="F983" s="69"/>
      <c r="G983" s="76"/>
    </row>
    <row r="984" spans="1:7" ht="15" customHeight="1">
      <c r="A984" s="69"/>
      <c r="B984" s="69"/>
      <c r="C984" s="66"/>
      <c r="D984" s="69"/>
      <c r="E984" s="69"/>
      <c r="F984" s="69"/>
      <c r="G984" s="76"/>
    </row>
    <row r="985" spans="1:7" ht="15" customHeight="1">
      <c r="A985" s="69"/>
      <c r="B985" s="69"/>
      <c r="C985" s="66"/>
      <c r="D985" s="69"/>
      <c r="E985" s="69"/>
      <c r="F985" s="69"/>
      <c r="G985" s="76"/>
    </row>
    <row r="986" spans="1:7" ht="15" customHeight="1">
      <c r="A986" s="69"/>
      <c r="B986" s="69"/>
      <c r="C986" s="66"/>
      <c r="D986" s="69"/>
      <c r="E986" s="69"/>
      <c r="F986" s="69"/>
      <c r="G986" s="76"/>
    </row>
    <row r="987" spans="1:7" ht="15" customHeight="1">
      <c r="A987" s="69"/>
      <c r="B987" s="69"/>
      <c r="C987" s="66"/>
      <c r="D987" s="69"/>
      <c r="E987" s="69"/>
      <c r="F987" s="69"/>
      <c r="G987" s="76"/>
    </row>
    <row r="988" spans="1:7" ht="15" customHeight="1">
      <c r="A988" s="69"/>
      <c r="B988" s="69"/>
      <c r="C988" s="66"/>
      <c r="D988" s="69"/>
      <c r="E988" s="69"/>
      <c r="F988" s="69"/>
      <c r="G988" s="76"/>
    </row>
    <row r="989" spans="1:7" ht="15" customHeight="1">
      <c r="A989" s="69"/>
      <c r="B989" s="69"/>
      <c r="C989" s="66"/>
      <c r="D989" s="69"/>
      <c r="E989" s="69"/>
      <c r="F989" s="69"/>
      <c r="G989" s="76"/>
    </row>
    <row r="990" spans="1:7" ht="15" customHeight="1">
      <c r="A990" s="69"/>
      <c r="B990" s="69"/>
      <c r="C990" s="66"/>
      <c r="D990" s="69"/>
      <c r="E990" s="69"/>
      <c r="F990" s="69"/>
      <c r="G990" s="76"/>
    </row>
    <row r="991" spans="1:7" ht="15" customHeight="1">
      <c r="A991" s="69"/>
      <c r="B991" s="69"/>
      <c r="C991" s="66"/>
      <c r="D991" s="69"/>
      <c r="E991" s="69"/>
      <c r="F991" s="69"/>
      <c r="G991" s="76"/>
    </row>
    <row r="992" spans="1:7" ht="15" customHeight="1">
      <c r="A992" s="69"/>
      <c r="B992" s="69"/>
      <c r="C992" s="66"/>
      <c r="D992" s="69"/>
      <c r="E992" s="69"/>
      <c r="F992" s="69"/>
      <c r="G992" s="76"/>
    </row>
    <row r="993" spans="1:7" ht="15" customHeight="1">
      <c r="A993" s="69"/>
      <c r="B993" s="69"/>
      <c r="C993" s="66"/>
      <c r="D993" s="69"/>
      <c r="E993" s="69"/>
      <c r="F993" s="69"/>
      <c r="G993" s="76"/>
    </row>
    <row r="994" spans="1:7" ht="15" customHeight="1">
      <c r="A994" s="69"/>
      <c r="B994" s="69"/>
      <c r="C994" s="66"/>
      <c r="D994" s="69"/>
      <c r="E994" s="69"/>
      <c r="F994" s="69"/>
      <c r="G994" s="76"/>
    </row>
    <row r="995" spans="1:7" ht="15" customHeight="1">
      <c r="A995" s="69"/>
      <c r="B995" s="69"/>
      <c r="C995" s="66"/>
      <c r="D995" s="69"/>
      <c r="E995" s="69"/>
      <c r="F995" s="69"/>
      <c r="G995" s="76"/>
    </row>
    <row r="996" spans="1:7" ht="15" customHeight="1">
      <c r="A996" s="69"/>
      <c r="B996" s="69"/>
      <c r="C996" s="66"/>
      <c r="D996" s="69"/>
      <c r="E996" s="69"/>
      <c r="F996" s="69"/>
      <c r="G996" s="76"/>
    </row>
    <row r="997" spans="1:7" ht="15" customHeight="1">
      <c r="A997" s="69"/>
      <c r="B997" s="69"/>
      <c r="C997" s="66"/>
      <c r="D997" s="69"/>
      <c r="E997" s="69"/>
      <c r="F997" s="69"/>
      <c r="G997" s="76"/>
    </row>
    <row r="998" spans="1:7" ht="15" customHeight="1">
      <c r="A998" s="69"/>
      <c r="B998" s="69"/>
      <c r="C998" s="66"/>
      <c r="D998" s="69"/>
      <c r="E998" s="69"/>
      <c r="F998" s="69"/>
      <c r="G998" s="76"/>
    </row>
    <row r="999" spans="1:7" ht="15" customHeight="1">
      <c r="A999" s="69"/>
      <c r="B999" s="69"/>
      <c r="C999" s="66"/>
      <c r="D999" s="69"/>
      <c r="E999" s="69"/>
      <c r="F999" s="69"/>
      <c r="G999" s="76"/>
    </row>
    <row r="1000" spans="1:7" ht="15" customHeight="1">
      <c r="A1000" s="69"/>
      <c r="B1000" s="69"/>
      <c r="C1000" s="66"/>
      <c r="D1000" s="69"/>
      <c r="E1000" s="69"/>
      <c r="F1000" s="69"/>
      <c r="G1000" s="76"/>
    </row>
    <row r="1001" spans="1:7" ht="15" customHeight="1">
      <c r="A1001" s="69"/>
      <c r="B1001" s="69"/>
      <c r="C1001" s="66"/>
      <c r="D1001" s="69"/>
      <c r="E1001" s="69"/>
      <c r="F1001" s="69"/>
      <c r="G1001" s="76"/>
    </row>
    <row r="1002" spans="1:7" ht="15" customHeight="1">
      <c r="A1002" s="69"/>
      <c r="B1002" s="69"/>
      <c r="C1002" s="66"/>
      <c r="D1002" s="69"/>
      <c r="E1002" s="69"/>
      <c r="F1002" s="69"/>
      <c r="G1002" s="76"/>
    </row>
    <row r="1003" spans="1:7" ht="15" customHeight="1">
      <c r="A1003" s="69"/>
      <c r="B1003" s="69"/>
      <c r="C1003" s="66"/>
      <c r="D1003" s="69"/>
      <c r="E1003" s="69"/>
      <c r="F1003" s="69"/>
      <c r="G1003" s="76"/>
    </row>
    <row r="1004" spans="1:7" ht="15" customHeight="1">
      <c r="A1004" s="69"/>
      <c r="B1004" s="69"/>
      <c r="C1004" s="66"/>
      <c r="D1004" s="69"/>
      <c r="E1004" s="69"/>
      <c r="F1004" s="69"/>
      <c r="G1004" s="76"/>
    </row>
    <row r="1005" spans="1:7" ht="15" customHeight="1">
      <c r="A1005" s="69"/>
      <c r="B1005" s="69"/>
      <c r="C1005" s="66"/>
      <c r="D1005" s="69"/>
      <c r="E1005" s="69"/>
      <c r="F1005" s="69"/>
      <c r="G1005" s="76"/>
    </row>
    <row r="1006" spans="1:7" ht="15" customHeight="1">
      <c r="A1006" s="69"/>
      <c r="B1006" s="69"/>
      <c r="C1006" s="66"/>
      <c r="D1006" s="69"/>
      <c r="E1006" s="69"/>
      <c r="F1006" s="69"/>
      <c r="G1006" s="76"/>
    </row>
    <row r="1007" spans="1:7" ht="15" customHeight="1">
      <c r="A1007" s="69"/>
      <c r="B1007" s="69"/>
      <c r="C1007" s="66"/>
      <c r="D1007" s="69"/>
      <c r="E1007" s="69"/>
      <c r="F1007" s="69"/>
      <c r="G1007" s="76"/>
    </row>
    <row r="1008" spans="1:7" ht="15" customHeight="1">
      <c r="A1008" s="69"/>
      <c r="B1008" s="69"/>
      <c r="C1008" s="66"/>
      <c r="D1008" s="69"/>
      <c r="E1008" s="69"/>
      <c r="F1008" s="69"/>
      <c r="G1008" s="76"/>
    </row>
    <row r="1009" spans="1:7" ht="15" customHeight="1">
      <c r="A1009" s="69"/>
      <c r="B1009" s="69"/>
      <c r="C1009" s="66"/>
      <c r="D1009" s="69"/>
      <c r="E1009" s="69"/>
      <c r="F1009" s="69"/>
      <c r="G1009" s="76"/>
    </row>
    <row r="1010" spans="1:7" ht="15" customHeight="1">
      <c r="A1010" s="69"/>
      <c r="B1010" s="69"/>
      <c r="C1010" s="66"/>
      <c r="D1010" s="69"/>
      <c r="E1010" s="69"/>
      <c r="F1010" s="69"/>
      <c r="G1010" s="76"/>
    </row>
    <row r="1011" spans="1:7" ht="15" customHeight="1">
      <c r="A1011" s="69"/>
      <c r="B1011" s="69"/>
      <c r="C1011" s="66"/>
      <c r="D1011" s="69"/>
      <c r="E1011" s="69"/>
      <c r="F1011" s="69"/>
      <c r="G1011" s="7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AA1000"/>
  <sheetViews>
    <sheetView workbookViewId="0"/>
  </sheetViews>
  <sheetFormatPr baseColWidth="10" defaultColWidth="12.5703125" defaultRowHeight="15" customHeight="1" x14ac:dyDescent="0"/>
  <cols>
    <col min="2" max="2" width="5.140625" customWidth="1"/>
    <col min="3" max="3" width="7.28515625" customWidth="1"/>
    <col min="4" max="4" width="8.5703125" customWidth="1"/>
    <col min="5" max="5" width="21.28515625" customWidth="1"/>
    <col min="6" max="6" width="11" customWidth="1"/>
    <col min="7" max="7" width="11.7109375" customWidth="1"/>
    <col min="8" max="8" width="13.28515625" customWidth="1"/>
    <col min="9" max="9" width="7.28515625" customWidth="1"/>
    <col min="10" max="10" width="5.42578125" customWidth="1"/>
    <col min="11" max="11" width="4.140625" customWidth="1"/>
    <col min="12" max="12" width="8.28515625" customWidth="1"/>
    <col min="13" max="13" width="8.42578125" customWidth="1"/>
    <col min="14" max="14" width="17.7109375" customWidth="1"/>
    <col min="15" max="15" width="11.28515625" customWidth="1"/>
    <col min="16" max="16" width="12.140625" customWidth="1"/>
  </cols>
  <sheetData>
    <row r="1" spans="1:27">
      <c r="A1" s="78" t="s">
        <v>0</v>
      </c>
      <c r="B1" s="78" t="s">
        <v>1630</v>
      </c>
      <c r="C1" s="78" t="s">
        <v>1720</v>
      </c>
      <c r="D1" s="78" t="s">
        <v>1622</v>
      </c>
      <c r="E1" s="78" t="s">
        <v>26</v>
      </c>
      <c r="F1" s="79" t="s">
        <v>1721</v>
      </c>
      <c r="G1" s="79" t="s">
        <v>1722</v>
      </c>
      <c r="H1" s="79" t="s">
        <v>1723</v>
      </c>
      <c r="I1" s="79" t="s">
        <v>1724</v>
      </c>
      <c r="J1" s="79" t="s">
        <v>1725</v>
      </c>
      <c r="K1" s="79" t="s">
        <v>1726</v>
      </c>
      <c r="L1" s="79" t="s">
        <v>1727</v>
      </c>
      <c r="M1" s="79" t="s">
        <v>1728</v>
      </c>
      <c r="N1" s="79" t="s">
        <v>1729</v>
      </c>
      <c r="O1" s="79" t="s">
        <v>1730</v>
      </c>
      <c r="P1" s="79" t="s">
        <v>1731</v>
      </c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 spans="1:27">
      <c r="A2" s="81" t="s">
        <v>141</v>
      </c>
      <c r="B2" s="82">
        <v>18</v>
      </c>
      <c r="C2" s="82">
        <v>1</v>
      </c>
      <c r="D2" s="82">
        <v>3</v>
      </c>
      <c r="E2" s="82">
        <v>28.73</v>
      </c>
      <c r="F2" s="83">
        <v>3</v>
      </c>
      <c r="G2" s="83">
        <v>2</v>
      </c>
      <c r="H2" s="83">
        <v>5</v>
      </c>
      <c r="I2" s="83">
        <v>1</v>
      </c>
      <c r="J2" s="83">
        <v>5</v>
      </c>
      <c r="K2" s="84"/>
      <c r="L2" s="84"/>
      <c r="M2" s="84"/>
      <c r="N2" s="83">
        <v>10</v>
      </c>
      <c r="O2" s="84"/>
      <c r="P2" s="85">
        <f t="shared" ref="P2:P118" si="0">SUM(F2:O2)</f>
        <v>26</v>
      </c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spans="1:27">
      <c r="A3" s="81" t="s">
        <v>410</v>
      </c>
      <c r="B3" s="82">
        <v>80</v>
      </c>
      <c r="C3" s="82">
        <v>2</v>
      </c>
      <c r="D3" s="82">
        <v>3</v>
      </c>
      <c r="E3" s="82">
        <v>25.8</v>
      </c>
      <c r="F3" s="83">
        <v>3</v>
      </c>
      <c r="G3" s="83">
        <v>2</v>
      </c>
      <c r="H3" s="83">
        <v>5</v>
      </c>
      <c r="I3" s="83">
        <v>1</v>
      </c>
      <c r="J3" s="83">
        <v>5</v>
      </c>
      <c r="K3" s="84"/>
      <c r="L3" s="84"/>
      <c r="M3" s="84"/>
      <c r="N3" s="83">
        <v>10</v>
      </c>
      <c r="O3" s="84"/>
      <c r="P3" s="85">
        <f t="shared" si="0"/>
        <v>26</v>
      </c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</row>
    <row r="4" spans="1:27">
      <c r="A4" s="81" t="s">
        <v>404</v>
      </c>
      <c r="B4" s="82">
        <v>78</v>
      </c>
      <c r="C4" s="82">
        <v>3</v>
      </c>
      <c r="D4" s="82">
        <v>3</v>
      </c>
      <c r="E4" s="82">
        <v>24.63</v>
      </c>
      <c r="F4" s="83">
        <v>3</v>
      </c>
      <c r="G4" s="83">
        <v>2</v>
      </c>
      <c r="H4" s="83">
        <v>5</v>
      </c>
      <c r="I4" s="83">
        <v>1</v>
      </c>
      <c r="J4" s="83">
        <v>5</v>
      </c>
      <c r="K4" s="84"/>
      <c r="L4" s="84"/>
      <c r="M4" s="84"/>
      <c r="N4" s="83">
        <v>10</v>
      </c>
      <c r="O4" s="84"/>
      <c r="P4" s="85">
        <f t="shared" si="0"/>
        <v>26</v>
      </c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</row>
    <row r="5" spans="1:27">
      <c r="A5" s="81" t="s">
        <v>380</v>
      </c>
      <c r="B5" s="82">
        <v>72</v>
      </c>
      <c r="C5" s="82">
        <v>4</v>
      </c>
      <c r="D5" s="82">
        <v>3</v>
      </c>
      <c r="E5" s="82">
        <v>23.81</v>
      </c>
      <c r="F5" s="83">
        <v>3</v>
      </c>
      <c r="G5" s="83">
        <v>2</v>
      </c>
      <c r="H5" s="83">
        <v>5</v>
      </c>
      <c r="I5" s="83">
        <v>1</v>
      </c>
      <c r="J5" s="83">
        <v>5</v>
      </c>
      <c r="K5" s="84"/>
      <c r="L5" s="84"/>
      <c r="M5" s="84"/>
      <c r="N5" s="83">
        <v>10</v>
      </c>
      <c r="O5" s="84"/>
      <c r="P5" s="85">
        <f t="shared" si="0"/>
        <v>26</v>
      </c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</row>
    <row r="6" spans="1:27">
      <c r="A6" s="81" t="s">
        <v>162</v>
      </c>
      <c r="B6" s="82">
        <v>21</v>
      </c>
      <c r="C6" s="82">
        <v>5</v>
      </c>
      <c r="D6" s="82">
        <v>3</v>
      </c>
      <c r="E6" s="82">
        <v>23.38</v>
      </c>
      <c r="F6" s="83">
        <v>3</v>
      </c>
      <c r="G6" s="83">
        <v>2</v>
      </c>
      <c r="H6" s="83">
        <v>5</v>
      </c>
      <c r="I6" s="83">
        <v>1</v>
      </c>
      <c r="J6" s="83">
        <v>5</v>
      </c>
      <c r="K6" s="84"/>
      <c r="L6" s="84"/>
      <c r="M6" s="84"/>
      <c r="N6" s="83">
        <v>10</v>
      </c>
      <c r="O6" s="84"/>
      <c r="P6" s="85">
        <f t="shared" si="0"/>
        <v>26</v>
      </c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</row>
    <row r="7" spans="1:27">
      <c r="A7" s="81" t="s">
        <v>635</v>
      </c>
      <c r="B7" s="82">
        <v>144</v>
      </c>
      <c r="C7" s="82">
        <v>6</v>
      </c>
      <c r="D7" s="82">
        <v>3</v>
      </c>
      <c r="E7" s="82">
        <v>22.46</v>
      </c>
      <c r="F7" s="83">
        <v>3</v>
      </c>
      <c r="G7" s="83">
        <v>2</v>
      </c>
      <c r="H7" s="83">
        <v>5</v>
      </c>
      <c r="I7" s="83">
        <v>1</v>
      </c>
      <c r="J7" s="83">
        <v>5</v>
      </c>
      <c r="K7" s="84"/>
      <c r="L7" s="84"/>
      <c r="M7" s="84"/>
      <c r="N7" s="83">
        <v>10</v>
      </c>
      <c r="O7" s="84"/>
      <c r="P7" s="85">
        <f t="shared" si="0"/>
        <v>26</v>
      </c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spans="1:27">
      <c r="A8" s="81" t="s">
        <v>80</v>
      </c>
      <c r="B8" s="82">
        <v>6</v>
      </c>
      <c r="C8" s="82">
        <v>7</v>
      </c>
      <c r="D8" s="82">
        <v>3</v>
      </c>
      <c r="E8" s="82">
        <v>21.96</v>
      </c>
      <c r="F8" s="83">
        <v>3</v>
      </c>
      <c r="G8" s="83">
        <v>2</v>
      </c>
      <c r="H8" s="83">
        <v>5</v>
      </c>
      <c r="I8" s="83">
        <v>1</v>
      </c>
      <c r="J8" s="83">
        <v>5</v>
      </c>
      <c r="K8" s="84"/>
      <c r="L8" s="84"/>
      <c r="M8" s="84"/>
      <c r="N8" s="83">
        <v>10</v>
      </c>
      <c r="O8" s="84"/>
      <c r="P8" s="85">
        <f t="shared" si="0"/>
        <v>26</v>
      </c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spans="1:27">
      <c r="A9" s="81" t="s">
        <v>1086</v>
      </c>
      <c r="B9" s="82">
        <v>292</v>
      </c>
      <c r="C9" s="82">
        <v>8</v>
      </c>
      <c r="D9" s="82">
        <v>3</v>
      </c>
      <c r="E9" s="82">
        <v>19.82</v>
      </c>
      <c r="F9" s="83">
        <v>3</v>
      </c>
      <c r="G9" s="83">
        <v>2</v>
      </c>
      <c r="H9" s="83">
        <v>5</v>
      </c>
      <c r="I9" s="83">
        <v>1</v>
      </c>
      <c r="J9" s="83">
        <v>5</v>
      </c>
      <c r="K9" s="84"/>
      <c r="L9" s="84"/>
      <c r="M9" s="84"/>
      <c r="N9" s="83">
        <v>10</v>
      </c>
      <c r="O9" s="84"/>
      <c r="P9" s="85">
        <f t="shared" si="0"/>
        <v>26</v>
      </c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</row>
    <row r="10" spans="1:27">
      <c r="A10" s="81" t="s">
        <v>303</v>
      </c>
      <c r="B10" s="82">
        <v>54</v>
      </c>
      <c r="C10" s="82">
        <v>9</v>
      </c>
      <c r="D10" s="82">
        <v>3</v>
      </c>
      <c r="E10" s="82">
        <v>17.7</v>
      </c>
      <c r="F10" s="83">
        <v>3</v>
      </c>
      <c r="G10" s="83">
        <v>2</v>
      </c>
      <c r="H10" s="83">
        <v>5</v>
      </c>
      <c r="I10" s="83">
        <v>1</v>
      </c>
      <c r="J10" s="83">
        <v>5</v>
      </c>
      <c r="K10" s="84"/>
      <c r="L10" s="84"/>
      <c r="M10" s="84"/>
      <c r="N10" s="83">
        <v>10</v>
      </c>
      <c r="O10" s="84"/>
      <c r="P10" s="85">
        <f t="shared" si="0"/>
        <v>26</v>
      </c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spans="1:27">
      <c r="A11" s="81" t="s">
        <v>59</v>
      </c>
      <c r="B11" s="82">
        <v>3</v>
      </c>
      <c r="C11" s="82">
        <v>10</v>
      </c>
      <c r="D11" s="82">
        <v>3</v>
      </c>
      <c r="E11" s="82">
        <v>17.93</v>
      </c>
      <c r="F11" s="83">
        <v>3</v>
      </c>
      <c r="G11" s="83">
        <v>2</v>
      </c>
      <c r="H11" s="83">
        <v>5</v>
      </c>
      <c r="I11" s="83">
        <v>1</v>
      </c>
      <c r="J11" s="83">
        <v>5</v>
      </c>
      <c r="K11" s="84"/>
      <c r="L11" s="84"/>
      <c r="M11" s="84"/>
      <c r="N11" s="83">
        <v>10</v>
      </c>
      <c r="O11" s="84"/>
      <c r="P11" s="85">
        <f t="shared" si="0"/>
        <v>26</v>
      </c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</row>
    <row r="12" spans="1:27">
      <c r="A12" s="81" t="s">
        <v>578</v>
      </c>
      <c r="B12" s="82">
        <v>127</v>
      </c>
      <c r="C12" s="82">
        <v>11</v>
      </c>
      <c r="D12" s="82">
        <v>3</v>
      </c>
      <c r="E12" s="82">
        <v>17.71</v>
      </c>
      <c r="F12" s="83">
        <v>3</v>
      </c>
      <c r="G12" s="84"/>
      <c r="H12" s="83">
        <v>7</v>
      </c>
      <c r="I12" s="83">
        <v>1</v>
      </c>
      <c r="J12" s="83">
        <v>5</v>
      </c>
      <c r="K12" s="84"/>
      <c r="L12" s="84"/>
      <c r="M12" s="84"/>
      <c r="N12" s="84"/>
      <c r="O12" s="84"/>
      <c r="P12" s="85">
        <f t="shared" si="0"/>
        <v>16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spans="1:27">
      <c r="A13" s="81" t="s">
        <v>1135</v>
      </c>
      <c r="B13" s="82">
        <v>311</v>
      </c>
      <c r="C13" s="82">
        <v>12</v>
      </c>
      <c r="D13" s="82">
        <v>3</v>
      </c>
      <c r="E13" s="82">
        <v>17.57</v>
      </c>
      <c r="F13" s="83">
        <v>3</v>
      </c>
      <c r="G13" s="84"/>
      <c r="H13" s="83">
        <v>7</v>
      </c>
      <c r="I13" s="83">
        <v>1</v>
      </c>
      <c r="J13" s="83">
        <v>5</v>
      </c>
      <c r="K13" s="84"/>
      <c r="L13" s="84"/>
      <c r="M13" s="84"/>
      <c r="N13" s="84"/>
      <c r="O13" s="84"/>
      <c r="P13" s="85">
        <f t="shared" si="0"/>
        <v>16</v>
      </c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spans="1:27">
      <c r="A14" s="81" t="s">
        <v>193</v>
      </c>
      <c r="B14" s="82">
        <v>28</v>
      </c>
      <c r="C14" s="82">
        <v>13</v>
      </c>
      <c r="D14" s="82">
        <v>3</v>
      </c>
      <c r="E14" s="82">
        <v>16.89</v>
      </c>
      <c r="F14" s="83">
        <v>3</v>
      </c>
      <c r="G14" s="84"/>
      <c r="H14" s="83">
        <v>7</v>
      </c>
      <c r="I14" s="83">
        <v>1</v>
      </c>
      <c r="J14" s="83">
        <v>5</v>
      </c>
      <c r="K14" s="84"/>
      <c r="L14" s="84"/>
      <c r="M14" s="84"/>
      <c r="N14" s="84"/>
      <c r="O14" s="84"/>
      <c r="P14" s="85">
        <f t="shared" si="0"/>
        <v>16</v>
      </c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spans="1:27">
      <c r="A15" s="81" t="s">
        <v>185</v>
      </c>
      <c r="B15" s="82">
        <v>26</v>
      </c>
      <c r="C15" s="82">
        <v>14</v>
      </c>
      <c r="D15" s="82">
        <v>3</v>
      </c>
      <c r="E15" s="82">
        <v>16.79</v>
      </c>
      <c r="F15" s="83">
        <v>3</v>
      </c>
      <c r="G15" s="84"/>
      <c r="H15" s="83">
        <v>7</v>
      </c>
      <c r="I15" s="83">
        <v>1</v>
      </c>
      <c r="J15" s="83">
        <v>5</v>
      </c>
      <c r="K15" s="84"/>
      <c r="L15" s="84"/>
      <c r="M15" s="84"/>
      <c r="N15" s="84"/>
      <c r="O15" s="84"/>
      <c r="P15" s="85">
        <f t="shared" si="0"/>
        <v>16</v>
      </c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spans="1:27">
      <c r="A16" s="81" t="s">
        <v>100</v>
      </c>
      <c r="B16" s="82">
        <v>10</v>
      </c>
      <c r="C16" s="82">
        <v>15</v>
      </c>
      <c r="D16" s="82">
        <v>3</v>
      </c>
      <c r="E16" s="82">
        <v>16.18</v>
      </c>
      <c r="F16" s="83">
        <v>3</v>
      </c>
      <c r="G16" s="84"/>
      <c r="H16" s="83">
        <v>7</v>
      </c>
      <c r="I16" s="83">
        <v>1</v>
      </c>
      <c r="J16" s="83">
        <v>5</v>
      </c>
      <c r="K16" s="84"/>
      <c r="L16" s="84"/>
      <c r="M16" s="84"/>
      <c r="N16" s="84"/>
      <c r="O16" s="84"/>
      <c r="P16" s="85">
        <f t="shared" si="0"/>
        <v>16</v>
      </c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spans="1:27">
      <c r="A17" s="81" t="s">
        <v>1095</v>
      </c>
      <c r="B17" s="82">
        <v>296</v>
      </c>
      <c r="C17" s="82">
        <v>16</v>
      </c>
      <c r="D17" s="82">
        <v>3</v>
      </c>
      <c r="E17" s="82">
        <v>15.88</v>
      </c>
      <c r="F17" s="83">
        <v>3</v>
      </c>
      <c r="G17" s="84"/>
      <c r="H17" s="83">
        <v>7</v>
      </c>
      <c r="I17" s="83">
        <v>1</v>
      </c>
      <c r="J17" s="83">
        <v>5</v>
      </c>
      <c r="K17" s="84"/>
      <c r="L17" s="84"/>
      <c r="M17" s="84"/>
      <c r="N17" s="84"/>
      <c r="O17" s="84"/>
      <c r="P17" s="85">
        <f t="shared" si="0"/>
        <v>16</v>
      </c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spans="1:27">
      <c r="A18" s="81" t="s">
        <v>686</v>
      </c>
      <c r="B18" s="82">
        <v>160</v>
      </c>
      <c r="C18" s="82">
        <v>17</v>
      </c>
      <c r="D18" s="82">
        <v>3</v>
      </c>
      <c r="E18" s="82">
        <v>15.69</v>
      </c>
      <c r="F18" s="83">
        <v>3</v>
      </c>
      <c r="G18" s="84"/>
      <c r="H18" s="83">
        <v>7</v>
      </c>
      <c r="I18" s="83">
        <v>1</v>
      </c>
      <c r="J18" s="83">
        <v>5</v>
      </c>
      <c r="K18" s="84"/>
      <c r="L18" s="84"/>
      <c r="M18" s="84"/>
      <c r="N18" s="84"/>
      <c r="O18" s="84"/>
      <c r="P18" s="85">
        <f t="shared" si="0"/>
        <v>16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 spans="1:27">
      <c r="A19" s="81" t="s">
        <v>602</v>
      </c>
      <c r="B19" s="82">
        <v>134</v>
      </c>
      <c r="C19" s="82">
        <v>18</v>
      </c>
      <c r="D19" s="82">
        <v>3</v>
      </c>
      <c r="E19" s="82">
        <v>16.04</v>
      </c>
      <c r="F19" s="83">
        <v>3</v>
      </c>
      <c r="G19" s="84"/>
      <c r="H19" s="83">
        <v>7</v>
      </c>
      <c r="I19" s="83">
        <v>1</v>
      </c>
      <c r="J19" s="83">
        <v>5</v>
      </c>
      <c r="K19" s="84"/>
      <c r="L19" s="84"/>
      <c r="M19" s="84"/>
      <c r="N19" s="84"/>
      <c r="O19" s="84"/>
      <c r="P19" s="85">
        <f t="shared" si="0"/>
        <v>16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spans="1:27">
      <c r="A20" s="81" t="s">
        <v>588</v>
      </c>
      <c r="B20" s="82">
        <v>130</v>
      </c>
      <c r="C20" s="82">
        <v>19</v>
      </c>
      <c r="D20" s="82">
        <v>3</v>
      </c>
      <c r="E20" s="82">
        <v>15.18</v>
      </c>
      <c r="F20" s="83">
        <v>3</v>
      </c>
      <c r="G20" s="84"/>
      <c r="H20" s="83">
        <v>7</v>
      </c>
      <c r="I20" s="83">
        <v>1</v>
      </c>
      <c r="J20" s="83">
        <v>5</v>
      </c>
      <c r="K20" s="84"/>
      <c r="L20" s="84"/>
      <c r="M20" s="84"/>
      <c r="N20" s="84"/>
      <c r="O20" s="84"/>
      <c r="P20" s="85">
        <f t="shared" si="0"/>
        <v>16</v>
      </c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 spans="1:27">
      <c r="A21" s="81" t="s">
        <v>597</v>
      </c>
      <c r="B21" s="82">
        <v>133</v>
      </c>
      <c r="C21" s="82">
        <v>20</v>
      </c>
      <c r="D21" s="82">
        <v>3</v>
      </c>
      <c r="E21" s="82">
        <v>14.52</v>
      </c>
      <c r="F21" s="83">
        <v>3</v>
      </c>
      <c r="G21" s="84"/>
      <c r="H21" s="83">
        <v>7</v>
      </c>
      <c r="I21" s="83">
        <v>1</v>
      </c>
      <c r="J21" s="83">
        <v>5</v>
      </c>
      <c r="K21" s="84"/>
      <c r="L21" s="84"/>
      <c r="M21" s="84"/>
      <c r="N21" s="84"/>
      <c r="O21" s="84"/>
      <c r="P21" s="85">
        <f t="shared" si="0"/>
        <v>16</v>
      </c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spans="1:27">
      <c r="A22" s="81" t="s">
        <v>764</v>
      </c>
      <c r="B22" s="82">
        <v>183</v>
      </c>
      <c r="C22" s="82">
        <v>21</v>
      </c>
      <c r="D22" s="82">
        <v>3</v>
      </c>
      <c r="E22" s="82">
        <v>14.44</v>
      </c>
      <c r="F22" s="83">
        <v>3</v>
      </c>
      <c r="G22" s="84"/>
      <c r="H22" s="83">
        <v>7</v>
      </c>
      <c r="I22" s="83">
        <v>1</v>
      </c>
      <c r="J22" s="83">
        <v>5</v>
      </c>
      <c r="K22" s="84"/>
      <c r="L22" s="84"/>
      <c r="M22" s="84"/>
      <c r="N22" s="84"/>
      <c r="O22" s="84"/>
      <c r="P22" s="85">
        <f t="shared" si="0"/>
        <v>16</v>
      </c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</row>
    <row r="23" spans="1:27">
      <c r="A23" s="81" t="s">
        <v>240</v>
      </c>
      <c r="B23" s="82">
        <v>38</v>
      </c>
      <c r="C23" s="82">
        <v>22</v>
      </c>
      <c r="D23" s="82">
        <v>3</v>
      </c>
      <c r="E23" s="82">
        <v>14.47</v>
      </c>
      <c r="F23" s="83">
        <v>3</v>
      </c>
      <c r="G23" s="84"/>
      <c r="H23" s="83">
        <v>7</v>
      </c>
      <c r="I23" s="83">
        <v>1</v>
      </c>
      <c r="J23" s="83">
        <v>5</v>
      </c>
      <c r="K23" s="84"/>
      <c r="L23" s="84"/>
      <c r="M23" s="84"/>
      <c r="N23" s="84"/>
      <c r="O23" s="84"/>
      <c r="P23" s="85">
        <f t="shared" si="0"/>
        <v>16</v>
      </c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 spans="1:27">
      <c r="A24" s="81" t="s">
        <v>1069</v>
      </c>
      <c r="B24" s="82">
        <v>285</v>
      </c>
      <c r="C24" s="82">
        <v>23</v>
      </c>
      <c r="D24" s="82">
        <v>3</v>
      </c>
      <c r="E24" s="82">
        <v>14.58</v>
      </c>
      <c r="F24" s="83">
        <v>3</v>
      </c>
      <c r="G24" s="84"/>
      <c r="H24" s="83">
        <v>7</v>
      </c>
      <c r="I24" s="83">
        <v>1</v>
      </c>
      <c r="J24" s="83">
        <v>5</v>
      </c>
      <c r="K24" s="84"/>
      <c r="L24" s="84"/>
      <c r="M24" s="84"/>
      <c r="N24" s="84"/>
      <c r="O24" s="84"/>
      <c r="P24" s="85">
        <f t="shared" si="0"/>
        <v>16</v>
      </c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</row>
    <row r="25" spans="1:27">
      <c r="A25" s="81" t="s">
        <v>158</v>
      </c>
      <c r="B25" s="82">
        <v>20</v>
      </c>
      <c r="C25" s="82">
        <v>24</v>
      </c>
      <c r="D25" s="82">
        <v>3</v>
      </c>
      <c r="E25" s="82">
        <v>14.04</v>
      </c>
      <c r="F25" s="83">
        <v>3</v>
      </c>
      <c r="G25" s="84"/>
      <c r="H25" s="83">
        <v>7</v>
      </c>
      <c r="I25" s="83">
        <v>1</v>
      </c>
      <c r="J25" s="83">
        <v>5</v>
      </c>
      <c r="K25" s="84"/>
      <c r="L25" s="84"/>
      <c r="M25" s="84"/>
      <c r="N25" s="84"/>
      <c r="O25" s="84"/>
      <c r="P25" s="85">
        <f t="shared" si="0"/>
        <v>16</v>
      </c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 spans="1:27">
      <c r="A26" s="81" t="s">
        <v>67</v>
      </c>
      <c r="B26" s="82">
        <v>4</v>
      </c>
      <c r="C26" s="82">
        <v>25</v>
      </c>
      <c r="D26" s="82">
        <v>2</v>
      </c>
      <c r="E26" s="82">
        <v>13.57</v>
      </c>
      <c r="F26" s="83">
        <v>3</v>
      </c>
      <c r="G26" s="84"/>
      <c r="H26" s="83">
        <v>7</v>
      </c>
      <c r="I26" s="83">
        <v>1</v>
      </c>
      <c r="J26" s="83">
        <v>5</v>
      </c>
      <c r="K26" s="84"/>
      <c r="L26" s="84"/>
      <c r="M26" s="84"/>
      <c r="N26" s="84"/>
      <c r="O26" s="84"/>
      <c r="P26" s="85">
        <f t="shared" si="0"/>
        <v>16</v>
      </c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</row>
    <row r="27" spans="1:27">
      <c r="A27" s="81" t="s">
        <v>1011</v>
      </c>
      <c r="B27" s="82">
        <v>265</v>
      </c>
      <c r="C27" s="82">
        <v>26</v>
      </c>
      <c r="D27" s="82">
        <v>3</v>
      </c>
      <c r="E27" s="82">
        <v>13.46</v>
      </c>
      <c r="F27" s="83">
        <v>3</v>
      </c>
      <c r="G27" s="84"/>
      <c r="H27" s="83">
        <v>7</v>
      </c>
      <c r="I27" s="83">
        <v>1</v>
      </c>
      <c r="J27" s="83">
        <v>5</v>
      </c>
      <c r="K27" s="84"/>
      <c r="L27" s="84"/>
      <c r="M27" s="84"/>
      <c r="N27" s="84"/>
      <c r="O27" s="84"/>
      <c r="P27" s="85">
        <f t="shared" si="0"/>
        <v>16</v>
      </c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 spans="1:27">
      <c r="A28" s="81" t="s">
        <v>853</v>
      </c>
      <c r="B28" s="82">
        <v>211</v>
      </c>
      <c r="C28" s="82">
        <v>27</v>
      </c>
      <c r="D28" s="82">
        <v>3</v>
      </c>
      <c r="E28" s="82">
        <v>13.38</v>
      </c>
      <c r="F28" s="83">
        <v>3</v>
      </c>
      <c r="G28" s="84"/>
      <c r="H28" s="83">
        <v>7</v>
      </c>
      <c r="I28" s="83">
        <v>1</v>
      </c>
      <c r="J28" s="83">
        <v>5</v>
      </c>
      <c r="K28" s="84"/>
      <c r="L28" s="84"/>
      <c r="M28" s="84"/>
      <c r="N28" s="84"/>
      <c r="O28" s="84"/>
      <c r="P28" s="85">
        <f t="shared" si="0"/>
        <v>16</v>
      </c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 spans="1:27">
      <c r="A29" s="81" t="s">
        <v>972</v>
      </c>
      <c r="B29" s="82">
        <v>253</v>
      </c>
      <c r="C29" s="82">
        <v>28</v>
      </c>
      <c r="D29" s="82">
        <v>2</v>
      </c>
      <c r="E29" s="82">
        <v>12.82</v>
      </c>
      <c r="F29" s="83">
        <v>3</v>
      </c>
      <c r="G29" s="84"/>
      <c r="H29" s="83">
        <v>7</v>
      </c>
      <c r="I29" s="83">
        <v>1</v>
      </c>
      <c r="J29" s="83">
        <v>5</v>
      </c>
      <c r="K29" s="84"/>
      <c r="L29" s="84"/>
      <c r="M29" s="84"/>
      <c r="N29" s="84"/>
      <c r="O29" s="84"/>
      <c r="P29" s="85">
        <f t="shared" si="0"/>
        <v>16</v>
      </c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 spans="1:27">
      <c r="A30" s="81" t="s">
        <v>505</v>
      </c>
      <c r="B30" s="82">
        <v>105</v>
      </c>
      <c r="C30" s="82">
        <v>29</v>
      </c>
      <c r="D30" s="82">
        <v>3</v>
      </c>
      <c r="E30" s="82">
        <v>13.29</v>
      </c>
      <c r="F30" s="83">
        <v>3</v>
      </c>
      <c r="G30" s="84"/>
      <c r="H30" s="83">
        <v>7</v>
      </c>
      <c r="I30" s="83">
        <v>1</v>
      </c>
      <c r="J30" s="83">
        <v>5</v>
      </c>
      <c r="K30" s="84"/>
      <c r="L30" s="84"/>
      <c r="M30" s="84"/>
      <c r="N30" s="84"/>
      <c r="O30" s="84"/>
      <c r="P30" s="85">
        <f t="shared" si="0"/>
        <v>16</v>
      </c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</row>
    <row r="31" spans="1:27">
      <c r="A31" s="81" t="s">
        <v>392</v>
      </c>
      <c r="B31" s="82">
        <v>75</v>
      </c>
      <c r="C31" s="82">
        <v>30</v>
      </c>
      <c r="D31" s="82">
        <v>3</v>
      </c>
      <c r="E31" s="82">
        <v>12.49</v>
      </c>
      <c r="F31" s="83">
        <v>3</v>
      </c>
      <c r="G31" s="84"/>
      <c r="H31" s="83">
        <v>7</v>
      </c>
      <c r="I31" s="83">
        <v>1</v>
      </c>
      <c r="J31" s="83">
        <v>5</v>
      </c>
      <c r="K31" s="84"/>
      <c r="L31" s="84"/>
      <c r="M31" s="84"/>
      <c r="N31" s="84"/>
      <c r="O31" s="84"/>
      <c r="P31" s="85">
        <f t="shared" si="0"/>
        <v>16</v>
      </c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  <row r="32" spans="1:27">
      <c r="A32" s="81" t="s">
        <v>1067</v>
      </c>
      <c r="B32" s="82">
        <v>284</v>
      </c>
      <c r="C32" s="82">
        <v>31</v>
      </c>
      <c r="D32" s="82">
        <v>3</v>
      </c>
      <c r="E32" s="82">
        <v>11.8</v>
      </c>
      <c r="F32" s="83">
        <v>3</v>
      </c>
      <c r="G32" s="84"/>
      <c r="H32" s="83">
        <v>7</v>
      </c>
      <c r="I32" s="83">
        <v>1</v>
      </c>
      <c r="J32" s="83">
        <v>5</v>
      </c>
      <c r="K32" s="84"/>
      <c r="L32" s="84"/>
      <c r="M32" s="84"/>
      <c r="N32" s="84"/>
      <c r="O32" s="84"/>
      <c r="P32" s="85">
        <f t="shared" si="0"/>
        <v>16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</row>
    <row r="33" spans="1:27">
      <c r="A33" s="81" t="s">
        <v>43</v>
      </c>
      <c r="B33" s="82">
        <v>1</v>
      </c>
      <c r="C33" s="82">
        <v>32</v>
      </c>
      <c r="D33" s="82">
        <v>2</v>
      </c>
      <c r="E33" s="82">
        <v>12.52</v>
      </c>
      <c r="F33" s="83">
        <v>3</v>
      </c>
      <c r="G33" s="84"/>
      <c r="H33" s="83">
        <v>7</v>
      </c>
      <c r="I33" s="83">
        <v>1</v>
      </c>
      <c r="J33" s="83">
        <v>5</v>
      </c>
      <c r="K33" s="84"/>
      <c r="L33" s="84"/>
      <c r="M33" s="84"/>
      <c r="N33" s="84"/>
      <c r="O33" s="84"/>
      <c r="P33" s="85">
        <f t="shared" si="0"/>
        <v>16</v>
      </c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 spans="1:27">
      <c r="A34" s="81" t="s">
        <v>369</v>
      </c>
      <c r="B34" s="82">
        <v>69</v>
      </c>
      <c r="C34" s="82">
        <v>33</v>
      </c>
      <c r="D34" s="82">
        <v>3</v>
      </c>
      <c r="E34" s="82">
        <v>12.06</v>
      </c>
      <c r="F34" s="83">
        <v>3</v>
      </c>
      <c r="G34" s="84"/>
      <c r="H34" s="83">
        <v>7</v>
      </c>
      <c r="I34" s="83">
        <v>1</v>
      </c>
      <c r="J34" s="83">
        <v>5</v>
      </c>
      <c r="K34" s="84"/>
      <c r="L34" s="84"/>
      <c r="M34" s="84"/>
      <c r="N34" s="84"/>
      <c r="O34" s="84"/>
      <c r="P34" s="85">
        <f t="shared" si="0"/>
        <v>16</v>
      </c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</row>
    <row r="35" spans="1:27">
      <c r="A35" s="81" t="s">
        <v>1216</v>
      </c>
      <c r="B35" s="82">
        <v>339</v>
      </c>
      <c r="C35" s="82">
        <v>34</v>
      </c>
      <c r="D35" s="82">
        <v>3</v>
      </c>
      <c r="E35" s="82">
        <v>11.61</v>
      </c>
      <c r="F35" s="83">
        <v>3</v>
      </c>
      <c r="G35" s="84"/>
      <c r="H35" s="83">
        <v>7</v>
      </c>
      <c r="I35" s="83">
        <v>1</v>
      </c>
      <c r="J35" s="83">
        <v>5</v>
      </c>
      <c r="K35" s="84"/>
      <c r="L35" s="84"/>
      <c r="M35" s="84"/>
      <c r="N35" s="84"/>
      <c r="O35" s="84"/>
      <c r="P35" s="85">
        <f t="shared" si="0"/>
        <v>16</v>
      </c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</row>
    <row r="36" spans="1:27">
      <c r="A36" s="81" t="s">
        <v>867</v>
      </c>
      <c r="B36" s="82">
        <v>216</v>
      </c>
      <c r="C36" s="82">
        <v>35</v>
      </c>
      <c r="D36" s="82">
        <v>3</v>
      </c>
      <c r="E36" s="82">
        <v>11.62</v>
      </c>
      <c r="F36" s="83">
        <v>3</v>
      </c>
      <c r="G36" s="84"/>
      <c r="H36" s="83">
        <v>7</v>
      </c>
      <c r="I36" s="83">
        <v>1</v>
      </c>
      <c r="J36" s="83">
        <v>5</v>
      </c>
      <c r="K36" s="84"/>
      <c r="L36" s="84"/>
      <c r="M36" s="84"/>
      <c r="N36" s="84"/>
      <c r="O36" s="84"/>
      <c r="P36" s="85">
        <f t="shared" si="0"/>
        <v>16</v>
      </c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</row>
    <row r="37" spans="1:27">
      <c r="A37" s="81" t="s">
        <v>855</v>
      </c>
      <c r="B37" s="82">
        <v>212</v>
      </c>
      <c r="C37" s="82">
        <v>36</v>
      </c>
      <c r="D37" s="82">
        <v>3</v>
      </c>
      <c r="E37" s="82">
        <v>11.76</v>
      </c>
      <c r="F37" s="83">
        <v>3</v>
      </c>
      <c r="G37" s="84"/>
      <c r="H37" s="83">
        <v>7</v>
      </c>
      <c r="I37" s="83">
        <v>1</v>
      </c>
      <c r="J37" s="83">
        <v>5</v>
      </c>
      <c r="K37" s="84"/>
      <c r="L37" s="84"/>
      <c r="M37" s="84"/>
      <c r="N37" s="84"/>
      <c r="O37" s="84"/>
      <c r="P37" s="85">
        <f t="shared" si="0"/>
        <v>16</v>
      </c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spans="1:27">
      <c r="A38" s="81" t="s">
        <v>266</v>
      </c>
      <c r="B38" s="82">
        <v>44</v>
      </c>
      <c r="C38" s="82">
        <v>37</v>
      </c>
      <c r="D38" s="82">
        <v>3</v>
      </c>
      <c r="E38" s="82">
        <v>12.07</v>
      </c>
      <c r="F38" s="83">
        <v>3</v>
      </c>
      <c r="G38" s="84"/>
      <c r="H38" s="83">
        <v>7</v>
      </c>
      <c r="I38" s="83">
        <v>1</v>
      </c>
      <c r="J38" s="83">
        <v>5</v>
      </c>
      <c r="K38" s="84"/>
      <c r="L38" s="84"/>
      <c r="M38" s="84"/>
      <c r="N38" s="84"/>
      <c r="O38" s="84"/>
      <c r="P38" s="85">
        <f t="shared" si="0"/>
        <v>16</v>
      </c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</row>
    <row r="39" spans="1:27">
      <c r="A39" s="81" t="s">
        <v>885</v>
      </c>
      <c r="B39" s="82">
        <v>223</v>
      </c>
      <c r="C39" s="82">
        <v>38</v>
      </c>
      <c r="D39" s="82">
        <v>2</v>
      </c>
      <c r="E39" s="82">
        <v>11.66</v>
      </c>
      <c r="F39" s="83">
        <v>3</v>
      </c>
      <c r="G39" s="84"/>
      <c r="H39" s="83">
        <v>7</v>
      </c>
      <c r="I39" s="83">
        <v>1</v>
      </c>
      <c r="J39" s="83">
        <v>5</v>
      </c>
      <c r="K39" s="84"/>
      <c r="L39" s="84"/>
      <c r="M39" s="84"/>
      <c r="N39" s="84"/>
      <c r="O39" s="84"/>
      <c r="P39" s="85">
        <f t="shared" si="0"/>
        <v>16</v>
      </c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</row>
    <row r="40" spans="1:27">
      <c r="A40" s="81" t="s">
        <v>672</v>
      </c>
      <c r="B40" s="82">
        <v>156</v>
      </c>
      <c r="C40" s="82">
        <v>39</v>
      </c>
      <c r="D40" s="82">
        <v>3</v>
      </c>
      <c r="E40" s="82">
        <v>11.48</v>
      </c>
      <c r="F40" s="83">
        <v>3</v>
      </c>
      <c r="G40" s="84"/>
      <c r="H40" s="83">
        <v>7</v>
      </c>
      <c r="I40" s="83">
        <v>1</v>
      </c>
      <c r="J40" s="83">
        <v>5</v>
      </c>
      <c r="K40" s="84"/>
      <c r="L40" s="84"/>
      <c r="M40" s="84"/>
      <c r="N40" s="84"/>
      <c r="O40" s="84"/>
      <c r="P40" s="85">
        <f t="shared" si="0"/>
        <v>16</v>
      </c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</row>
    <row r="41" spans="1:27">
      <c r="A41" s="81" t="s">
        <v>1056</v>
      </c>
      <c r="B41" s="82">
        <v>279</v>
      </c>
      <c r="C41" s="82">
        <v>40</v>
      </c>
      <c r="D41" s="82">
        <v>3</v>
      </c>
      <c r="E41" s="82">
        <v>11.52</v>
      </c>
      <c r="F41" s="83">
        <v>3</v>
      </c>
      <c r="G41" s="84"/>
      <c r="H41" s="83">
        <v>7</v>
      </c>
      <c r="I41" s="83">
        <v>1</v>
      </c>
      <c r="J41" s="83">
        <v>5</v>
      </c>
      <c r="K41" s="84"/>
      <c r="L41" s="84"/>
      <c r="M41" s="84"/>
      <c r="N41" s="84"/>
      <c r="O41" s="84"/>
      <c r="P41" s="85">
        <f t="shared" si="0"/>
        <v>16</v>
      </c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 spans="1:27">
      <c r="A42" s="81" t="s">
        <v>518</v>
      </c>
      <c r="B42" s="82">
        <v>109</v>
      </c>
      <c r="C42" s="82">
        <v>41</v>
      </c>
      <c r="D42" s="82">
        <v>3</v>
      </c>
      <c r="E42" s="82">
        <v>11.48</v>
      </c>
      <c r="F42" s="83">
        <v>3</v>
      </c>
      <c r="G42" s="84"/>
      <c r="H42" s="83">
        <v>7</v>
      </c>
      <c r="I42" s="83">
        <v>1</v>
      </c>
      <c r="J42" s="84"/>
      <c r="K42" s="84"/>
      <c r="L42" s="84"/>
      <c r="M42" s="84"/>
      <c r="N42" s="84"/>
      <c r="O42" s="84"/>
      <c r="P42" s="85">
        <f t="shared" si="0"/>
        <v>11</v>
      </c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</row>
    <row r="43" spans="1:27">
      <c r="A43" s="81" t="s">
        <v>471</v>
      </c>
      <c r="B43" s="82">
        <v>96</v>
      </c>
      <c r="C43" s="82">
        <v>42</v>
      </c>
      <c r="D43" s="82">
        <v>3</v>
      </c>
      <c r="E43" s="82">
        <v>10.69</v>
      </c>
      <c r="F43" s="83">
        <v>3</v>
      </c>
      <c r="G43" s="84"/>
      <c r="H43" s="83">
        <v>7</v>
      </c>
      <c r="I43" s="83">
        <v>1</v>
      </c>
      <c r="J43" s="84"/>
      <c r="K43" s="84"/>
      <c r="L43" s="84"/>
      <c r="M43" s="84"/>
      <c r="N43" s="84"/>
      <c r="O43" s="84"/>
      <c r="P43" s="85">
        <f t="shared" si="0"/>
        <v>11</v>
      </c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</row>
    <row r="44" spans="1:27">
      <c r="A44" s="81" t="s">
        <v>343</v>
      </c>
      <c r="B44" s="82">
        <v>63</v>
      </c>
      <c r="C44" s="82">
        <v>43</v>
      </c>
      <c r="D44" s="82">
        <v>3</v>
      </c>
      <c r="E44" s="82">
        <v>11.58</v>
      </c>
      <c r="F44" s="83">
        <v>3</v>
      </c>
      <c r="G44" s="84"/>
      <c r="H44" s="83">
        <v>7</v>
      </c>
      <c r="I44" s="83">
        <v>1</v>
      </c>
      <c r="J44" s="84"/>
      <c r="K44" s="84"/>
      <c r="L44" s="84"/>
      <c r="M44" s="84"/>
      <c r="N44" s="84"/>
      <c r="O44" s="84"/>
      <c r="P44" s="85">
        <f t="shared" si="0"/>
        <v>11</v>
      </c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</row>
    <row r="45" spans="1:27">
      <c r="A45" s="81" t="s">
        <v>625</v>
      </c>
      <c r="B45" s="82">
        <v>141</v>
      </c>
      <c r="C45" s="82">
        <v>44</v>
      </c>
      <c r="D45" s="82">
        <v>2</v>
      </c>
      <c r="E45" s="82">
        <v>10.58</v>
      </c>
      <c r="F45" s="83">
        <v>3</v>
      </c>
      <c r="G45" s="84"/>
      <c r="H45" s="83">
        <v>7</v>
      </c>
      <c r="I45" s="83">
        <v>1</v>
      </c>
      <c r="J45" s="84"/>
      <c r="K45" s="84"/>
      <c r="L45" s="84"/>
      <c r="M45" s="84"/>
      <c r="N45" s="84"/>
      <c r="O45" s="84"/>
      <c r="P45" s="85">
        <f t="shared" si="0"/>
        <v>11</v>
      </c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</row>
    <row r="46" spans="1:27">
      <c r="A46" s="81" t="s">
        <v>628</v>
      </c>
      <c r="B46" s="82">
        <v>142</v>
      </c>
      <c r="C46" s="82">
        <v>45</v>
      </c>
      <c r="D46" s="82">
        <v>2</v>
      </c>
      <c r="E46" s="82">
        <v>10.31</v>
      </c>
      <c r="F46" s="83">
        <v>3</v>
      </c>
      <c r="G46" s="84"/>
      <c r="H46" s="83">
        <v>7</v>
      </c>
      <c r="I46" s="83">
        <v>1</v>
      </c>
      <c r="J46" s="84"/>
      <c r="K46" s="84"/>
      <c r="L46" s="84"/>
      <c r="M46" s="84"/>
      <c r="N46" s="84"/>
      <c r="O46" s="84"/>
      <c r="P46" s="85">
        <f t="shared" si="0"/>
        <v>11</v>
      </c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</row>
    <row r="47" spans="1:27">
      <c r="A47" s="81" t="s">
        <v>512</v>
      </c>
      <c r="B47" s="82">
        <v>107</v>
      </c>
      <c r="C47" s="82">
        <v>46</v>
      </c>
      <c r="D47" s="82">
        <v>3</v>
      </c>
      <c r="E47" s="82">
        <v>10.44</v>
      </c>
      <c r="F47" s="83">
        <v>3</v>
      </c>
      <c r="G47" s="84"/>
      <c r="H47" s="83">
        <v>7</v>
      </c>
      <c r="I47" s="83">
        <v>1</v>
      </c>
      <c r="J47" s="84"/>
      <c r="K47" s="84"/>
      <c r="L47" s="84"/>
      <c r="M47" s="84"/>
      <c r="N47" s="84"/>
      <c r="O47" s="84"/>
      <c r="P47" s="85">
        <f t="shared" si="0"/>
        <v>11</v>
      </c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spans="1:27">
      <c r="A48" s="81" t="s">
        <v>1153</v>
      </c>
      <c r="B48" s="82">
        <v>317</v>
      </c>
      <c r="C48" s="82">
        <v>47</v>
      </c>
      <c r="D48" s="82">
        <v>3</v>
      </c>
      <c r="E48" s="82">
        <v>9.99</v>
      </c>
      <c r="F48" s="83">
        <v>3</v>
      </c>
      <c r="G48" s="84"/>
      <c r="H48" s="83">
        <v>7</v>
      </c>
      <c r="I48" s="83">
        <v>1</v>
      </c>
      <c r="J48" s="84"/>
      <c r="K48" s="84"/>
      <c r="L48" s="84"/>
      <c r="M48" s="84"/>
      <c r="N48" s="84"/>
      <c r="O48" s="84"/>
      <c r="P48" s="85">
        <f t="shared" si="0"/>
        <v>11</v>
      </c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</row>
    <row r="49" spans="1:27">
      <c r="A49" s="81" t="s">
        <v>550</v>
      </c>
      <c r="B49" s="82">
        <v>119</v>
      </c>
      <c r="C49" s="82">
        <v>48</v>
      </c>
      <c r="D49" s="82">
        <v>3</v>
      </c>
      <c r="E49" s="82">
        <v>9.8699999999999992</v>
      </c>
      <c r="F49" s="83">
        <v>3</v>
      </c>
      <c r="G49" s="84"/>
      <c r="H49" s="83">
        <v>7</v>
      </c>
      <c r="I49" s="83">
        <v>1</v>
      </c>
      <c r="J49" s="84"/>
      <c r="K49" s="84"/>
      <c r="L49" s="84"/>
      <c r="M49" s="84"/>
      <c r="N49" s="84"/>
      <c r="O49" s="84"/>
      <c r="P49" s="85">
        <f t="shared" si="0"/>
        <v>11</v>
      </c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</row>
    <row r="50" spans="1:27">
      <c r="A50" s="81" t="s">
        <v>622</v>
      </c>
      <c r="B50" s="82">
        <v>140</v>
      </c>
      <c r="C50" s="82">
        <v>49</v>
      </c>
      <c r="D50" s="82">
        <v>2</v>
      </c>
      <c r="E50" s="82">
        <v>9.6999999999999993</v>
      </c>
      <c r="F50" s="83">
        <v>3</v>
      </c>
      <c r="G50" s="84"/>
      <c r="H50" s="83">
        <v>7</v>
      </c>
      <c r="I50" s="83">
        <v>1</v>
      </c>
      <c r="J50" s="84"/>
      <c r="K50" s="84"/>
      <c r="L50" s="84"/>
      <c r="M50" s="84"/>
      <c r="N50" s="84"/>
      <c r="O50" s="84"/>
      <c r="P50" s="85">
        <f t="shared" si="0"/>
        <v>11</v>
      </c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spans="1:27">
      <c r="A51" s="81" t="s">
        <v>95</v>
      </c>
      <c r="B51" s="82">
        <v>9</v>
      </c>
      <c r="C51" s="82">
        <v>50</v>
      </c>
      <c r="D51" s="82">
        <v>3</v>
      </c>
      <c r="E51" s="82">
        <v>9.9700000000000006</v>
      </c>
      <c r="F51" s="83">
        <v>3</v>
      </c>
      <c r="G51" s="84"/>
      <c r="H51" s="83">
        <v>7</v>
      </c>
      <c r="I51" s="83">
        <v>1</v>
      </c>
      <c r="J51" s="84"/>
      <c r="K51" s="84"/>
      <c r="L51" s="84"/>
      <c r="M51" s="84"/>
      <c r="N51" s="84"/>
      <c r="O51" s="84"/>
      <c r="P51" s="85">
        <f t="shared" si="0"/>
        <v>11</v>
      </c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</row>
    <row r="52" spans="1:27">
      <c r="A52" s="81" t="s">
        <v>262</v>
      </c>
      <c r="B52" s="82">
        <v>43</v>
      </c>
      <c r="C52" s="82">
        <v>51</v>
      </c>
      <c r="D52" s="82">
        <v>3</v>
      </c>
      <c r="E52" s="82">
        <v>9.6</v>
      </c>
      <c r="F52" s="83">
        <v>3</v>
      </c>
      <c r="G52" s="84"/>
      <c r="H52" s="84"/>
      <c r="I52" s="83">
        <v>1</v>
      </c>
      <c r="J52" s="84"/>
      <c r="K52" s="84"/>
      <c r="L52" s="84"/>
      <c r="M52" s="84"/>
      <c r="N52" s="84"/>
      <c r="O52" s="84"/>
      <c r="P52" s="85">
        <f t="shared" si="0"/>
        <v>4</v>
      </c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spans="1:27">
      <c r="A53" s="81" t="s">
        <v>1040</v>
      </c>
      <c r="B53" s="82">
        <v>274</v>
      </c>
      <c r="C53" s="82">
        <v>52</v>
      </c>
      <c r="D53" s="82">
        <v>3</v>
      </c>
      <c r="E53" s="82">
        <v>9.58</v>
      </c>
      <c r="F53" s="83">
        <v>3</v>
      </c>
      <c r="G53" s="84"/>
      <c r="H53" s="84"/>
      <c r="I53" s="83">
        <v>1</v>
      </c>
      <c r="J53" s="84"/>
      <c r="K53" s="84"/>
      <c r="L53" s="84"/>
      <c r="M53" s="84"/>
      <c r="N53" s="84"/>
      <c r="O53" s="84"/>
      <c r="P53" s="85">
        <f t="shared" si="0"/>
        <v>4</v>
      </c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</row>
    <row r="54" spans="1:27">
      <c r="A54" s="81" t="s">
        <v>105</v>
      </c>
      <c r="B54" s="82">
        <v>11</v>
      </c>
      <c r="C54" s="82">
        <v>53</v>
      </c>
      <c r="D54" s="82">
        <v>2</v>
      </c>
      <c r="E54" s="82">
        <v>9.35</v>
      </c>
      <c r="F54" s="83">
        <v>3</v>
      </c>
      <c r="G54" s="84"/>
      <c r="H54" s="84"/>
      <c r="I54" s="83">
        <v>1</v>
      </c>
      <c r="J54" s="84"/>
      <c r="K54" s="84"/>
      <c r="L54" s="84"/>
      <c r="M54" s="84"/>
      <c r="N54" s="84"/>
      <c r="O54" s="84"/>
      <c r="P54" s="85">
        <f t="shared" si="0"/>
        <v>4</v>
      </c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</row>
    <row r="55" spans="1:27">
      <c r="A55" s="81" t="s">
        <v>1234</v>
      </c>
      <c r="B55" s="82">
        <v>345</v>
      </c>
      <c r="C55" s="82">
        <v>54</v>
      </c>
      <c r="D55" s="82">
        <v>3</v>
      </c>
      <c r="E55" s="82">
        <v>9.1300000000000008</v>
      </c>
      <c r="F55" s="83">
        <v>3</v>
      </c>
      <c r="G55" s="84"/>
      <c r="H55" s="84"/>
      <c r="I55" s="83">
        <v>1</v>
      </c>
      <c r="J55" s="84"/>
      <c r="K55" s="84"/>
      <c r="L55" s="84"/>
      <c r="M55" s="84"/>
      <c r="N55" s="84"/>
      <c r="O55" s="84"/>
      <c r="P55" s="85">
        <f t="shared" si="0"/>
        <v>4</v>
      </c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 spans="1:27">
      <c r="A56" s="81" t="s">
        <v>812</v>
      </c>
      <c r="B56" s="82">
        <v>199</v>
      </c>
      <c r="C56" s="82">
        <v>55</v>
      </c>
      <c r="D56" s="82">
        <v>2</v>
      </c>
      <c r="E56" s="82">
        <v>8.83</v>
      </c>
      <c r="F56" s="83">
        <v>3</v>
      </c>
      <c r="G56" s="84"/>
      <c r="H56" s="84"/>
      <c r="I56" s="83">
        <v>1</v>
      </c>
      <c r="J56" s="84"/>
      <c r="K56" s="84"/>
      <c r="L56" s="84"/>
      <c r="M56" s="84"/>
      <c r="N56" s="84"/>
      <c r="O56" s="84"/>
      <c r="P56" s="85">
        <f t="shared" si="0"/>
        <v>4</v>
      </c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</row>
    <row r="57" spans="1:27">
      <c r="A57" s="81" t="s">
        <v>914</v>
      </c>
      <c r="B57" s="82">
        <v>232</v>
      </c>
      <c r="C57" s="82">
        <v>56</v>
      </c>
      <c r="D57" s="82">
        <v>3</v>
      </c>
      <c r="E57" s="82">
        <v>9</v>
      </c>
      <c r="F57" s="83">
        <v>3</v>
      </c>
      <c r="G57" s="84"/>
      <c r="H57" s="84"/>
      <c r="I57" s="83">
        <v>1</v>
      </c>
      <c r="J57" s="84"/>
      <c r="K57" s="84"/>
      <c r="L57" s="84"/>
      <c r="M57" s="84"/>
      <c r="N57" s="84"/>
      <c r="O57" s="84"/>
      <c r="P57" s="85">
        <f t="shared" si="0"/>
        <v>4</v>
      </c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</row>
    <row r="58" spans="1:27">
      <c r="A58" s="81" t="s">
        <v>89</v>
      </c>
      <c r="B58" s="82">
        <v>8</v>
      </c>
      <c r="C58" s="82">
        <v>57</v>
      </c>
      <c r="D58" s="82">
        <v>1</v>
      </c>
      <c r="E58" s="82">
        <v>8.66</v>
      </c>
      <c r="F58" s="83">
        <v>3</v>
      </c>
      <c r="G58" s="84"/>
      <c r="H58" s="84"/>
      <c r="I58" s="83">
        <v>1</v>
      </c>
      <c r="J58" s="84"/>
      <c r="K58" s="84"/>
      <c r="L58" s="84"/>
      <c r="M58" s="84"/>
      <c r="N58" s="84"/>
      <c r="O58" s="84"/>
      <c r="P58" s="85">
        <f t="shared" si="0"/>
        <v>4</v>
      </c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</row>
    <row r="59" spans="1:27">
      <c r="A59" s="81" t="s">
        <v>1032</v>
      </c>
      <c r="B59" s="82">
        <v>272</v>
      </c>
      <c r="C59" s="82">
        <v>58</v>
      </c>
      <c r="D59" s="82">
        <v>3</v>
      </c>
      <c r="E59" s="82">
        <v>9.08</v>
      </c>
      <c r="F59" s="83">
        <v>3</v>
      </c>
      <c r="G59" s="84"/>
      <c r="H59" s="84"/>
      <c r="I59" s="83">
        <v>1</v>
      </c>
      <c r="J59" s="84"/>
      <c r="K59" s="84"/>
      <c r="L59" s="84"/>
      <c r="M59" s="84"/>
      <c r="N59" s="84"/>
      <c r="O59" s="84"/>
      <c r="P59" s="85">
        <f t="shared" si="0"/>
        <v>4</v>
      </c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</row>
    <row r="60" spans="1:27">
      <c r="A60" s="81" t="s">
        <v>604</v>
      </c>
      <c r="B60" s="82">
        <v>135</v>
      </c>
      <c r="C60" s="82">
        <v>59</v>
      </c>
      <c r="D60" s="82">
        <v>2</v>
      </c>
      <c r="E60" s="82">
        <v>8.5</v>
      </c>
      <c r="F60" s="83">
        <v>3</v>
      </c>
      <c r="G60" s="84"/>
      <c r="H60" s="84"/>
      <c r="I60" s="83">
        <v>1</v>
      </c>
      <c r="J60" s="84"/>
      <c r="K60" s="84"/>
      <c r="L60" s="84"/>
      <c r="M60" s="84"/>
      <c r="N60" s="84"/>
      <c r="O60" s="84"/>
      <c r="P60" s="85">
        <f t="shared" si="0"/>
        <v>4</v>
      </c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</row>
    <row r="61" spans="1:27">
      <c r="A61" s="81" t="s">
        <v>955</v>
      </c>
      <c r="B61" s="82">
        <v>247</v>
      </c>
      <c r="C61" s="82">
        <v>60</v>
      </c>
      <c r="D61" s="82">
        <v>3</v>
      </c>
      <c r="E61" s="82">
        <v>8.44</v>
      </c>
      <c r="F61" s="83">
        <v>3</v>
      </c>
      <c r="G61" s="84"/>
      <c r="H61" s="84"/>
      <c r="I61" s="83">
        <v>1</v>
      </c>
      <c r="J61" s="84"/>
      <c r="K61" s="84"/>
      <c r="L61" s="84"/>
      <c r="M61" s="84"/>
      <c r="N61" s="84"/>
      <c r="O61" s="84"/>
      <c r="P61" s="85">
        <f t="shared" si="0"/>
        <v>4</v>
      </c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</row>
    <row r="62" spans="1:27">
      <c r="A62" s="81" t="s">
        <v>936</v>
      </c>
      <c r="B62" s="82">
        <v>240</v>
      </c>
      <c r="C62" s="82">
        <v>61</v>
      </c>
      <c r="D62" s="82">
        <v>2</v>
      </c>
      <c r="E62" s="82">
        <v>8.3000000000000007</v>
      </c>
      <c r="F62" s="83">
        <v>3</v>
      </c>
      <c r="G62" s="84"/>
      <c r="H62" s="84"/>
      <c r="I62" s="83">
        <v>1</v>
      </c>
      <c r="J62" s="84"/>
      <c r="K62" s="84"/>
      <c r="L62" s="84"/>
      <c r="M62" s="84"/>
      <c r="N62" s="84"/>
      <c r="O62" s="84"/>
      <c r="P62" s="85">
        <f t="shared" si="0"/>
        <v>4</v>
      </c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</row>
    <row r="63" spans="1:27">
      <c r="A63" s="81" t="s">
        <v>1221</v>
      </c>
      <c r="B63" s="82">
        <v>341</v>
      </c>
      <c r="C63" s="82">
        <v>62</v>
      </c>
      <c r="D63" s="87"/>
      <c r="E63" s="82">
        <v>8.33</v>
      </c>
      <c r="F63" s="83">
        <v>3</v>
      </c>
      <c r="G63" s="84"/>
      <c r="H63" s="84"/>
      <c r="I63" s="83">
        <v>1</v>
      </c>
      <c r="J63" s="84"/>
      <c r="K63" s="84"/>
      <c r="L63" s="84"/>
      <c r="M63" s="84"/>
      <c r="N63" s="84"/>
      <c r="O63" s="84"/>
      <c r="P63" s="85">
        <f t="shared" si="0"/>
        <v>4</v>
      </c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</row>
    <row r="64" spans="1:27">
      <c r="A64" s="81" t="s">
        <v>1061</v>
      </c>
      <c r="B64" s="82">
        <v>281</v>
      </c>
      <c r="C64" s="82">
        <v>63</v>
      </c>
      <c r="D64" s="82">
        <v>2</v>
      </c>
      <c r="E64" s="82">
        <v>8.01</v>
      </c>
      <c r="F64" s="83">
        <v>3</v>
      </c>
      <c r="G64" s="84"/>
      <c r="H64" s="84"/>
      <c r="I64" s="83">
        <v>1</v>
      </c>
      <c r="J64" s="84"/>
      <c r="K64" s="84"/>
      <c r="L64" s="84"/>
      <c r="M64" s="84"/>
      <c r="N64" s="84"/>
      <c r="O64" s="84"/>
      <c r="P64" s="85">
        <f t="shared" si="0"/>
        <v>4</v>
      </c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</row>
    <row r="65" spans="1:27">
      <c r="A65" s="81" t="s">
        <v>895</v>
      </c>
      <c r="B65" s="82">
        <v>227</v>
      </c>
      <c r="C65" s="82">
        <v>64</v>
      </c>
      <c r="D65" s="82">
        <v>2</v>
      </c>
      <c r="E65" s="82">
        <v>7.79</v>
      </c>
      <c r="F65" s="83">
        <v>3</v>
      </c>
      <c r="G65" s="84"/>
      <c r="H65" s="84"/>
      <c r="I65" s="83">
        <v>1</v>
      </c>
      <c r="J65" s="84"/>
      <c r="K65" s="84"/>
      <c r="L65" s="84"/>
      <c r="M65" s="84"/>
      <c r="N65" s="84"/>
      <c r="O65" s="84"/>
      <c r="P65" s="85">
        <f t="shared" si="0"/>
        <v>4</v>
      </c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</row>
    <row r="66" spans="1:27">
      <c r="A66" s="81" t="s">
        <v>995</v>
      </c>
      <c r="B66" s="82">
        <v>260</v>
      </c>
      <c r="C66" s="82">
        <v>65</v>
      </c>
      <c r="D66" s="82">
        <v>2</v>
      </c>
      <c r="E66" s="82">
        <v>7.62</v>
      </c>
      <c r="F66" s="83">
        <v>3</v>
      </c>
      <c r="G66" s="84"/>
      <c r="H66" s="84"/>
      <c r="I66" s="83">
        <v>1</v>
      </c>
      <c r="J66" s="84"/>
      <c r="K66" s="84"/>
      <c r="L66" s="84"/>
      <c r="M66" s="84"/>
      <c r="N66" s="84"/>
      <c r="O66" s="84"/>
      <c r="P66" s="85">
        <f t="shared" si="0"/>
        <v>4</v>
      </c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</row>
    <row r="67" spans="1:27">
      <c r="A67" s="81" t="s">
        <v>878</v>
      </c>
      <c r="B67" s="82">
        <v>220</v>
      </c>
      <c r="C67" s="82">
        <v>66</v>
      </c>
      <c r="D67" s="82">
        <v>2</v>
      </c>
      <c r="E67" s="82">
        <v>7.51</v>
      </c>
      <c r="F67" s="83">
        <v>3</v>
      </c>
      <c r="G67" s="84"/>
      <c r="H67" s="84"/>
      <c r="I67" s="83">
        <v>1</v>
      </c>
      <c r="J67" s="84"/>
      <c r="K67" s="84"/>
      <c r="L67" s="84"/>
      <c r="M67" s="84"/>
      <c r="N67" s="84"/>
      <c r="O67" s="84"/>
      <c r="P67" s="85">
        <f t="shared" si="0"/>
        <v>4</v>
      </c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</row>
    <row r="68" spans="1:27">
      <c r="A68" s="81" t="s">
        <v>388</v>
      </c>
      <c r="B68" s="82">
        <v>74</v>
      </c>
      <c r="C68" s="82">
        <v>67</v>
      </c>
      <c r="D68" s="82">
        <v>3</v>
      </c>
      <c r="E68" s="82">
        <v>7.41</v>
      </c>
      <c r="F68" s="83">
        <v>3</v>
      </c>
      <c r="G68" s="84"/>
      <c r="H68" s="84"/>
      <c r="I68" s="83">
        <v>1</v>
      </c>
      <c r="J68" s="84"/>
      <c r="K68" s="84"/>
      <c r="L68" s="84"/>
      <c r="M68" s="84"/>
      <c r="N68" s="84"/>
      <c r="O68" s="84"/>
      <c r="P68" s="85">
        <f t="shared" si="0"/>
        <v>4</v>
      </c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</row>
    <row r="69" spans="1:27">
      <c r="A69" s="81" t="s">
        <v>767</v>
      </c>
      <c r="B69" s="82">
        <v>184</v>
      </c>
      <c r="C69" s="82">
        <v>68</v>
      </c>
      <c r="D69" s="82">
        <v>3</v>
      </c>
      <c r="E69" s="82">
        <v>7.4</v>
      </c>
      <c r="F69" s="83">
        <v>3</v>
      </c>
      <c r="G69" s="84"/>
      <c r="H69" s="84"/>
      <c r="I69" s="83">
        <v>1</v>
      </c>
      <c r="J69" s="84"/>
      <c r="K69" s="84"/>
      <c r="L69" s="84"/>
      <c r="M69" s="84"/>
      <c r="N69" s="84"/>
      <c r="O69" s="84"/>
      <c r="P69" s="85">
        <f t="shared" si="0"/>
        <v>4</v>
      </c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</row>
    <row r="70" spans="1:27">
      <c r="A70" s="81" t="s">
        <v>446</v>
      </c>
      <c r="B70" s="82">
        <v>90</v>
      </c>
      <c r="C70" s="82">
        <v>69</v>
      </c>
      <c r="D70" s="82">
        <v>2</v>
      </c>
      <c r="E70" s="82">
        <v>7.05</v>
      </c>
      <c r="F70" s="83">
        <v>3</v>
      </c>
      <c r="G70" s="84"/>
      <c r="H70" s="84"/>
      <c r="I70" s="83">
        <v>1</v>
      </c>
      <c r="J70" s="84"/>
      <c r="K70" s="84"/>
      <c r="L70" s="84"/>
      <c r="M70" s="84"/>
      <c r="N70" s="84"/>
      <c r="O70" s="84"/>
      <c r="P70" s="85">
        <f t="shared" si="0"/>
        <v>4</v>
      </c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</row>
    <row r="71" spans="1:27">
      <c r="A71" s="81" t="s">
        <v>1084</v>
      </c>
      <c r="B71" s="82">
        <v>291</v>
      </c>
      <c r="C71" s="82">
        <v>70</v>
      </c>
      <c r="D71" s="82">
        <v>2</v>
      </c>
      <c r="E71" s="82">
        <v>7.03</v>
      </c>
      <c r="F71" s="83">
        <v>3</v>
      </c>
      <c r="G71" s="84"/>
      <c r="H71" s="84"/>
      <c r="I71" s="83">
        <v>1</v>
      </c>
      <c r="J71" s="84"/>
      <c r="K71" s="84"/>
      <c r="L71" s="84"/>
      <c r="M71" s="84"/>
      <c r="N71" s="84"/>
      <c r="O71" s="84"/>
      <c r="P71" s="85">
        <f t="shared" si="0"/>
        <v>4</v>
      </c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</row>
    <row r="72" spans="1:27">
      <c r="A72" s="81" t="s">
        <v>857</v>
      </c>
      <c r="B72" s="82">
        <v>213</v>
      </c>
      <c r="C72" s="82">
        <v>71</v>
      </c>
      <c r="D72" s="82">
        <v>3</v>
      </c>
      <c r="E72" s="82">
        <v>6.87</v>
      </c>
      <c r="F72" s="83">
        <v>3</v>
      </c>
      <c r="G72" s="84"/>
      <c r="H72" s="84"/>
      <c r="I72" s="83">
        <v>1</v>
      </c>
      <c r="J72" s="84"/>
      <c r="K72" s="84"/>
      <c r="L72" s="84"/>
      <c r="M72" s="84"/>
      <c r="N72" s="84"/>
      <c r="O72" s="84"/>
      <c r="P72" s="85">
        <f t="shared" si="0"/>
        <v>4</v>
      </c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</row>
    <row r="73" spans="1:27">
      <c r="A73" s="81" t="s">
        <v>761</v>
      </c>
      <c r="B73" s="82">
        <v>182</v>
      </c>
      <c r="C73" s="82">
        <v>72</v>
      </c>
      <c r="D73" s="82">
        <v>3</v>
      </c>
      <c r="E73" s="82">
        <v>6.85</v>
      </c>
      <c r="F73" s="83">
        <v>3</v>
      </c>
      <c r="G73" s="84"/>
      <c r="H73" s="84"/>
      <c r="I73" s="83">
        <v>1</v>
      </c>
      <c r="J73" s="84"/>
      <c r="K73" s="84"/>
      <c r="L73" s="84"/>
      <c r="M73" s="84"/>
      <c r="N73" s="84"/>
      <c r="O73" s="84"/>
      <c r="P73" s="85">
        <f t="shared" si="0"/>
        <v>4</v>
      </c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</row>
    <row r="74" spans="1:27">
      <c r="A74" s="81" t="s">
        <v>1127</v>
      </c>
      <c r="B74" s="82">
        <v>308</v>
      </c>
      <c r="C74" s="82">
        <v>73</v>
      </c>
      <c r="D74" s="82">
        <v>2</v>
      </c>
      <c r="E74" s="82">
        <v>6.9</v>
      </c>
      <c r="F74" s="83">
        <v>3</v>
      </c>
      <c r="G74" s="84"/>
      <c r="H74" s="84"/>
      <c r="I74" s="83">
        <v>1</v>
      </c>
      <c r="J74" s="84"/>
      <c r="K74" s="84"/>
      <c r="L74" s="84"/>
      <c r="M74" s="84"/>
      <c r="N74" s="84"/>
      <c r="O74" s="84"/>
      <c r="P74" s="85">
        <f t="shared" si="0"/>
        <v>4</v>
      </c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</row>
    <row r="75" spans="1:27">
      <c r="A75" s="81" t="s">
        <v>1075</v>
      </c>
      <c r="B75" s="82">
        <v>287</v>
      </c>
      <c r="C75" s="82">
        <v>74</v>
      </c>
      <c r="D75" s="82">
        <v>2</v>
      </c>
      <c r="E75" s="82">
        <v>6.47</v>
      </c>
      <c r="F75" s="83">
        <v>3</v>
      </c>
      <c r="G75" s="84"/>
      <c r="H75" s="84"/>
      <c r="I75" s="83">
        <v>1</v>
      </c>
      <c r="J75" s="84"/>
      <c r="K75" s="84"/>
      <c r="L75" s="84"/>
      <c r="M75" s="84"/>
      <c r="N75" s="84"/>
      <c r="O75" s="84"/>
      <c r="P75" s="85">
        <f t="shared" si="0"/>
        <v>4</v>
      </c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</row>
    <row r="76" spans="1:27">
      <c r="A76" s="81" t="s">
        <v>487</v>
      </c>
      <c r="B76" s="82">
        <v>100</v>
      </c>
      <c r="C76" s="82">
        <v>75</v>
      </c>
      <c r="D76" s="82">
        <v>2</v>
      </c>
      <c r="E76" s="82">
        <v>6.64</v>
      </c>
      <c r="F76" s="83">
        <v>3</v>
      </c>
      <c r="G76" s="84"/>
      <c r="H76" s="84"/>
      <c r="I76" s="83">
        <v>1</v>
      </c>
      <c r="J76" s="84"/>
      <c r="K76" s="84"/>
      <c r="L76" s="84"/>
      <c r="M76" s="84"/>
      <c r="N76" s="84"/>
      <c r="O76" s="84"/>
      <c r="P76" s="85">
        <f t="shared" si="0"/>
        <v>4</v>
      </c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</row>
    <row r="77" spans="1:27">
      <c r="A77" s="81" t="s">
        <v>365</v>
      </c>
      <c r="B77" s="82">
        <v>68</v>
      </c>
      <c r="C77" s="82">
        <v>76</v>
      </c>
      <c r="D77" s="82">
        <v>3</v>
      </c>
      <c r="E77" s="82">
        <v>6.45</v>
      </c>
      <c r="F77" s="83">
        <v>3</v>
      </c>
      <c r="G77" s="84"/>
      <c r="H77" s="84"/>
      <c r="I77" s="83">
        <v>1</v>
      </c>
      <c r="J77" s="84"/>
      <c r="K77" s="84"/>
      <c r="L77" s="84"/>
      <c r="M77" s="84"/>
      <c r="N77" s="84"/>
      <c r="O77" s="84"/>
      <c r="P77" s="85">
        <f t="shared" si="0"/>
        <v>4</v>
      </c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</row>
    <row r="78" spans="1:27">
      <c r="A78" s="81" t="s">
        <v>1003</v>
      </c>
      <c r="B78" s="82">
        <v>263</v>
      </c>
      <c r="C78" s="82">
        <v>77</v>
      </c>
      <c r="D78" s="82">
        <v>3</v>
      </c>
      <c r="E78" s="82">
        <v>6.08</v>
      </c>
      <c r="F78" s="83">
        <v>3</v>
      </c>
      <c r="G78" s="84"/>
      <c r="H78" s="84"/>
      <c r="I78" s="83">
        <v>1</v>
      </c>
      <c r="J78" s="84"/>
      <c r="K78" s="84"/>
      <c r="L78" s="84"/>
      <c r="M78" s="84"/>
      <c r="N78" s="84"/>
      <c r="O78" s="84"/>
      <c r="P78" s="85">
        <f t="shared" si="0"/>
        <v>4</v>
      </c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</row>
    <row r="79" spans="1:27">
      <c r="A79" s="81" t="s">
        <v>1130</v>
      </c>
      <c r="B79" s="82">
        <v>309</v>
      </c>
      <c r="C79" s="82">
        <v>78</v>
      </c>
      <c r="D79" s="82">
        <v>3</v>
      </c>
      <c r="E79" s="82">
        <v>6.17</v>
      </c>
      <c r="F79" s="83">
        <v>3</v>
      </c>
      <c r="G79" s="84"/>
      <c r="H79" s="84"/>
      <c r="I79" s="83">
        <v>1</v>
      </c>
      <c r="J79" s="84"/>
      <c r="K79" s="84"/>
      <c r="L79" s="84"/>
      <c r="M79" s="84"/>
      <c r="N79" s="84"/>
      <c r="O79" s="84"/>
      <c r="P79" s="85">
        <f t="shared" si="0"/>
        <v>4</v>
      </c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</row>
    <row r="80" spans="1:27">
      <c r="A80" s="81" t="s">
        <v>786</v>
      </c>
      <c r="B80" s="82">
        <v>190</v>
      </c>
      <c r="C80" s="82">
        <v>79</v>
      </c>
      <c r="D80" s="82">
        <v>3</v>
      </c>
      <c r="E80" s="82">
        <v>6.36</v>
      </c>
      <c r="F80" s="83">
        <v>3</v>
      </c>
      <c r="G80" s="84"/>
      <c r="H80" s="84"/>
      <c r="I80" s="83">
        <v>1</v>
      </c>
      <c r="J80" s="84"/>
      <c r="K80" s="84"/>
      <c r="L80" s="84"/>
      <c r="M80" s="84"/>
      <c r="N80" s="84"/>
      <c r="O80" s="84"/>
      <c r="P80" s="85">
        <f t="shared" si="0"/>
        <v>4</v>
      </c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</row>
    <row r="81" spans="1:27">
      <c r="A81" s="81" t="s">
        <v>1224</v>
      </c>
      <c r="B81" s="82">
        <v>342</v>
      </c>
      <c r="C81" s="82">
        <v>80</v>
      </c>
      <c r="D81" s="82">
        <v>3</v>
      </c>
      <c r="E81" s="82">
        <v>5.91</v>
      </c>
      <c r="F81" s="83">
        <v>3</v>
      </c>
      <c r="G81" s="84"/>
      <c r="H81" s="84"/>
      <c r="I81" s="83">
        <v>1</v>
      </c>
      <c r="J81" s="84"/>
      <c r="K81" s="84"/>
      <c r="L81" s="84"/>
      <c r="M81" s="84"/>
      <c r="N81" s="84"/>
      <c r="O81" s="84"/>
      <c r="P81" s="85">
        <f t="shared" si="0"/>
        <v>4</v>
      </c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</row>
    <row r="82" spans="1:27">
      <c r="A82" s="81" t="s">
        <v>834</v>
      </c>
      <c r="B82" s="82">
        <v>205</v>
      </c>
      <c r="C82" s="82">
        <v>81</v>
      </c>
      <c r="D82" s="82">
        <v>3</v>
      </c>
      <c r="E82" s="82">
        <v>6.33</v>
      </c>
      <c r="F82" s="83">
        <v>3</v>
      </c>
      <c r="G82" s="84"/>
      <c r="H82" s="84"/>
      <c r="I82" s="83">
        <v>1</v>
      </c>
      <c r="J82" s="84"/>
      <c r="K82" s="84"/>
      <c r="L82" s="84"/>
      <c r="M82" s="84"/>
      <c r="N82" s="84"/>
      <c r="O82" s="84"/>
      <c r="P82" s="85">
        <f t="shared" si="0"/>
        <v>4</v>
      </c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</row>
    <row r="83" spans="1:27">
      <c r="A83" s="81" t="s">
        <v>1203</v>
      </c>
      <c r="B83" s="82">
        <v>334</v>
      </c>
      <c r="C83" s="82">
        <v>82</v>
      </c>
      <c r="D83" s="82">
        <v>1</v>
      </c>
      <c r="E83" s="82">
        <v>5.76</v>
      </c>
      <c r="F83" s="83">
        <v>3</v>
      </c>
      <c r="G83" s="84"/>
      <c r="H83" s="84"/>
      <c r="I83" s="83">
        <v>1</v>
      </c>
      <c r="J83" s="84"/>
      <c r="K83" s="84"/>
      <c r="L83" s="84"/>
      <c r="M83" s="84"/>
      <c r="N83" s="84"/>
      <c r="O83" s="84"/>
      <c r="P83" s="85">
        <f t="shared" si="0"/>
        <v>4</v>
      </c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</row>
    <row r="84" spans="1:27">
      <c r="A84" s="81" t="s">
        <v>372</v>
      </c>
      <c r="B84" s="82">
        <v>70</v>
      </c>
      <c r="C84" s="82">
        <v>83</v>
      </c>
      <c r="D84" s="82">
        <v>3</v>
      </c>
      <c r="E84" s="82">
        <v>5.49</v>
      </c>
      <c r="F84" s="83">
        <v>3</v>
      </c>
      <c r="G84" s="84"/>
      <c r="H84" s="84"/>
      <c r="I84" s="83">
        <v>1</v>
      </c>
      <c r="J84" s="84"/>
      <c r="K84" s="84"/>
      <c r="L84" s="84"/>
      <c r="M84" s="84"/>
      <c r="N84" s="84"/>
      <c r="O84" s="84"/>
      <c r="P84" s="85">
        <f t="shared" si="0"/>
        <v>4</v>
      </c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</row>
    <row r="85" spans="1:27">
      <c r="A85" s="81" t="s">
        <v>1078</v>
      </c>
      <c r="B85" s="82">
        <v>288</v>
      </c>
      <c r="C85" s="82">
        <v>84</v>
      </c>
      <c r="D85" s="82">
        <v>3</v>
      </c>
      <c r="E85" s="82">
        <v>5.43</v>
      </c>
      <c r="F85" s="83">
        <v>3</v>
      </c>
      <c r="G85" s="84"/>
      <c r="H85" s="84"/>
      <c r="I85" s="83">
        <v>1</v>
      </c>
      <c r="J85" s="84"/>
      <c r="K85" s="84"/>
      <c r="L85" s="84"/>
      <c r="M85" s="84"/>
      <c r="N85" s="84"/>
      <c r="O85" s="84"/>
      <c r="P85" s="85">
        <f t="shared" si="0"/>
        <v>4</v>
      </c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</row>
    <row r="86" spans="1:27">
      <c r="A86" s="81" t="s">
        <v>400</v>
      </c>
      <c r="B86" s="82">
        <v>77</v>
      </c>
      <c r="C86" s="82">
        <v>85</v>
      </c>
      <c r="D86" s="82">
        <v>2</v>
      </c>
      <c r="E86" s="82">
        <v>5.25</v>
      </c>
      <c r="F86" s="83">
        <v>3</v>
      </c>
      <c r="G86" s="84"/>
      <c r="H86" s="84"/>
      <c r="I86" s="83">
        <v>1</v>
      </c>
      <c r="J86" s="84"/>
      <c r="K86" s="84"/>
      <c r="L86" s="84"/>
      <c r="M86" s="84"/>
      <c r="N86" s="84"/>
      <c r="O86" s="84"/>
      <c r="P86" s="85">
        <f t="shared" si="0"/>
        <v>4</v>
      </c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</row>
    <row r="87" spans="1:27">
      <c r="A87" s="81" t="s">
        <v>1133</v>
      </c>
      <c r="B87" s="82">
        <v>310</v>
      </c>
      <c r="C87" s="82">
        <v>86</v>
      </c>
      <c r="D87" s="82">
        <v>2</v>
      </c>
      <c r="E87" s="82">
        <v>5.13</v>
      </c>
      <c r="F87" s="83">
        <v>3</v>
      </c>
      <c r="G87" s="84"/>
      <c r="H87" s="84"/>
      <c r="I87" s="83">
        <v>1</v>
      </c>
      <c r="J87" s="84"/>
      <c r="K87" s="84"/>
      <c r="L87" s="84"/>
      <c r="M87" s="84"/>
      <c r="N87" s="84"/>
      <c r="O87" s="84"/>
      <c r="P87" s="85">
        <f t="shared" si="0"/>
        <v>4</v>
      </c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</row>
    <row r="88" spans="1:27">
      <c r="A88" s="81" t="s">
        <v>114</v>
      </c>
      <c r="B88" s="82">
        <v>13</v>
      </c>
      <c r="C88" s="82">
        <v>87</v>
      </c>
      <c r="D88" s="82">
        <v>1</v>
      </c>
      <c r="E88" s="82">
        <v>5.19</v>
      </c>
      <c r="F88" s="83">
        <v>3</v>
      </c>
      <c r="G88" s="84"/>
      <c r="H88" s="84"/>
      <c r="I88" s="83">
        <v>1</v>
      </c>
      <c r="J88" s="84"/>
      <c r="K88" s="84"/>
      <c r="L88" s="84"/>
      <c r="M88" s="84"/>
      <c r="N88" s="84"/>
      <c r="O88" s="84"/>
      <c r="P88" s="85">
        <f t="shared" si="0"/>
        <v>4</v>
      </c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</row>
    <row r="89" spans="1:27">
      <c r="A89" s="81" t="s">
        <v>338</v>
      </c>
      <c r="B89" s="82">
        <v>62</v>
      </c>
      <c r="C89" s="82">
        <v>88</v>
      </c>
      <c r="D89" s="82">
        <v>2</v>
      </c>
      <c r="E89" s="82">
        <v>4.99</v>
      </c>
      <c r="F89" s="83">
        <v>3</v>
      </c>
      <c r="G89" s="84"/>
      <c r="H89" s="84"/>
      <c r="I89" s="83">
        <v>1</v>
      </c>
      <c r="J89" s="84"/>
      <c r="K89" s="84"/>
      <c r="L89" s="84"/>
      <c r="M89" s="84"/>
      <c r="N89" s="84"/>
      <c r="O89" s="84"/>
      <c r="P89" s="85">
        <f t="shared" si="0"/>
        <v>4</v>
      </c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</row>
    <row r="90" spans="1:27">
      <c r="A90" s="81" t="s">
        <v>1201</v>
      </c>
      <c r="B90" s="82">
        <v>333</v>
      </c>
      <c r="C90" s="82">
        <v>89</v>
      </c>
      <c r="D90" s="82">
        <v>2</v>
      </c>
      <c r="E90" s="82">
        <v>5.1100000000000003</v>
      </c>
      <c r="F90" s="83">
        <v>3</v>
      </c>
      <c r="G90" s="84"/>
      <c r="H90" s="84"/>
      <c r="I90" s="83">
        <v>1</v>
      </c>
      <c r="J90" s="84"/>
      <c r="K90" s="84"/>
      <c r="L90" s="84"/>
      <c r="M90" s="84"/>
      <c r="N90" s="84"/>
      <c r="O90" s="84"/>
      <c r="P90" s="85">
        <f t="shared" si="0"/>
        <v>4</v>
      </c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</row>
    <row r="91" spans="1:27">
      <c r="A91" s="81" t="s">
        <v>696</v>
      </c>
      <c r="B91" s="82">
        <v>163</v>
      </c>
      <c r="C91" s="82">
        <v>90</v>
      </c>
      <c r="D91" s="82">
        <v>2</v>
      </c>
      <c r="E91" s="82">
        <v>4.93</v>
      </c>
      <c r="F91" s="83">
        <v>3</v>
      </c>
      <c r="G91" s="84"/>
      <c r="H91" s="84"/>
      <c r="I91" s="83">
        <v>1</v>
      </c>
      <c r="J91" s="84"/>
      <c r="K91" s="84"/>
      <c r="L91" s="84"/>
      <c r="M91" s="84"/>
      <c r="N91" s="84"/>
      <c r="O91" s="84"/>
      <c r="P91" s="85">
        <f t="shared" si="0"/>
        <v>4</v>
      </c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</row>
    <row r="92" spans="1:27">
      <c r="A92" s="81" t="s">
        <v>1051</v>
      </c>
      <c r="B92" s="82">
        <v>277</v>
      </c>
      <c r="C92" s="82">
        <v>91</v>
      </c>
      <c r="D92" s="82">
        <v>2</v>
      </c>
      <c r="E92" s="82">
        <v>4.7300000000000004</v>
      </c>
      <c r="F92" s="83">
        <v>3</v>
      </c>
      <c r="G92" s="84"/>
      <c r="H92" s="84"/>
      <c r="I92" s="83">
        <v>1</v>
      </c>
      <c r="J92" s="84"/>
      <c r="K92" s="84"/>
      <c r="L92" s="84"/>
      <c r="M92" s="84"/>
      <c r="N92" s="84"/>
      <c r="O92" s="84"/>
      <c r="P92" s="85">
        <f t="shared" si="0"/>
        <v>4</v>
      </c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</row>
    <row r="93" spans="1:27">
      <c r="A93" s="81" t="s">
        <v>860</v>
      </c>
      <c r="B93" s="82">
        <v>214</v>
      </c>
      <c r="C93" s="82">
        <v>92</v>
      </c>
      <c r="D93" s="82">
        <v>2</v>
      </c>
      <c r="E93" s="82">
        <v>4.71</v>
      </c>
      <c r="F93" s="83">
        <v>3</v>
      </c>
      <c r="G93" s="84"/>
      <c r="H93" s="84"/>
      <c r="I93" s="83">
        <v>1</v>
      </c>
      <c r="J93" s="84"/>
      <c r="K93" s="84"/>
      <c r="L93" s="84"/>
      <c r="M93" s="84"/>
      <c r="N93" s="84"/>
      <c r="O93" s="84"/>
      <c r="P93" s="85">
        <f t="shared" si="0"/>
        <v>4</v>
      </c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</row>
    <row r="94" spans="1:27">
      <c r="A94" s="81" t="s">
        <v>680</v>
      </c>
      <c r="B94" s="82">
        <v>158</v>
      </c>
      <c r="C94" s="82">
        <v>93</v>
      </c>
      <c r="D94" s="82">
        <v>2</v>
      </c>
      <c r="E94" s="82">
        <v>4.75</v>
      </c>
      <c r="F94" s="83">
        <v>3</v>
      </c>
      <c r="G94" s="84"/>
      <c r="H94" s="84"/>
      <c r="I94" s="83">
        <v>1</v>
      </c>
      <c r="J94" s="84"/>
      <c r="K94" s="84"/>
      <c r="L94" s="84"/>
      <c r="M94" s="84"/>
      <c r="N94" s="84"/>
      <c r="O94" s="84"/>
      <c r="P94" s="85">
        <f t="shared" si="0"/>
        <v>4</v>
      </c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</row>
    <row r="95" spans="1:27">
      <c r="A95" s="81" t="s">
        <v>703</v>
      </c>
      <c r="B95" s="82">
        <v>165</v>
      </c>
      <c r="C95" s="82">
        <v>94</v>
      </c>
      <c r="D95" s="82">
        <v>3</v>
      </c>
      <c r="E95" s="82">
        <v>4.62</v>
      </c>
      <c r="F95" s="83">
        <v>3</v>
      </c>
      <c r="G95" s="84"/>
      <c r="H95" s="84"/>
      <c r="I95" s="83">
        <v>1</v>
      </c>
      <c r="J95" s="84"/>
      <c r="K95" s="84"/>
      <c r="L95" s="84"/>
      <c r="M95" s="84"/>
      <c r="N95" s="84"/>
      <c r="O95" s="84"/>
      <c r="P95" s="85">
        <f t="shared" si="0"/>
        <v>4</v>
      </c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</row>
    <row r="96" spans="1:27">
      <c r="A96" s="81" t="s">
        <v>565</v>
      </c>
      <c r="B96" s="82">
        <v>123</v>
      </c>
      <c r="C96" s="82">
        <v>95</v>
      </c>
      <c r="D96" s="82">
        <v>2</v>
      </c>
      <c r="E96" s="82">
        <v>4.21</v>
      </c>
      <c r="F96" s="83">
        <v>3</v>
      </c>
      <c r="G96" s="84"/>
      <c r="H96" s="84"/>
      <c r="I96" s="83">
        <v>1</v>
      </c>
      <c r="J96" s="84"/>
      <c r="K96" s="84"/>
      <c r="L96" s="84"/>
      <c r="M96" s="84"/>
      <c r="N96" s="84"/>
      <c r="O96" s="84"/>
      <c r="P96" s="85">
        <f t="shared" si="0"/>
        <v>4</v>
      </c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</row>
    <row r="97" spans="1:27">
      <c r="A97" s="81" t="s">
        <v>1035</v>
      </c>
      <c r="B97" s="82">
        <v>273</v>
      </c>
      <c r="C97" s="82">
        <v>96</v>
      </c>
      <c r="D97" s="82">
        <v>3</v>
      </c>
      <c r="E97" s="82">
        <v>4.0599999999999996</v>
      </c>
      <c r="F97" s="83">
        <v>3</v>
      </c>
      <c r="G97" s="84"/>
      <c r="H97" s="84"/>
      <c r="I97" s="83">
        <v>1</v>
      </c>
      <c r="J97" s="84"/>
      <c r="K97" s="84"/>
      <c r="L97" s="84"/>
      <c r="M97" s="84"/>
      <c r="N97" s="84"/>
      <c r="O97" s="84"/>
      <c r="P97" s="85">
        <f t="shared" si="0"/>
        <v>4</v>
      </c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</row>
    <row r="98" spans="1:27">
      <c r="A98" s="81" t="s">
        <v>361</v>
      </c>
      <c r="B98" s="82">
        <v>67</v>
      </c>
      <c r="C98" s="82">
        <v>97</v>
      </c>
      <c r="D98" s="82">
        <v>1</v>
      </c>
      <c r="E98" s="82">
        <v>4.0599999999999996</v>
      </c>
      <c r="F98" s="83">
        <v>3</v>
      </c>
      <c r="G98" s="84"/>
      <c r="H98" s="84"/>
      <c r="I98" s="83">
        <v>1</v>
      </c>
      <c r="J98" s="84"/>
      <c r="K98" s="84"/>
      <c r="L98" s="84"/>
      <c r="M98" s="84"/>
      <c r="N98" s="84"/>
      <c r="O98" s="84"/>
      <c r="P98" s="85">
        <f t="shared" si="0"/>
        <v>4</v>
      </c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</row>
    <row r="99" spans="1:27">
      <c r="A99" s="81" t="s">
        <v>526</v>
      </c>
      <c r="B99" s="82">
        <v>111</v>
      </c>
      <c r="C99" s="82">
        <v>98</v>
      </c>
      <c r="D99" s="82">
        <v>1</v>
      </c>
      <c r="E99" s="82">
        <v>3.87</v>
      </c>
      <c r="F99" s="83">
        <v>3</v>
      </c>
      <c r="G99" s="84"/>
      <c r="H99" s="84"/>
      <c r="I99" s="83">
        <v>1</v>
      </c>
      <c r="J99" s="84"/>
      <c r="K99" s="84"/>
      <c r="L99" s="84"/>
      <c r="M99" s="84"/>
      <c r="N99" s="84"/>
      <c r="O99" s="84"/>
      <c r="P99" s="85">
        <f t="shared" si="0"/>
        <v>4</v>
      </c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</row>
    <row r="100" spans="1:27">
      <c r="A100" s="81" t="s">
        <v>959</v>
      </c>
      <c r="B100" s="82">
        <v>248</v>
      </c>
      <c r="C100" s="82">
        <v>99</v>
      </c>
      <c r="D100" s="82">
        <v>2</v>
      </c>
      <c r="E100" s="82">
        <v>3.91</v>
      </c>
      <c r="F100" s="83">
        <v>3</v>
      </c>
      <c r="G100" s="84"/>
      <c r="H100" s="84"/>
      <c r="I100" s="83">
        <v>1</v>
      </c>
      <c r="J100" s="84"/>
      <c r="K100" s="84"/>
      <c r="L100" s="84"/>
      <c r="M100" s="84"/>
      <c r="N100" s="84"/>
      <c r="O100" s="84"/>
      <c r="P100" s="85">
        <f t="shared" si="0"/>
        <v>4</v>
      </c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</row>
    <row r="101" spans="1:27">
      <c r="A101" s="81" t="s">
        <v>633</v>
      </c>
      <c r="B101" s="82">
        <v>143</v>
      </c>
      <c r="C101" s="82">
        <v>100</v>
      </c>
      <c r="D101" s="82">
        <v>1</v>
      </c>
      <c r="E101" s="82">
        <v>3.6</v>
      </c>
      <c r="F101" s="83">
        <v>3</v>
      </c>
      <c r="G101" s="84"/>
      <c r="H101" s="84"/>
      <c r="I101" s="83">
        <v>1</v>
      </c>
      <c r="J101" s="84"/>
      <c r="K101" s="84"/>
      <c r="L101" s="84"/>
      <c r="M101" s="84"/>
      <c r="N101" s="84"/>
      <c r="O101" s="84"/>
      <c r="P101" s="85">
        <f t="shared" si="0"/>
        <v>4</v>
      </c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</row>
    <row r="102" spans="1:27">
      <c r="A102" s="81" t="s">
        <v>454</v>
      </c>
      <c r="B102" s="82">
        <v>92</v>
      </c>
      <c r="C102" s="82">
        <v>101</v>
      </c>
      <c r="D102" s="82">
        <v>2</v>
      </c>
      <c r="E102" s="82">
        <v>3.63</v>
      </c>
      <c r="F102" s="84"/>
      <c r="G102" s="84"/>
      <c r="H102" s="84"/>
      <c r="I102" s="83">
        <v>1</v>
      </c>
      <c r="J102" s="84"/>
      <c r="K102" s="84"/>
      <c r="L102" s="84"/>
      <c r="M102" s="84"/>
      <c r="N102" s="84"/>
      <c r="O102" s="84"/>
      <c r="P102" s="85">
        <f t="shared" si="0"/>
        <v>1</v>
      </c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</row>
    <row r="103" spans="1:27">
      <c r="A103" s="81" t="s">
        <v>665</v>
      </c>
      <c r="B103" s="82">
        <v>153</v>
      </c>
      <c r="C103" s="82">
        <v>102</v>
      </c>
      <c r="D103" s="82">
        <v>1</v>
      </c>
      <c r="E103" s="82">
        <v>3.23</v>
      </c>
      <c r="F103" s="84"/>
      <c r="G103" s="84"/>
      <c r="H103" s="84"/>
      <c r="I103" s="83">
        <v>1</v>
      </c>
      <c r="J103" s="84"/>
      <c r="K103" s="84"/>
      <c r="L103" s="84"/>
      <c r="M103" s="84"/>
      <c r="N103" s="84"/>
      <c r="O103" s="84"/>
      <c r="P103" s="85">
        <f t="shared" si="0"/>
        <v>1</v>
      </c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</row>
    <row r="104" spans="1:27">
      <c r="A104" s="81" t="s">
        <v>941</v>
      </c>
      <c r="B104" s="82">
        <v>242</v>
      </c>
      <c r="C104" s="82">
        <v>103</v>
      </c>
      <c r="D104" s="82">
        <v>2</v>
      </c>
      <c r="E104" s="82">
        <v>3.18</v>
      </c>
      <c r="F104" s="84"/>
      <c r="G104" s="84"/>
      <c r="H104" s="84"/>
      <c r="I104" s="83">
        <v>1</v>
      </c>
      <c r="J104" s="84"/>
      <c r="K104" s="84"/>
      <c r="L104" s="84"/>
      <c r="M104" s="84"/>
      <c r="N104" s="84"/>
      <c r="O104" s="84"/>
      <c r="P104" s="85">
        <f t="shared" si="0"/>
        <v>1</v>
      </c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</row>
    <row r="105" spans="1:27">
      <c r="A105" s="81" t="s">
        <v>608</v>
      </c>
      <c r="B105" s="82">
        <v>136</v>
      </c>
      <c r="C105" s="82">
        <v>104</v>
      </c>
      <c r="D105" s="82">
        <v>2</v>
      </c>
      <c r="E105" s="82">
        <v>2.98</v>
      </c>
      <c r="F105" s="84"/>
      <c r="G105" s="84"/>
      <c r="H105" s="84"/>
      <c r="I105" s="83">
        <v>1</v>
      </c>
      <c r="J105" s="84"/>
      <c r="K105" s="84"/>
      <c r="L105" s="84"/>
      <c r="M105" s="84"/>
      <c r="N105" s="84"/>
      <c r="O105" s="84"/>
      <c r="P105" s="85">
        <f t="shared" si="0"/>
        <v>1</v>
      </c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</row>
    <row r="106" spans="1:27">
      <c r="A106" s="81" t="s">
        <v>1169</v>
      </c>
      <c r="B106" s="82">
        <v>322</v>
      </c>
      <c r="C106" s="82">
        <v>105</v>
      </c>
      <c r="D106" s="82">
        <v>1</v>
      </c>
      <c r="E106" s="82">
        <v>3.01</v>
      </c>
      <c r="F106" s="84"/>
      <c r="G106" s="84"/>
      <c r="H106" s="84"/>
      <c r="I106" s="83">
        <v>1</v>
      </c>
      <c r="J106" s="84"/>
      <c r="K106" s="84"/>
      <c r="L106" s="84"/>
      <c r="M106" s="84"/>
      <c r="N106" s="84"/>
      <c r="O106" s="84"/>
      <c r="P106" s="85">
        <f t="shared" si="0"/>
        <v>1</v>
      </c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</row>
    <row r="107" spans="1:27">
      <c r="A107" s="81" t="s">
        <v>831</v>
      </c>
      <c r="B107" s="82">
        <v>204</v>
      </c>
      <c r="C107" s="82">
        <v>106</v>
      </c>
      <c r="D107" s="82">
        <v>1</v>
      </c>
      <c r="E107" s="82">
        <v>2.97</v>
      </c>
      <c r="F107" s="84"/>
      <c r="G107" s="84"/>
      <c r="H107" s="84"/>
      <c r="I107" s="83">
        <v>1</v>
      </c>
      <c r="J107" s="84"/>
      <c r="K107" s="84"/>
      <c r="L107" s="84"/>
      <c r="M107" s="84"/>
      <c r="N107" s="84"/>
      <c r="O107" s="84"/>
      <c r="P107" s="85">
        <f t="shared" si="0"/>
        <v>1</v>
      </c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</row>
    <row r="108" spans="1:27">
      <c r="A108" s="81" t="s">
        <v>1206</v>
      </c>
      <c r="B108" s="82">
        <v>335</v>
      </c>
      <c r="C108" s="82">
        <v>107</v>
      </c>
      <c r="D108" s="82">
        <v>2</v>
      </c>
      <c r="E108" s="82">
        <v>3.04</v>
      </c>
      <c r="F108" s="84"/>
      <c r="G108" s="84"/>
      <c r="H108" s="84"/>
      <c r="I108" s="83">
        <v>1</v>
      </c>
      <c r="J108" s="84"/>
      <c r="K108" s="84"/>
      <c r="L108" s="84"/>
      <c r="M108" s="84"/>
      <c r="N108" s="84"/>
      <c r="O108" s="84"/>
      <c r="P108" s="85">
        <f t="shared" si="0"/>
        <v>1</v>
      </c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</row>
    <row r="109" spans="1:27">
      <c r="A109" s="81" t="s">
        <v>741</v>
      </c>
      <c r="B109" s="82">
        <v>176</v>
      </c>
      <c r="C109" s="82">
        <v>108</v>
      </c>
      <c r="D109" s="82">
        <v>1</v>
      </c>
      <c r="E109" s="82">
        <v>2.92</v>
      </c>
      <c r="F109" s="84"/>
      <c r="G109" s="84"/>
      <c r="H109" s="84"/>
      <c r="I109" s="83">
        <v>1</v>
      </c>
      <c r="J109" s="84"/>
      <c r="K109" s="84"/>
      <c r="L109" s="84"/>
      <c r="M109" s="84"/>
      <c r="N109" s="84"/>
      <c r="O109" s="84"/>
      <c r="P109" s="85">
        <f t="shared" si="0"/>
        <v>1</v>
      </c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</row>
    <row r="110" spans="1:27">
      <c r="A110" s="81" t="s">
        <v>736</v>
      </c>
      <c r="B110" s="82">
        <v>175</v>
      </c>
      <c r="C110" s="82">
        <v>109</v>
      </c>
      <c r="D110" s="82">
        <v>2</v>
      </c>
      <c r="E110" s="82">
        <v>2.82</v>
      </c>
      <c r="F110" s="84"/>
      <c r="G110" s="84"/>
      <c r="H110" s="84"/>
      <c r="I110" s="83">
        <v>1</v>
      </c>
      <c r="J110" s="84"/>
      <c r="K110" s="84"/>
      <c r="L110" s="84"/>
      <c r="M110" s="84"/>
      <c r="N110" s="84"/>
      <c r="O110" s="84"/>
      <c r="P110" s="85">
        <f t="shared" si="0"/>
        <v>1</v>
      </c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</row>
    <row r="111" spans="1:27">
      <c r="A111" s="81" t="s">
        <v>1022</v>
      </c>
      <c r="B111" s="82">
        <v>268</v>
      </c>
      <c r="C111" s="82">
        <v>110</v>
      </c>
      <c r="D111" s="82">
        <v>2</v>
      </c>
      <c r="E111" s="82">
        <v>2.76</v>
      </c>
      <c r="F111" s="84"/>
      <c r="G111" s="84"/>
      <c r="H111" s="84"/>
      <c r="I111" s="83">
        <v>1</v>
      </c>
      <c r="J111" s="84"/>
      <c r="K111" s="84"/>
      <c r="L111" s="84"/>
      <c r="M111" s="84"/>
      <c r="N111" s="84"/>
      <c r="O111" s="84"/>
      <c r="P111" s="85">
        <f t="shared" si="0"/>
        <v>1</v>
      </c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1:27">
      <c r="A112" s="81" t="s">
        <v>132</v>
      </c>
      <c r="B112" s="82">
        <v>16</v>
      </c>
      <c r="C112" s="82">
        <v>111</v>
      </c>
      <c r="D112" s="82">
        <v>1</v>
      </c>
      <c r="E112" s="82">
        <v>2.57</v>
      </c>
      <c r="F112" s="84"/>
      <c r="G112" s="84"/>
      <c r="H112" s="84"/>
      <c r="I112" s="83">
        <v>1</v>
      </c>
      <c r="J112" s="84"/>
      <c r="K112" s="84"/>
      <c r="L112" s="84"/>
      <c r="M112" s="84"/>
      <c r="N112" s="84"/>
      <c r="O112" s="84"/>
      <c r="P112" s="85">
        <f t="shared" si="0"/>
        <v>1</v>
      </c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</row>
    <row r="113" spans="1:27">
      <c r="A113" s="81" t="s">
        <v>967</v>
      </c>
      <c r="B113" s="82">
        <v>251</v>
      </c>
      <c r="C113" s="82">
        <v>112</v>
      </c>
      <c r="D113" s="82">
        <v>2</v>
      </c>
      <c r="E113" s="82">
        <v>2.56</v>
      </c>
      <c r="F113" s="84"/>
      <c r="G113" s="84"/>
      <c r="H113" s="84"/>
      <c r="I113" s="83">
        <v>1</v>
      </c>
      <c r="J113" s="84"/>
      <c r="K113" s="84"/>
      <c r="L113" s="84"/>
      <c r="M113" s="84"/>
      <c r="N113" s="84"/>
      <c r="O113" s="84"/>
      <c r="P113" s="85">
        <f t="shared" si="0"/>
        <v>1</v>
      </c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</row>
    <row r="114" spans="1:27">
      <c r="A114" s="81" t="s">
        <v>540</v>
      </c>
      <c r="B114" s="82">
        <v>115</v>
      </c>
      <c r="C114" s="82">
        <v>113</v>
      </c>
      <c r="D114" s="82">
        <v>2</v>
      </c>
      <c r="E114" s="82">
        <v>2.52</v>
      </c>
      <c r="F114" s="84"/>
      <c r="G114" s="84"/>
      <c r="H114" s="84"/>
      <c r="I114" s="83">
        <v>1</v>
      </c>
      <c r="J114" s="84"/>
      <c r="K114" s="84"/>
      <c r="L114" s="84"/>
      <c r="M114" s="84"/>
      <c r="N114" s="84"/>
      <c r="O114" s="84"/>
      <c r="P114" s="85">
        <f t="shared" si="0"/>
        <v>1</v>
      </c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</row>
    <row r="115" spans="1:27">
      <c r="A115" s="81" t="s">
        <v>817</v>
      </c>
      <c r="B115" s="82">
        <v>200</v>
      </c>
      <c r="C115" s="82">
        <v>114</v>
      </c>
      <c r="D115" s="82">
        <v>2</v>
      </c>
      <c r="E115" s="82">
        <v>1.92</v>
      </c>
      <c r="F115" s="84"/>
      <c r="G115" s="84"/>
      <c r="H115" s="84"/>
      <c r="I115" s="83">
        <v>1</v>
      </c>
      <c r="J115" s="84"/>
      <c r="K115" s="84"/>
      <c r="L115" s="84"/>
      <c r="M115" s="84"/>
      <c r="N115" s="84"/>
      <c r="O115" s="84"/>
      <c r="P115" s="85">
        <f t="shared" si="0"/>
        <v>1</v>
      </c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</row>
    <row r="116" spans="1:27">
      <c r="A116" s="81" t="s">
        <v>864</v>
      </c>
      <c r="B116" s="82">
        <v>215</v>
      </c>
      <c r="C116" s="82">
        <v>115</v>
      </c>
      <c r="D116" s="82">
        <v>1</v>
      </c>
      <c r="E116" s="82">
        <v>1.89</v>
      </c>
      <c r="F116" s="84"/>
      <c r="G116" s="84"/>
      <c r="H116" s="84"/>
      <c r="I116" s="83">
        <v>1</v>
      </c>
      <c r="J116" s="84"/>
      <c r="K116" s="84"/>
      <c r="L116" s="84"/>
      <c r="M116" s="84"/>
      <c r="N116" s="84"/>
      <c r="O116" s="84"/>
      <c r="P116" s="85">
        <f t="shared" si="0"/>
        <v>1</v>
      </c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</row>
    <row r="117" spans="1:27">
      <c r="A117" s="81" t="s">
        <v>1059</v>
      </c>
      <c r="B117" s="82">
        <v>280</v>
      </c>
      <c r="C117" s="82">
        <v>116</v>
      </c>
      <c r="D117" s="82">
        <v>2</v>
      </c>
      <c r="E117" s="82">
        <v>1.81</v>
      </c>
      <c r="F117" s="84"/>
      <c r="G117" s="84"/>
      <c r="H117" s="84"/>
      <c r="I117" s="83">
        <v>1</v>
      </c>
      <c r="J117" s="84"/>
      <c r="K117" s="84"/>
      <c r="L117" s="84"/>
      <c r="M117" s="84"/>
      <c r="N117" s="84"/>
      <c r="O117" s="84"/>
      <c r="P117" s="85">
        <f t="shared" si="0"/>
        <v>1</v>
      </c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</row>
    <row r="118" spans="1:27">
      <c r="A118" s="81" t="s">
        <v>494</v>
      </c>
      <c r="B118" s="82">
        <v>102</v>
      </c>
      <c r="C118" s="82">
        <v>117</v>
      </c>
      <c r="D118" s="82">
        <v>1</v>
      </c>
      <c r="E118" s="82">
        <v>1.46</v>
      </c>
      <c r="F118" s="84"/>
      <c r="G118" s="84"/>
      <c r="H118" s="84"/>
      <c r="I118" s="83">
        <v>1</v>
      </c>
      <c r="J118" s="84"/>
      <c r="K118" s="84"/>
      <c r="L118" s="84"/>
      <c r="M118" s="84"/>
      <c r="N118" s="84"/>
      <c r="O118" s="84"/>
      <c r="P118" s="85">
        <f t="shared" si="0"/>
        <v>1</v>
      </c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</row>
    <row r="119" spans="1:27">
      <c r="A119" s="88"/>
      <c r="B119" s="88"/>
      <c r="C119" s="88"/>
      <c r="D119" s="88"/>
      <c r="E119" s="88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</row>
    <row r="120" spans="1:27">
      <c r="A120" s="88"/>
      <c r="B120" s="88"/>
      <c r="C120" s="88"/>
      <c r="D120" s="88"/>
      <c r="E120" s="88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</row>
    <row r="121" spans="1:27">
      <c r="A121" s="88"/>
      <c r="B121" s="88"/>
      <c r="C121" s="88"/>
      <c r="D121" s="88"/>
      <c r="E121" s="88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</row>
    <row r="122" spans="1:27">
      <c r="A122" s="88"/>
      <c r="B122" s="88"/>
      <c r="C122" s="88"/>
      <c r="D122" s="88"/>
      <c r="E122" s="88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</row>
    <row r="123" spans="1:27">
      <c r="A123" s="88"/>
      <c r="B123" s="88"/>
      <c r="C123" s="88"/>
      <c r="D123" s="88"/>
      <c r="E123" s="88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</row>
    <row r="124" spans="1:27">
      <c r="A124" s="88"/>
      <c r="B124" s="88"/>
      <c r="C124" s="88"/>
      <c r="D124" s="88"/>
      <c r="E124" s="88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</row>
    <row r="125" spans="1:27">
      <c r="A125" s="88"/>
      <c r="B125" s="88"/>
      <c r="C125" s="88"/>
      <c r="D125" s="88"/>
      <c r="E125" s="88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</row>
    <row r="126" spans="1:27">
      <c r="A126" s="88"/>
      <c r="B126" s="88"/>
      <c r="C126" s="88"/>
      <c r="D126" s="88"/>
      <c r="E126" s="88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</row>
    <row r="127" spans="1:27">
      <c r="A127" s="88"/>
      <c r="B127" s="88"/>
      <c r="C127" s="88"/>
      <c r="D127" s="88"/>
      <c r="E127" s="88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</row>
    <row r="128" spans="1:27">
      <c r="A128" s="88"/>
      <c r="B128" s="88"/>
      <c r="C128" s="88"/>
      <c r="D128" s="88"/>
      <c r="E128" s="88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</row>
    <row r="129" spans="1:27">
      <c r="A129" s="88"/>
      <c r="B129" s="88"/>
      <c r="C129" s="88"/>
      <c r="D129" s="88"/>
      <c r="E129" s="88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</row>
    <row r="130" spans="1:27">
      <c r="A130" s="88"/>
      <c r="B130" s="88"/>
      <c r="C130" s="88"/>
      <c r="D130" s="88"/>
      <c r="E130" s="88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</row>
    <row r="131" spans="1:27">
      <c r="A131" s="88"/>
      <c r="B131" s="88"/>
      <c r="C131" s="88"/>
      <c r="D131" s="88"/>
      <c r="E131" s="88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</row>
    <row r="132" spans="1:27">
      <c r="A132" s="88"/>
      <c r="B132" s="88"/>
      <c r="C132" s="88"/>
      <c r="D132" s="88"/>
      <c r="E132" s="88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</row>
    <row r="133" spans="1:27">
      <c r="A133" s="88"/>
      <c r="B133" s="88"/>
      <c r="C133" s="88"/>
      <c r="D133" s="88"/>
      <c r="E133" s="88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</row>
    <row r="134" spans="1:27">
      <c r="A134" s="88"/>
      <c r="B134" s="88"/>
      <c r="C134" s="88"/>
      <c r="D134" s="88"/>
      <c r="E134" s="88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</row>
    <row r="135" spans="1:27">
      <c r="A135" s="88"/>
      <c r="B135" s="88"/>
      <c r="C135" s="88"/>
      <c r="D135" s="88"/>
      <c r="E135" s="88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</row>
    <row r="136" spans="1:27">
      <c r="A136" s="88"/>
      <c r="B136" s="88"/>
      <c r="C136" s="88"/>
      <c r="D136" s="88"/>
      <c r="E136" s="88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</row>
    <row r="137" spans="1:27">
      <c r="A137" s="88"/>
      <c r="B137" s="88"/>
      <c r="C137" s="88"/>
      <c r="D137" s="88"/>
      <c r="E137" s="88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</row>
    <row r="138" spans="1:27">
      <c r="A138" s="88"/>
      <c r="B138" s="88"/>
      <c r="C138" s="88"/>
      <c r="D138" s="88"/>
      <c r="E138" s="88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</row>
    <row r="139" spans="1:27">
      <c r="A139" s="88"/>
      <c r="B139" s="88"/>
      <c r="C139" s="88"/>
      <c r="D139" s="88"/>
      <c r="E139" s="88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spans="1:27">
      <c r="A140" s="88"/>
      <c r="B140" s="88"/>
      <c r="C140" s="88"/>
      <c r="D140" s="88"/>
      <c r="E140" s="88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</row>
    <row r="141" spans="1:27">
      <c r="A141" s="88"/>
      <c r="B141" s="88"/>
      <c r="C141" s="88"/>
      <c r="D141" s="88"/>
      <c r="E141" s="88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</row>
    <row r="142" spans="1:27">
      <c r="A142" s="88"/>
      <c r="B142" s="88"/>
      <c r="C142" s="88"/>
      <c r="D142" s="88"/>
      <c r="E142" s="88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</row>
    <row r="143" spans="1:27">
      <c r="A143" s="88"/>
      <c r="B143" s="88"/>
      <c r="C143" s="88"/>
      <c r="D143" s="88"/>
      <c r="E143" s="88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</row>
    <row r="144" spans="1:27">
      <c r="A144" s="88"/>
      <c r="B144" s="88"/>
      <c r="C144" s="88"/>
      <c r="D144" s="88"/>
      <c r="E144" s="88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</row>
    <row r="145" spans="1:27">
      <c r="A145" s="88"/>
      <c r="B145" s="88"/>
      <c r="C145" s="88"/>
      <c r="D145" s="88"/>
      <c r="E145" s="88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</row>
    <row r="146" spans="1:27">
      <c r="A146" s="88"/>
      <c r="B146" s="88"/>
      <c r="C146" s="88"/>
      <c r="D146" s="88"/>
      <c r="E146" s="88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</row>
    <row r="147" spans="1:27">
      <c r="A147" s="88"/>
      <c r="B147" s="88"/>
      <c r="C147" s="88"/>
      <c r="D147" s="88"/>
      <c r="E147" s="88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</row>
    <row r="148" spans="1:27">
      <c r="A148" s="88"/>
      <c r="B148" s="88"/>
      <c r="C148" s="88"/>
      <c r="D148" s="88"/>
      <c r="E148" s="88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</row>
    <row r="149" spans="1:27">
      <c r="A149" s="88"/>
      <c r="B149" s="88"/>
      <c r="C149" s="88"/>
      <c r="D149" s="88"/>
      <c r="E149" s="88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</row>
    <row r="150" spans="1:27">
      <c r="A150" s="88"/>
      <c r="B150" s="88"/>
      <c r="C150" s="88"/>
      <c r="D150" s="88"/>
      <c r="E150" s="88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</row>
    <row r="151" spans="1:27">
      <c r="A151" s="88"/>
      <c r="B151" s="88"/>
      <c r="C151" s="88"/>
      <c r="D151" s="88"/>
      <c r="E151" s="88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</row>
    <row r="152" spans="1:27">
      <c r="A152" s="88"/>
      <c r="B152" s="88"/>
      <c r="C152" s="88"/>
      <c r="D152" s="88"/>
      <c r="E152" s="88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</row>
    <row r="153" spans="1:27">
      <c r="A153" s="88"/>
      <c r="B153" s="88"/>
      <c r="C153" s="88"/>
      <c r="D153" s="88"/>
      <c r="E153" s="88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</row>
    <row r="154" spans="1:27">
      <c r="A154" s="88"/>
      <c r="B154" s="88"/>
      <c r="C154" s="88"/>
      <c r="D154" s="88"/>
      <c r="E154" s="88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</row>
    <row r="155" spans="1:27">
      <c r="A155" s="88"/>
      <c r="B155" s="88"/>
      <c r="C155" s="88"/>
      <c r="D155" s="88"/>
      <c r="E155" s="88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</row>
    <row r="156" spans="1:27">
      <c r="A156" s="88"/>
      <c r="B156" s="88"/>
      <c r="C156" s="88"/>
      <c r="D156" s="88"/>
      <c r="E156" s="88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</row>
    <row r="157" spans="1:27">
      <c r="A157" s="88"/>
      <c r="B157" s="88"/>
      <c r="C157" s="88"/>
      <c r="D157" s="88"/>
      <c r="E157" s="88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</row>
    <row r="158" spans="1:27">
      <c r="A158" s="88"/>
      <c r="B158" s="88"/>
      <c r="C158" s="88"/>
      <c r="D158" s="88"/>
      <c r="E158" s="88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</row>
    <row r="159" spans="1:27">
      <c r="A159" s="88"/>
      <c r="B159" s="88"/>
      <c r="C159" s="88"/>
      <c r="D159" s="88"/>
      <c r="E159" s="88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</row>
    <row r="160" spans="1:27">
      <c r="A160" s="88"/>
      <c r="B160" s="88"/>
      <c r="C160" s="88"/>
      <c r="D160" s="88"/>
      <c r="E160" s="88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</row>
    <row r="161" spans="1:27">
      <c r="A161" s="88"/>
      <c r="B161" s="88"/>
      <c r="C161" s="88"/>
      <c r="D161" s="88"/>
      <c r="E161" s="88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</row>
    <row r="162" spans="1:27">
      <c r="A162" s="88"/>
      <c r="B162" s="88"/>
      <c r="C162" s="88"/>
      <c r="D162" s="88"/>
      <c r="E162" s="88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</row>
    <row r="163" spans="1:27">
      <c r="A163" s="88"/>
      <c r="B163" s="88"/>
      <c r="C163" s="88"/>
      <c r="D163" s="88"/>
      <c r="E163" s="88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</row>
    <row r="164" spans="1:27">
      <c r="A164" s="88"/>
      <c r="B164" s="88"/>
      <c r="C164" s="88"/>
      <c r="D164" s="88"/>
      <c r="E164" s="88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</row>
    <row r="165" spans="1:27">
      <c r="A165" s="88"/>
      <c r="B165" s="88"/>
      <c r="C165" s="88"/>
      <c r="D165" s="88"/>
      <c r="E165" s="88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</row>
    <row r="166" spans="1:27">
      <c r="A166" s="88"/>
      <c r="B166" s="88"/>
      <c r="C166" s="88"/>
      <c r="D166" s="88"/>
      <c r="E166" s="88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</row>
    <row r="167" spans="1:27">
      <c r="A167" s="88"/>
      <c r="B167" s="88"/>
      <c r="C167" s="88"/>
      <c r="D167" s="88"/>
      <c r="E167" s="88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</row>
    <row r="168" spans="1:27">
      <c r="A168" s="88"/>
      <c r="B168" s="88"/>
      <c r="C168" s="88"/>
      <c r="D168" s="88"/>
      <c r="E168" s="88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</row>
    <row r="169" spans="1:27">
      <c r="A169" s="88"/>
      <c r="B169" s="88"/>
      <c r="C169" s="88"/>
      <c r="D169" s="88"/>
      <c r="E169" s="88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</row>
    <row r="170" spans="1:27">
      <c r="A170" s="88"/>
      <c r="B170" s="88"/>
      <c r="C170" s="88"/>
      <c r="D170" s="88"/>
      <c r="E170" s="88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</row>
    <row r="171" spans="1:27">
      <c r="A171" s="88"/>
      <c r="B171" s="88"/>
      <c r="C171" s="88"/>
      <c r="D171" s="88"/>
      <c r="E171" s="88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</row>
    <row r="172" spans="1:27">
      <c r="A172" s="88"/>
      <c r="B172" s="88"/>
      <c r="C172" s="88"/>
      <c r="D172" s="88"/>
      <c r="E172" s="88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</row>
    <row r="173" spans="1:27">
      <c r="A173" s="88"/>
      <c r="B173" s="88"/>
      <c r="C173" s="88"/>
      <c r="D173" s="88"/>
      <c r="E173" s="88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</row>
    <row r="174" spans="1:27">
      <c r="A174" s="88"/>
      <c r="B174" s="88"/>
      <c r="C174" s="88"/>
      <c r="D174" s="88"/>
      <c r="E174" s="88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</row>
    <row r="175" spans="1:27">
      <c r="A175" s="88"/>
      <c r="B175" s="88"/>
      <c r="C175" s="88"/>
      <c r="D175" s="88"/>
      <c r="E175" s="88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</row>
    <row r="176" spans="1:27">
      <c r="A176" s="88"/>
      <c r="B176" s="88"/>
      <c r="C176" s="88"/>
      <c r="D176" s="88"/>
      <c r="E176" s="88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</row>
    <row r="177" spans="1:27">
      <c r="A177" s="88"/>
      <c r="B177" s="88"/>
      <c r="C177" s="88"/>
      <c r="D177" s="88"/>
      <c r="E177" s="88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</row>
    <row r="178" spans="1:27">
      <c r="A178" s="88"/>
      <c r="B178" s="88"/>
      <c r="C178" s="88"/>
      <c r="D178" s="88"/>
      <c r="E178" s="88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</row>
    <row r="179" spans="1:27">
      <c r="A179" s="88"/>
      <c r="B179" s="88"/>
      <c r="C179" s="88"/>
      <c r="D179" s="88"/>
      <c r="E179" s="88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</row>
    <row r="180" spans="1:27">
      <c r="A180" s="88"/>
      <c r="B180" s="88"/>
      <c r="C180" s="88"/>
      <c r="D180" s="88"/>
      <c r="E180" s="88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</row>
    <row r="181" spans="1:27">
      <c r="A181" s="88"/>
      <c r="B181" s="88"/>
      <c r="C181" s="88"/>
      <c r="D181" s="88"/>
      <c r="E181" s="88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</row>
    <row r="182" spans="1:27">
      <c r="A182" s="88"/>
      <c r="B182" s="88"/>
      <c r="C182" s="88"/>
      <c r="D182" s="88"/>
      <c r="E182" s="88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</row>
    <row r="183" spans="1:27">
      <c r="A183" s="88"/>
      <c r="B183" s="88"/>
      <c r="C183" s="88"/>
      <c r="D183" s="88"/>
      <c r="E183" s="88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</row>
    <row r="184" spans="1:27">
      <c r="A184" s="88"/>
      <c r="B184" s="88"/>
      <c r="C184" s="88"/>
      <c r="D184" s="88"/>
      <c r="E184" s="88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</row>
    <row r="185" spans="1:27">
      <c r="A185" s="88"/>
      <c r="B185" s="88"/>
      <c r="C185" s="88"/>
      <c r="D185" s="88"/>
      <c r="E185" s="88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</row>
    <row r="186" spans="1:27">
      <c r="A186" s="88"/>
      <c r="B186" s="88"/>
      <c r="C186" s="88"/>
      <c r="D186" s="88"/>
      <c r="E186" s="88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</row>
    <row r="187" spans="1:27">
      <c r="A187" s="88"/>
      <c r="B187" s="88"/>
      <c r="C187" s="88"/>
      <c r="D187" s="88"/>
      <c r="E187" s="88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</row>
    <row r="188" spans="1:27">
      <c r="A188" s="88"/>
      <c r="B188" s="88"/>
      <c r="C188" s="88"/>
      <c r="D188" s="88"/>
      <c r="E188" s="88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</row>
    <row r="189" spans="1:27">
      <c r="A189" s="88"/>
      <c r="B189" s="88"/>
      <c r="C189" s="88"/>
      <c r="D189" s="88"/>
      <c r="E189" s="88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</row>
    <row r="190" spans="1:27">
      <c r="A190" s="88"/>
      <c r="B190" s="88"/>
      <c r="C190" s="88"/>
      <c r="D190" s="88"/>
      <c r="E190" s="88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</row>
    <row r="191" spans="1:27">
      <c r="A191" s="88"/>
      <c r="B191" s="88"/>
      <c r="C191" s="88"/>
      <c r="D191" s="88"/>
      <c r="E191" s="88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</row>
    <row r="192" spans="1:27">
      <c r="A192" s="88"/>
      <c r="B192" s="88"/>
      <c r="C192" s="88"/>
      <c r="D192" s="88"/>
      <c r="E192" s="88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</row>
    <row r="193" spans="1:27">
      <c r="A193" s="88"/>
      <c r="B193" s="88"/>
      <c r="C193" s="88"/>
      <c r="D193" s="88"/>
      <c r="E193" s="88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</row>
    <row r="194" spans="1:27">
      <c r="A194" s="88"/>
      <c r="B194" s="88"/>
      <c r="C194" s="88"/>
      <c r="D194" s="88"/>
      <c r="E194" s="88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</row>
    <row r="195" spans="1:27">
      <c r="A195" s="88"/>
      <c r="B195" s="88"/>
      <c r="C195" s="88"/>
      <c r="D195" s="88"/>
      <c r="E195" s="88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</row>
    <row r="196" spans="1:27">
      <c r="A196" s="88"/>
      <c r="B196" s="88"/>
      <c r="C196" s="88"/>
      <c r="D196" s="88"/>
      <c r="E196" s="88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</row>
    <row r="197" spans="1:27">
      <c r="A197" s="88"/>
      <c r="B197" s="88"/>
      <c r="C197" s="88"/>
      <c r="D197" s="88"/>
      <c r="E197" s="88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</row>
    <row r="198" spans="1:27">
      <c r="A198" s="88"/>
      <c r="B198" s="88"/>
      <c r="C198" s="88"/>
      <c r="D198" s="88"/>
      <c r="E198" s="88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</row>
    <row r="199" spans="1:27">
      <c r="A199" s="88"/>
      <c r="B199" s="88"/>
      <c r="C199" s="88"/>
      <c r="D199" s="88"/>
      <c r="E199" s="88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</row>
    <row r="200" spans="1:27">
      <c r="A200" s="88"/>
      <c r="B200" s="88"/>
      <c r="C200" s="88"/>
      <c r="D200" s="88"/>
      <c r="E200" s="88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</row>
    <row r="201" spans="1:27">
      <c r="A201" s="88"/>
      <c r="B201" s="88"/>
      <c r="C201" s="88"/>
      <c r="D201" s="88"/>
      <c r="E201" s="88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</row>
    <row r="202" spans="1:27">
      <c r="A202" s="88"/>
      <c r="B202" s="88"/>
      <c r="C202" s="88"/>
      <c r="D202" s="88"/>
      <c r="E202" s="88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</row>
    <row r="203" spans="1:27">
      <c r="A203" s="88"/>
      <c r="B203" s="88"/>
      <c r="C203" s="88"/>
      <c r="D203" s="88"/>
      <c r="E203" s="88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</row>
    <row r="204" spans="1:27">
      <c r="A204" s="88"/>
      <c r="B204" s="88"/>
      <c r="C204" s="88"/>
      <c r="D204" s="88"/>
      <c r="E204" s="88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</row>
    <row r="205" spans="1:27">
      <c r="A205" s="88"/>
      <c r="B205" s="88"/>
      <c r="C205" s="88"/>
      <c r="D205" s="88"/>
      <c r="E205" s="88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</row>
    <row r="206" spans="1:27">
      <c r="A206" s="88"/>
      <c r="B206" s="88"/>
      <c r="C206" s="88"/>
      <c r="D206" s="88"/>
      <c r="E206" s="88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</row>
    <row r="207" spans="1:27">
      <c r="A207" s="88"/>
      <c r="B207" s="88"/>
      <c r="C207" s="88"/>
      <c r="D207" s="88"/>
      <c r="E207" s="88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</row>
    <row r="208" spans="1:27">
      <c r="A208" s="88"/>
      <c r="B208" s="88"/>
      <c r="C208" s="88"/>
      <c r="D208" s="88"/>
      <c r="E208" s="88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</row>
    <row r="209" spans="1:27">
      <c r="A209" s="88"/>
      <c r="B209" s="88"/>
      <c r="C209" s="88"/>
      <c r="D209" s="88"/>
      <c r="E209" s="88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</row>
    <row r="210" spans="1:27">
      <c r="A210" s="88"/>
      <c r="B210" s="88"/>
      <c r="C210" s="88"/>
      <c r="D210" s="88"/>
      <c r="E210" s="88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</row>
    <row r="211" spans="1:27">
      <c r="A211" s="88"/>
      <c r="B211" s="88"/>
      <c r="C211" s="88"/>
      <c r="D211" s="88"/>
      <c r="E211" s="88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</row>
    <row r="212" spans="1:27">
      <c r="A212" s="88"/>
      <c r="B212" s="88"/>
      <c r="C212" s="88"/>
      <c r="D212" s="88"/>
      <c r="E212" s="88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</row>
    <row r="213" spans="1:27">
      <c r="A213" s="88"/>
      <c r="B213" s="88"/>
      <c r="C213" s="88"/>
      <c r="D213" s="88"/>
      <c r="E213" s="88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</row>
    <row r="214" spans="1:27">
      <c r="A214" s="88"/>
      <c r="B214" s="88"/>
      <c r="C214" s="88"/>
      <c r="D214" s="88"/>
      <c r="E214" s="88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</row>
    <row r="215" spans="1:27">
      <c r="A215" s="88"/>
      <c r="B215" s="88"/>
      <c r="C215" s="88"/>
      <c r="D215" s="88"/>
      <c r="E215" s="88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</row>
    <row r="216" spans="1:27">
      <c r="A216" s="88"/>
      <c r="B216" s="88"/>
      <c r="C216" s="88"/>
      <c r="D216" s="88"/>
      <c r="E216" s="88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</row>
    <row r="217" spans="1:27">
      <c r="A217" s="88"/>
      <c r="B217" s="88"/>
      <c r="C217" s="88"/>
      <c r="D217" s="88"/>
      <c r="E217" s="88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</row>
    <row r="218" spans="1:27">
      <c r="A218" s="88"/>
      <c r="B218" s="88"/>
      <c r="C218" s="88"/>
      <c r="D218" s="88"/>
      <c r="E218" s="88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</row>
    <row r="219" spans="1:27">
      <c r="A219" s="88"/>
      <c r="B219" s="88"/>
      <c r="C219" s="88"/>
      <c r="D219" s="88"/>
      <c r="E219" s="88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</row>
    <row r="220" spans="1:27">
      <c r="A220" s="88"/>
      <c r="B220" s="88"/>
      <c r="C220" s="88"/>
      <c r="D220" s="88"/>
      <c r="E220" s="88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</row>
    <row r="221" spans="1:27">
      <c r="A221" s="88"/>
      <c r="B221" s="88"/>
      <c r="C221" s="88"/>
      <c r="D221" s="88"/>
      <c r="E221" s="88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</row>
    <row r="222" spans="1:27">
      <c r="A222" s="88"/>
      <c r="B222" s="88"/>
      <c r="C222" s="88"/>
      <c r="D222" s="88"/>
      <c r="E222" s="88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</row>
    <row r="223" spans="1:27">
      <c r="A223" s="88"/>
      <c r="B223" s="88"/>
      <c r="C223" s="88"/>
      <c r="D223" s="88"/>
      <c r="E223" s="88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</row>
    <row r="224" spans="1:27">
      <c r="A224" s="88"/>
      <c r="B224" s="88"/>
      <c r="C224" s="88"/>
      <c r="D224" s="88"/>
      <c r="E224" s="88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</row>
    <row r="225" spans="1:27">
      <c r="A225" s="88"/>
      <c r="B225" s="88"/>
      <c r="C225" s="88"/>
      <c r="D225" s="88"/>
      <c r="E225" s="88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</row>
    <row r="226" spans="1:27">
      <c r="A226" s="88"/>
      <c r="B226" s="88"/>
      <c r="C226" s="88"/>
      <c r="D226" s="88"/>
      <c r="E226" s="88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</row>
    <row r="227" spans="1:27">
      <c r="A227" s="88"/>
      <c r="B227" s="88"/>
      <c r="C227" s="88"/>
      <c r="D227" s="88"/>
      <c r="E227" s="88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</row>
    <row r="228" spans="1:27">
      <c r="A228" s="88"/>
      <c r="B228" s="88"/>
      <c r="C228" s="88"/>
      <c r="D228" s="88"/>
      <c r="E228" s="88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</row>
    <row r="229" spans="1:27">
      <c r="A229" s="88"/>
      <c r="B229" s="88"/>
      <c r="C229" s="88"/>
      <c r="D229" s="88"/>
      <c r="E229" s="88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</row>
    <row r="230" spans="1:27">
      <c r="A230" s="88"/>
      <c r="B230" s="88"/>
      <c r="C230" s="88"/>
      <c r="D230" s="88"/>
      <c r="E230" s="88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</row>
    <row r="231" spans="1:27">
      <c r="A231" s="88"/>
      <c r="B231" s="88"/>
      <c r="C231" s="88"/>
      <c r="D231" s="88"/>
      <c r="E231" s="88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</row>
    <row r="232" spans="1:27">
      <c r="A232" s="88"/>
      <c r="B232" s="88"/>
      <c r="C232" s="88"/>
      <c r="D232" s="88"/>
      <c r="E232" s="88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</row>
    <row r="233" spans="1:27">
      <c r="A233" s="88"/>
      <c r="B233" s="88"/>
      <c r="C233" s="88"/>
      <c r="D233" s="88"/>
      <c r="E233" s="88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</row>
    <row r="234" spans="1:27">
      <c r="A234" s="88"/>
      <c r="B234" s="88"/>
      <c r="C234" s="88"/>
      <c r="D234" s="88"/>
      <c r="E234" s="88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</row>
    <row r="235" spans="1:27">
      <c r="A235" s="88"/>
      <c r="B235" s="88"/>
      <c r="C235" s="88"/>
      <c r="D235" s="88"/>
      <c r="E235" s="88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</row>
    <row r="236" spans="1:27">
      <c r="A236" s="88"/>
      <c r="B236" s="88"/>
      <c r="C236" s="88"/>
      <c r="D236" s="88"/>
      <c r="E236" s="88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</row>
    <row r="237" spans="1:27">
      <c r="A237" s="88"/>
      <c r="B237" s="88"/>
      <c r="C237" s="88"/>
      <c r="D237" s="88"/>
      <c r="E237" s="88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</row>
    <row r="238" spans="1:27">
      <c r="A238" s="88"/>
      <c r="B238" s="88"/>
      <c r="C238" s="88"/>
      <c r="D238" s="88"/>
      <c r="E238" s="88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</row>
    <row r="239" spans="1:27">
      <c r="A239" s="88"/>
      <c r="B239" s="88"/>
      <c r="C239" s="88"/>
      <c r="D239" s="88"/>
      <c r="E239" s="88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</row>
    <row r="240" spans="1:27">
      <c r="A240" s="88"/>
      <c r="B240" s="88"/>
      <c r="C240" s="88"/>
      <c r="D240" s="88"/>
      <c r="E240" s="88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</row>
    <row r="241" spans="1:27">
      <c r="A241" s="88"/>
      <c r="B241" s="88"/>
      <c r="C241" s="88"/>
      <c r="D241" s="88"/>
      <c r="E241" s="88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</row>
    <row r="242" spans="1:27">
      <c r="A242" s="88"/>
      <c r="B242" s="88"/>
      <c r="C242" s="88"/>
      <c r="D242" s="88"/>
      <c r="E242" s="88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</row>
    <row r="243" spans="1:27">
      <c r="A243" s="88"/>
      <c r="B243" s="88"/>
      <c r="C243" s="88"/>
      <c r="D243" s="88"/>
      <c r="E243" s="88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</row>
    <row r="244" spans="1:27">
      <c r="A244" s="88"/>
      <c r="B244" s="88"/>
      <c r="C244" s="88"/>
      <c r="D244" s="88"/>
      <c r="E244" s="88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</row>
    <row r="245" spans="1:27">
      <c r="A245" s="88"/>
      <c r="B245" s="88"/>
      <c r="C245" s="88"/>
      <c r="D245" s="88"/>
      <c r="E245" s="88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</row>
    <row r="246" spans="1:27">
      <c r="A246" s="88"/>
      <c r="B246" s="88"/>
      <c r="C246" s="88"/>
      <c r="D246" s="88"/>
      <c r="E246" s="88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</row>
    <row r="247" spans="1:27">
      <c r="A247" s="88"/>
      <c r="B247" s="88"/>
      <c r="C247" s="88"/>
      <c r="D247" s="88"/>
      <c r="E247" s="88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</row>
    <row r="248" spans="1:27">
      <c r="A248" s="88"/>
      <c r="B248" s="88"/>
      <c r="C248" s="88"/>
      <c r="D248" s="88"/>
      <c r="E248" s="88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</row>
    <row r="249" spans="1:27">
      <c r="A249" s="88"/>
      <c r="B249" s="88"/>
      <c r="C249" s="88"/>
      <c r="D249" s="88"/>
      <c r="E249" s="88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</row>
    <row r="250" spans="1:27">
      <c r="A250" s="88"/>
      <c r="B250" s="88"/>
      <c r="C250" s="88"/>
      <c r="D250" s="88"/>
      <c r="E250" s="88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</row>
    <row r="251" spans="1:27">
      <c r="A251" s="88"/>
      <c r="B251" s="88"/>
      <c r="C251" s="88"/>
      <c r="D251" s="88"/>
      <c r="E251" s="88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</row>
    <row r="252" spans="1:27">
      <c r="A252" s="88"/>
      <c r="B252" s="88"/>
      <c r="C252" s="88"/>
      <c r="D252" s="88"/>
      <c r="E252" s="88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</row>
    <row r="253" spans="1:27">
      <c r="A253" s="88"/>
      <c r="B253" s="88"/>
      <c r="C253" s="88"/>
      <c r="D253" s="88"/>
      <c r="E253" s="88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</row>
    <row r="254" spans="1:27">
      <c r="A254" s="88"/>
      <c r="B254" s="88"/>
      <c r="C254" s="88"/>
      <c r="D254" s="88"/>
      <c r="E254" s="88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</row>
    <row r="255" spans="1:27">
      <c r="A255" s="88"/>
      <c r="B255" s="88"/>
      <c r="C255" s="88"/>
      <c r="D255" s="88"/>
      <c r="E255" s="88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</row>
    <row r="256" spans="1:27">
      <c r="A256" s="88"/>
      <c r="B256" s="88"/>
      <c r="C256" s="88"/>
      <c r="D256" s="88"/>
      <c r="E256" s="88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</row>
    <row r="257" spans="1:27">
      <c r="A257" s="88"/>
      <c r="B257" s="88"/>
      <c r="C257" s="88"/>
      <c r="D257" s="88"/>
      <c r="E257" s="88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</row>
    <row r="258" spans="1:27">
      <c r="A258" s="88"/>
      <c r="B258" s="88"/>
      <c r="C258" s="88"/>
      <c r="D258" s="88"/>
      <c r="E258" s="88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</row>
    <row r="259" spans="1:27">
      <c r="A259" s="88"/>
      <c r="B259" s="88"/>
      <c r="C259" s="88"/>
      <c r="D259" s="88"/>
      <c r="E259" s="88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</row>
    <row r="260" spans="1:27">
      <c r="A260" s="88"/>
      <c r="B260" s="88"/>
      <c r="C260" s="88"/>
      <c r="D260" s="88"/>
      <c r="E260" s="88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</row>
    <row r="261" spans="1:27">
      <c r="A261" s="88"/>
      <c r="B261" s="88"/>
      <c r="C261" s="88"/>
      <c r="D261" s="88"/>
      <c r="E261" s="88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</row>
    <row r="262" spans="1:27">
      <c r="A262" s="88"/>
      <c r="B262" s="88"/>
      <c r="C262" s="88"/>
      <c r="D262" s="88"/>
      <c r="E262" s="88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</row>
    <row r="263" spans="1:27">
      <c r="A263" s="88"/>
      <c r="B263" s="88"/>
      <c r="C263" s="88"/>
      <c r="D263" s="88"/>
      <c r="E263" s="88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</row>
    <row r="264" spans="1:27">
      <c r="A264" s="88"/>
      <c r="B264" s="88"/>
      <c r="C264" s="88"/>
      <c r="D264" s="88"/>
      <c r="E264" s="88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</row>
    <row r="265" spans="1:27">
      <c r="A265" s="88"/>
      <c r="B265" s="88"/>
      <c r="C265" s="88"/>
      <c r="D265" s="88"/>
      <c r="E265" s="88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</row>
    <row r="266" spans="1:27">
      <c r="A266" s="88"/>
      <c r="B266" s="88"/>
      <c r="C266" s="88"/>
      <c r="D266" s="88"/>
      <c r="E266" s="88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</row>
    <row r="267" spans="1:27">
      <c r="A267" s="88"/>
      <c r="B267" s="88"/>
      <c r="C267" s="88"/>
      <c r="D267" s="88"/>
      <c r="E267" s="88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</row>
    <row r="268" spans="1:27">
      <c r="A268" s="88"/>
      <c r="B268" s="88"/>
      <c r="C268" s="88"/>
      <c r="D268" s="88"/>
      <c r="E268" s="88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</row>
    <row r="269" spans="1:27">
      <c r="A269" s="88"/>
      <c r="B269" s="88"/>
      <c r="C269" s="88"/>
      <c r="D269" s="88"/>
      <c r="E269" s="88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</row>
    <row r="270" spans="1:27">
      <c r="A270" s="88"/>
      <c r="B270" s="88"/>
      <c r="C270" s="88"/>
      <c r="D270" s="88"/>
      <c r="E270" s="88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</row>
    <row r="271" spans="1:27">
      <c r="A271" s="88"/>
      <c r="B271" s="88"/>
      <c r="C271" s="88"/>
      <c r="D271" s="88"/>
      <c r="E271" s="88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</row>
    <row r="272" spans="1:27">
      <c r="A272" s="88"/>
      <c r="B272" s="88"/>
      <c r="C272" s="88"/>
      <c r="D272" s="88"/>
      <c r="E272" s="88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</row>
    <row r="273" spans="1:27">
      <c r="A273" s="88"/>
      <c r="B273" s="88"/>
      <c r="C273" s="88"/>
      <c r="D273" s="88"/>
      <c r="E273" s="88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</row>
    <row r="274" spans="1:27">
      <c r="A274" s="88"/>
      <c r="B274" s="88"/>
      <c r="C274" s="88"/>
      <c r="D274" s="88"/>
      <c r="E274" s="88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</row>
    <row r="275" spans="1:27">
      <c r="A275" s="88"/>
      <c r="B275" s="88"/>
      <c r="C275" s="88"/>
      <c r="D275" s="88"/>
      <c r="E275" s="88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</row>
    <row r="276" spans="1:27">
      <c r="A276" s="88"/>
      <c r="B276" s="88"/>
      <c r="C276" s="88"/>
      <c r="D276" s="88"/>
      <c r="E276" s="88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</row>
    <row r="277" spans="1:27">
      <c r="A277" s="88"/>
      <c r="B277" s="88"/>
      <c r="C277" s="88"/>
      <c r="D277" s="88"/>
      <c r="E277" s="88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</row>
    <row r="278" spans="1:27">
      <c r="A278" s="88"/>
      <c r="B278" s="88"/>
      <c r="C278" s="88"/>
      <c r="D278" s="88"/>
      <c r="E278" s="88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</row>
    <row r="279" spans="1:27">
      <c r="A279" s="88"/>
      <c r="B279" s="88"/>
      <c r="C279" s="88"/>
      <c r="D279" s="88"/>
      <c r="E279" s="88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</row>
    <row r="280" spans="1:27">
      <c r="A280" s="88"/>
      <c r="B280" s="88"/>
      <c r="C280" s="88"/>
      <c r="D280" s="88"/>
      <c r="E280" s="88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</row>
    <row r="281" spans="1:27">
      <c r="A281" s="88"/>
      <c r="B281" s="88"/>
      <c r="C281" s="88"/>
      <c r="D281" s="88"/>
      <c r="E281" s="88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</row>
    <row r="282" spans="1:27">
      <c r="A282" s="88"/>
      <c r="B282" s="88"/>
      <c r="C282" s="88"/>
      <c r="D282" s="88"/>
      <c r="E282" s="88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</row>
    <row r="283" spans="1:27">
      <c r="A283" s="88"/>
      <c r="B283" s="88"/>
      <c r="C283" s="88"/>
      <c r="D283" s="88"/>
      <c r="E283" s="88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</row>
    <row r="284" spans="1:27">
      <c r="A284" s="88"/>
      <c r="B284" s="88"/>
      <c r="C284" s="88"/>
      <c r="D284" s="88"/>
      <c r="E284" s="88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</row>
    <row r="285" spans="1:27">
      <c r="A285" s="88"/>
      <c r="B285" s="88"/>
      <c r="C285" s="88"/>
      <c r="D285" s="88"/>
      <c r="E285" s="88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</row>
    <row r="286" spans="1:27">
      <c r="A286" s="88"/>
      <c r="B286" s="88"/>
      <c r="C286" s="88"/>
      <c r="D286" s="88"/>
      <c r="E286" s="88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</row>
    <row r="287" spans="1:27">
      <c r="A287" s="88"/>
      <c r="B287" s="88"/>
      <c r="C287" s="88"/>
      <c r="D287" s="88"/>
      <c r="E287" s="88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</row>
    <row r="288" spans="1:27">
      <c r="A288" s="88"/>
      <c r="B288" s="88"/>
      <c r="C288" s="88"/>
      <c r="D288" s="88"/>
      <c r="E288" s="88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</row>
    <row r="289" spans="1:27">
      <c r="A289" s="88"/>
      <c r="B289" s="88"/>
      <c r="C289" s="88"/>
      <c r="D289" s="88"/>
      <c r="E289" s="88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</row>
    <row r="290" spans="1:27">
      <c r="A290" s="88"/>
      <c r="B290" s="88"/>
      <c r="C290" s="88"/>
      <c r="D290" s="88"/>
      <c r="E290" s="88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</row>
    <row r="291" spans="1:27">
      <c r="A291" s="88"/>
      <c r="B291" s="88"/>
      <c r="C291" s="88"/>
      <c r="D291" s="88"/>
      <c r="E291" s="88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</row>
    <row r="292" spans="1:27">
      <c r="A292" s="88"/>
      <c r="B292" s="88"/>
      <c r="C292" s="88"/>
      <c r="D292" s="88"/>
      <c r="E292" s="88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</row>
    <row r="293" spans="1:27">
      <c r="A293" s="88"/>
      <c r="B293" s="88"/>
      <c r="C293" s="88"/>
      <c r="D293" s="88"/>
      <c r="E293" s="88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</row>
    <row r="294" spans="1:27">
      <c r="A294" s="88"/>
      <c r="B294" s="88"/>
      <c r="C294" s="88"/>
      <c r="D294" s="88"/>
      <c r="E294" s="88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</row>
    <row r="295" spans="1:27">
      <c r="A295" s="88"/>
      <c r="B295" s="88"/>
      <c r="C295" s="88"/>
      <c r="D295" s="88"/>
      <c r="E295" s="88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</row>
    <row r="296" spans="1:27">
      <c r="A296" s="88"/>
      <c r="B296" s="88"/>
      <c r="C296" s="88"/>
      <c r="D296" s="88"/>
      <c r="E296" s="88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</row>
    <row r="297" spans="1:27">
      <c r="A297" s="88"/>
      <c r="B297" s="88"/>
      <c r="C297" s="88"/>
      <c r="D297" s="88"/>
      <c r="E297" s="88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</row>
    <row r="298" spans="1:27">
      <c r="A298" s="88"/>
      <c r="B298" s="88"/>
      <c r="C298" s="88"/>
      <c r="D298" s="88"/>
      <c r="E298" s="88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</row>
    <row r="299" spans="1:27">
      <c r="A299" s="88"/>
      <c r="B299" s="88"/>
      <c r="C299" s="88"/>
      <c r="D299" s="88"/>
      <c r="E299" s="88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</row>
    <row r="300" spans="1:27">
      <c r="A300" s="88"/>
      <c r="B300" s="88"/>
      <c r="C300" s="88"/>
      <c r="D300" s="88"/>
      <c r="E300" s="88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</row>
    <row r="301" spans="1:27">
      <c r="A301" s="88"/>
      <c r="B301" s="88"/>
      <c r="C301" s="88"/>
      <c r="D301" s="88"/>
      <c r="E301" s="88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</row>
    <row r="302" spans="1:27">
      <c r="A302" s="88"/>
      <c r="B302" s="88"/>
      <c r="C302" s="88"/>
      <c r="D302" s="88"/>
      <c r="E302" s="88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</row>
    <row r="303" spans="1:27">
      <c r="A303" s="88"/>
      <c r="B303" s="88"/>
      <c r="C303" s="88"/>
      <c r="D303" s="88"/>
      <c r="E303" s="88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</row>
    <row r="304" spans="1:27">
      <c r="A304" s="88"/>
      <c r="B304" s="88"/>
      <c r="C304" s="88"/>
      <c r="D304" s="88"/>
      <c r="E304" s="88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</row>
    <row r="305" spans="1:27">
      <c r="A305" s="88"/>
      <c r="B305" s="88"/>
      <c r="C305" s="88"/>
      <c r="D305" s="88"/>
      <c r="E305" s="88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</row>
    <row r="306" spans="1:27">
      <c r="A306" s="88"/>
      <c r="B306" s="88"/>
      <c r="C306" s="88"/>
      <c r="D306" s="88"/>
      <c r="E306" s="88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</row>
    <row r="307" spans="1:27">
      <c r="A307" s="88"/>
      <c r="B307" s="88"/>
      <c r="C307" s="88"/>
      <c r="D307" s="88"/>
      <c r="E307" s="88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</row>
    <row r="308" spans="1:27">
      <c r="A308" s="88"/>
      <c r="B308" s="88"/>
      <c r="C308" s="88"/>
      <c r="D308" s="88"/>
      <c r="E308" s="88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</row>
    <row r="309" spans="1:27">
      <c r="A309" s="88"/>
      <c r="B309" s="88"/>
      <c r="C309" s="88"/>
      <c r="D309" s="88"/>
      <c r="E309" s="88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</row>
    <row r="310" spans="1:27">
      <c r="A310" s="88"/>
      <c r="B310" s="88"/>
      <c r="C310" s="88"/>
      <c r="D310" s="88"/>
      <c r="E310" s="88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</row>
    <row r="311" spans="1:27">
      <c r="A311" s="88"/>
      <c r="B311" s="88"/>
      <c r="C311" s="88"/>
      <c r="D311" s="88"/>
      <c r="E311" s="88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</row>
    <row r="312" spans="1:27">
      <c r="A312" s="88"/>
      <c r="B312" s="88"/>
      <c r="C312" s="88"/>
      <c r="D312" s="88"/>
      <c r="E312" s="88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</row>
    <row r="313" spans="1:27">
      <c r="A313" s="88"/>
      <c r="B313" s="88"/>
      <c r="C313" s="88"/>
      <c r="D313" s="88"/>
      <c r="E313" s="88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</row>
    <row r="314" spans="1:27">
      <c r="A314" s="88"/>
      <c r="B314" s="88"/>
      <c r="C314" s="88"/>
      <c r="D314" s="88"/>
      <c r="E314" s="88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</row>
    <row r="315" spans="1:27">
      <c r="A315" s="88"/>
      <c r="B315" s="88"/>
      <c r="C315" s="88"/>
      <c r="D315" s="88"/>
      <c r="E315" s="88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</row>
    <row r="316" spans="1:27">
      <c r="A316" s="88"/>
      <c r="B316" s="88"/>
      <c r="C316" s="88"/>
      <c r="D316" s="88"/>
      <c r="E316" s="88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</row>
    <row r="317" spans="1:27">
      <c r="A317" s="88"/>
      <c r="B317" s="88"/>
      <c r="C317" s="88"/>
      <c r="D317" s="88"/>
      <c r="E317" s="88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</row>
    <row r="318" spans="1:27">
      <c r="A318" s="88"/>
      <c r="B318" s="88"/>
      <c r="C318" s="88"/>
      <c r="D318" s="88"/>
      <c r="E318" s="88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</row>
    <row r="319" spans="1:27">
      <c r="A319" s="88"/>
      <c r="B319" s="88"/>
      <c r="C319" s="88"/>
      <c r="D319" s="88"/>
      <c r="E319" s="88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</row>
    <row r="320" spans="1:27">
      <c r="A320" s="88"/>
      <c r="B320" s="88"/>
      <c r="C320" s="88"/>
      <c r="D320" s="88"/>
      <c r="E320" s="88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</row>
    <row r="321" spans="1:27">
      <c r="A321" s="88"/>
      <c r="B321" s="88"/>
      <c r="C321" s="88"/>
      <c r="D321" s="88"/>
      <c r="E321" s="88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</row>
    <row r="322" spans="1:27">
      <c r="A322" s="88"/>
      <c r="B322" s="88"/>
      <c r="C322" s="88"/>
      <c r="D322" s="88"/>
      <c r="E322" s="88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</row>
    <row r="323" spans="1:27">
      <c r="A323" s="88"/>
      <c r="B323" s="88"/>
      <c r="C323" s="88"/>
      <c r="D323" s="88"/>
      <c r="E323" s="88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</row>
    <row r="324" spans="1:27">
      <c r="A324" s="88"/>
      <c r="B324" s="88"/>
      <c r="C324" s="88"/>
      <c r="D324" s="88"/>
      <c r="E324" s="88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</row>
    <row r="325" spans="1:27">
      <c r="A325" s="88"/>
      <c r="B325" s="88"/>
      <c r="C325" s="88"/>
      <c r="D325" s="88"/>
      <c r="E325" s="88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</row>
    <row r="326" spans="1:27">
      <c r="A326" s="88"/>
      <c r="B326" s="88"/>
      <c r="C326" s="88"/>
      <c r="D326" s="88"/>
      <c r="E326" s="88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</row>
    <row r="327" spans="1:27">
      <c r="A327" s="88"/>
      <c r="B327" s="88"/>
      <c r="C327" s="88"/>
      <c r="D327" s="88"/>
      <c r="E327" s="88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</row>
    <row r="328" spans="1:27">
      <c r="A328" s="88"/>
      <c r="B328" s="88"/>
      <c r="C328" s="88"/>
      <c r="D328" s="88"/>
      <c r="E328" s="88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</row>
    <row r="329" spans="1:27">
      <c r="A329" s="88"/>
      <c r="B329" s="88"/>
      <c r="C329" s="88"/>
      <c r="D329" s="88"/>
      <c r="E329" s="88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</row>
    <row r="330" spans="1:27">
      <c r="A330" s="88"/>
      <c r="B330" s="88"/>
      <c r="C330" s="88"/>
      <c r="D330" s="88"/>
      <c r="E330" s="88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</row>
    <row r="331" spans="1:27">
      <c r="A331" s="88"/>
      <c r="B331" s="88"/>
      <c r="C331" s="88"/>
      <c r="D331" s="88"/>
      <c r="E331" s="88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</row>
    <row r="332" spans="1:27">
      <c r="A332" s="88"/>
      <c r="B332" s="88"/>
      <c r="C332" s="88"/>
      <c r="D332" s="88"/>
      <c r="E332" s="88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</row>
    <row r="333" spans="1:27">
      <c r="A333" s="88"/>
      <c r="B333" s="88"/>
      <c r="C333" s="88"/>
      <c r="D333" s="88"/>
      <c r="E333" s="88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</row>
    <row r="334" spans="1:27">
      <c r="A334" s="88"/>
      <c r="B334" s="88"/>
      <c r="C334" s="88"/>
      <c r="D334" s="88"/>
      <c r="E334" s="88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</row>
    <row r="335" spans="1:27">
      <c r="A335" s="88"/>
      <c r="B335" s="88"/>
      <c r="C335" s="88"/>
      <c r="D335" s="88"/>
      <c r="E335" s="88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</row>
    <row r="336" spans="1:27">
      <c r="A336" s="88"/>
      <c r="B336" s="88"/>
      <c r="C336" s="88"/>
      <c r="D336" s="88"/>
      <c r="E336" s="88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</row>
    <row r="337" spans="1:27">
      <c r="A337" s="88"/>
      <c r="B337" s="88"/>
      <c r="C337" s="88"/>
      <c r="D337" s="88"/>
      <c r="E337" s="88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</row>
    <row r="338" spans="1:27">
      <c r="A338" s="88"/>
      <c r="B338" s="88"/>
      <c r="C338" s="88"/>
      <c r="D338" s="88"/>
      <c r="E338" s="88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</row>
    <row r="339" spans="1:27">
      <c r="A339" s="88"/>
      <c r="B339" s="88"/>
      <c r="C339" s="88"/>
      <c r="D339" s="88"/>
      <c r="E339" s="88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</row>
    <row r="340" spans="1:27">
      <c r="A340" s="88"/>
      <c r="B340" s="88"/>
      <c r="C340" s="88"/>
      <c r="D340" s="88"/>
      <c r="E340" s="88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</row>
    <row r="341" spans="1:27">
      <c r="A341" s="88"/>
      <c r="B341" s="88"/>
      <c r="C341" s="88"/>
      <c r="D341" s="88"/>
      <c r="E341" s="88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</row>
    <row r="342" spans="1:27">
      <c r="A342" s="88"/>
      <c r="B342" s="88"/>
      <c r="C342" s="88"/>
      <c r="D342" s="88"/>
      <c r="E342" s="88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</row>
    <row r="343" spans="1:27">
      <c r="A343" s="88"/>
      <c r="B343" s="88"/>
      <c r="C343" s="88"/>
      <c r="D343" s="88"/>
      <c r="E343" s="88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</row>
    <row r="344" spans="1:27">
      <c r="A344" s="88"/>
      <c r="B344" s="88"/>
      <c r="C344" s="88"/>
      <c r="D344" s="88"/>
      <c r="E344" s="88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</row>
    <row r="345" spans="1:27">
      <c r="A345" s="88"/>
      <c r="B345" s="88"/>
      <c r="C345" s="88"/>
      <c r="D345" s="88"/>
      <c r="E345" s="88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</row>
    <row r="346" spans="1:27">
      <c r="A346" s="88"/>
      <c r="B346" s="88"/>
      <c r="C346" s="88"/>
      <c r="D346" s="88"/>
      <c r="E346" s="88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</row>
    <row r="347" spans="1:27">
      <c r="A347" s="88"/>
      <c r="B347" s="88"/>
      <c r="C347" s="88"/>
      <c r="D347" s="88"/>
      <c r="E347" s="88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</row>
    <row r="348" spans="1:27">
      <c r="A348" s="88"/>
      <c r="B348" s="88"/>
      <c r="C348" s="88"/>
      <c r="D348" s="88"/>
      <c r="E348" s="88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</row>
    <row r="349" spans="1:27">
      <c r="A349" s="88"/>
      <c r="B349" s="88"/>
      <c r="C349" s="88"/>
      <c r="D349" s="88"/>
      <c r="E349" s="88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</row>
    <row r="350" spans="1:27">
      <c r="A350" s="88"/>
      <c r="B350" s="88"/>
      <c r="C350" s="88"/>
      <c r="D350" s="88"/>
      <c r="E350" s="88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</row>
    <row r="351" spans="1:27">
      <c r="A351" s="88"/>
      <c r="B351" s="88"/>
      <c r="C351" s="88"/>
      <c r="D351" s="88"/>
      <c r="E351" s="88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</row>
    <row r="352" spans="1:27">
      <c r="A352" s="88"/>
      <c r="B352" s="88"/>
      <c r="C352" s="88"/>
      <c r="D352" s="88"/>
      <c r="E352" s="88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</row>
    <row r="353" spans="1:27">
      <c r="A353" s="88"/>
      <c r="B353" s="88"/>
      <c r="C353" s="88"/>
      <c r="D353" s="88"/>
      <c r="E353" s="88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</row>
    <row r="354" spans="1:27">
      <c r="A354" s="88"/>
      <c r="B354" s="88"/>
      <c r="C354" s="88"/>
      <c r="D354" s="88"/>
      <c r="E354" s="88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</row>
    <row r="355" spans="1:27">
      <c r="A355" s="88"/>
      <c r="B355" s="88"/>
      <c r="C355" s="88"/>
      <c r="D355" s="88"/>
      <c r="E355" s="88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</row>
    <row r="356" spans="1:27">
      <c r="A356" s="88"/>
      <c r="B356" s="88"/>
      <c r="C356" s="88"/>
      <c r="D356" s="88"/>
      <c r="E356" s="88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</row>
    <row r="357" spans="1:27">
      <c r="A357" s="88"/>
      <c r="B357" s="88"/>
      <c r="C357" s="88"/>
      <c r="D357" s="88"/>
      <c r="E357" s="88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</row>
    <row r="358" spans="1:27">
      <c r="A358" s="88"/>
      <c r="B358" s="88"/>
      <c r="C358" s="88"/>
      <c r="D358" s="88"/>
      <c r="E358" s="88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</row>
    <row r="359" spans="1:27">
      <c r="A359" s="88"/>
      <c r="B359" s="88"/>
      <c r="C359" s="88"/>
      <c r="D359" s="88"/>
      <c r="E359" s="88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</row>
    <row r="360" spans="1:27">
      <c r="A360" s="88"/>
      <c r="B360" s="88"/>
      <c r="C360" s="88"/>
      <c r="D360" s="88"/>
      <c r="E360" s="88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</row>
    <row r="361" spans="1:27">
      <c r="A361" s="88"/>
      <c r="B361" s="88"/>
      <c r="C361" s="88"/>
      <c r="D361" s="88"/>
      <c r="E361" s="88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</row>
    <row r="362" spans="1:27">
      <c r="A362" s="88"/>
      <c r="B362" s="88"/>
      <c r="C362" s="88"/>
      <c r="D362" s="88"/>
      <c r="E362" s="88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</row>
    <row r="363" spans="1:27">
      <c r="A363" s="88"/>
      <c r="B363" s="88"/>
      <c r="C363" s="88"/>
      <c r="D363" s="88"/>
      <c r="E363" s="88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</row>
    <row r="364" spans="1:27">
      <c r="A364" s="88"/>
      <c r="B364" s="88"/>
      <c r="C364" s="88"/>
      <c r="D364" s="88"/>
      <c r="E364" s="88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</row>
    <row r="365" spans="1:27">
      <c r="A365" s="88"/>
      <c r="B365" s="88"/>
      <c r="C365" s="88"/>
      <c r="D365" s="88"/>
      <c r="E365" s="88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</row>
    <row r="366" spans="1:27">
      <c r="A366" s="88"/>
      <c r="B366" s="88"/>
      <c r="C366" s="88"/>
      <c r="D366" s="88"/>
      <c r="E366" s="88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</row>
    <row r="367" spans="1:27">
      <c r="A367" s="88"/>
      <c r="B367" s="88"/>
      <c r="C367" s="88"/>
      <c r="D367" s="88"/>
      <c r="E367" s="88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</row>
    <row r="368" spans="1:27">
      <c r="A368" s="88"/>
      <c r="B368" s="88"/>
      <c r="C368" s="88"/>
      <c r="D368" s="88"/>
      <c r="E368" s="88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</row>
    <row r="369" spans="1:27">
      <c r="A369" s="88"/>
      <c r="B369" s="88"/>
      <c r="C369" s="88"/>
      <c r="D369" s="88"/>
      <c r="E369" s="88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</row>
    <row r="370" spans="1:27">
      <c r="A370" s="88"/>
      <c r="B370" s="88"/>
      <c r="C370" s="88"/>
      <c r="D370" s="88"/>
      <c r="E370" s="88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</row>
    <row r="371" spans="1:27">
      <c r="A371" s="88"/>
      <c r="B371" s="88"/>
      <c r="C371" s="88"/>
      <c r="D371" s="88"/>
      <c r="E371" s="88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</row>
    <row r="372" spans="1:27">
      <c r="A372" s="88"/>
      <c r="B372" s="88"/>
      <c r="C372" s="88"/>
      <c r="D372" s="88"/>
      <c r="E372" s="88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</row>
    <row r="373" spans="1:27">
      <c r="A373" s="88"/>
      <c r="B373" s="88"/>
      <c r="C373" s="88"/>
      <c r="D373" s="88"/>
      <c r="E373" s="88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</row>
    <row r="374" spans="1:27">
      <c r="A374" s="88"/>
      <c r="B374" s="88"/>
      <c r="C374" s="88"/>
      <c r="D374" s="88"/>
      <c r="E374" s="88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</row>
    <row r="375" spans="1:27">
      <c r="A375" s="88"/>
      <c r="B375" s="88"/>
      <c r="C375" s="88"/>
      <c r="D375" s="88"/>
      <c r="E375" s="88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</row>
    <row r="376" spans="1:27">
      <c r="A376" s="88"/>
      <c r="B376" s="88"/>
      <c r="C376" s="88"/>
      <c r="D376" s="88"/>
      <c r="E376" s="88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</row>
    <row r="377" spans="1:27">
      <c r="A377" s="88"/>
      <c r="B377" s="88"/>
      <c r="C377" s="88"/>
      <c r="D377" s="88"/>
      <c r="E377" s="88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</row>
    <row r="378" spans="1:27">
      <c r="A378" s="88"/>
      <c r="B378" s="88"/>
      <c r="C378" s="88"/>
      <c r="D378" s="88"/>
      <c r="E378" s="88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</row>
    <row r="379" spans="1:27">
      <c r="A379" s="88"/>
      <c r="B379" s="88"/>
      <c r="C379" s="88"/>
      <c r="D379" s="88"/>
      <c r="E379" s="88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</row>
    <row r="380" spans="1:27">
      <c r="A380" s="88"/>
      <c r="B380" s="88"/>
      <c r="C380" s="88"/>
      <c r="D380" s="88"/>
      <c r="E380" s="88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</row>
    <row r="381" spans="1:27">
      <c r="A381" s="88"/>
      <c r="B381" s="88"/>
      <c r="C381" s="88"/>
      <c r="D381" s="88"/>
      <c r="E381" s="88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</row>
    <row r="382" spans="1:27">
      <c r="A382" s="88"/>
      <c r="B382" s="88"/>
      <c r="C382" s="88"/>
      <c r="D382" s="88"/>
      <c r="E382" s="88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</row>
    <row r="383" spans="1:27">
      <c r="A383" s="88"/>
      <c r="B383" s="88"/>
      <c r="C383" s="88"/>
      <c r="D383" s="88"/>
      <c r="E383" s="88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</row>
    <row r="384" spans="1:27">
      <c r="A384" s="88"/>
      <c r="B384" s="88"/>
      <c r="C384" s="88"/>
      <c r="D384" s="88"/>
      <c r="E384" s="88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</row>
    <row r="385" spans="1:27">
      <c r="A385" s="88"/>
      <c r="B385" s="88"/>
      <c r="C385" s="88"/>
      <c r="D385" s="88"/>
      <c r="E385" s="88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</row>
    <row r="386" spans="1:27">
      <c r="A386" s="88"/>
      <c r="B386" s="88"/>
      <c r="C386" s="88"/>
      <c r="D386" s="88"/>
      <c r="E386" s="88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</row>
    <row r="387" spans="1:27">
      <c r="A387" s="88"/>
      <c r="B387" s="88"/>
      <c r="C387" s="88"/>
      <c r="D387" s="88"/>
      <c r="E387" s="88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</row>
    <row r="388" spans="1:27">
      <c r="A388" s="88"/>
      <c r="B388" s="88"/>
      <c r="C388" s="88"/>
      <c r="D388" s="88"/>
      <c r="E388" s="88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</row>
    <row r="389" spans="1:27">
      <c r="A389" s="88"/>
      <c r="B389" s="88"/>
      <c r="C389" s="88"/>
      <c r="D389" s="88"/>
      <c r="E389" s="88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</row>
    <row r="390" spans="1:27">
      <c r="A390" s="88"/>
      <c r="B390" s="88"/>
      <c r="C390" s="88"/>
      <c r="D390" s="88"/>
      <c r="E390" s="88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</row>
    <row r="391" spans="1:27">
      <c r="A391" s="88"/>
      <c r="B391" s="88"/>
      <c r="C391" s="88"/>
      <c r="D391" s="88"/>
      <c r="E391" s="88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</row>
    <row r="392" spans="1:27">
      <c r="A392" s="88"/>
      <c r="B392" s="88"/>
      <c r="C392" s="88"/>
      <c r="D392" s="88"/>
      <c r="E392" s="88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</row>
    <row r="393" spans="1:27">
      <c r="A393" s="88"/>
      <c r="B393" s="88"/>
      <c r="C393" s="88"/>
      <c r="D393" s="88"/>
      <c r="E393" s="88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</row>
    <row r="394" spans="1:27">
      <c r="A394" s="88"/>
      <c r="B394" s="88"/>
      <c r="C394" s="88"/>
      <c r="D394" s="88"/>
      <c r="E394" s="88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</row>
    <row r="395" spans="1:27">
      <c r="A395" s="88"/>
      <c r="B395" s="88"/>
      <c r="C395" s="88"/>
      <c r="D395" s="88"/>
      <c r="E395" s="88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</row>
    <row r="396" spans="1:27">
      <c r="A396" s="88"/>
      <c r="B396" s="88"/>
      <c r="C396" s="88"/>
      <c r="D396" s="88"/>
      <c r="E396" s="88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</row>
    <row r="397" spans="1:27">
      <c r="A397" s="88"/>
      <c r="B397" s="88"/>
      <c r="C397" s="88"/>
      <c r="D397" s="88"/>
      <c r="E397" s="88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</row>
    <row r="398" spans="1:27">
      <c r="A398" s="88"/>
      <c r="B398" s="88"/>
      <c r="C398" s="88"/>
      <c r="D398" s="88"/>
      <c r="E398" s="88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</row>
    <row r="399" spans="1:27">
      <c r="A399" s="88"/>
      <c r="B399" s="88"/>
      <c r="C399" s="88"/>
      <c r="D399" s="88"/>
      <c r="E399" s="88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</row>
    <row r="400" spans="1:27">
      <c r="A400" s="88"/>
      <c r="B400" s="88"/>
      <c r="C400" s="88"/>
      <c r="D400" s="88"/>
      <c r="E400" s="88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</row>
    <row r="401" spans="1:27">
      <c r="A401" s="88"/>
      <c r="B401" s="88"/>
      <c r="C401" s="88"/>
      <c r="D401" s="88"/>
      <c r="E401" s="88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</row>
    <row r="402" spans="1:27">
      <c r="A402" s="88"/>
      <c r="B402" s="88"/>
      <c r="C402" s="88"/>
      <c r="D402" s="88"/>
      <c r="E402" s="88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</row>
    <row r="403" spans="1:27">
      <c r="A403" s="88"/>
      <c r="B403" s="88"/>
      <c r="C403" s="88"/>
      <c r="D403" s="88"/>
      <c r="E403" s="88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</row>
    <row r="404" spans="1:27">
      <c r="A404" s="88"/>
      <c r="B404" s="88"/>
      <c r="C404" s="88"/>
      <c r="D404" s="88"/>
      <c r="E404" s="88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</row>
    <row r="405" spans="1:27">
      <c r="A405" s="88"/>
      <c r="B405" s="88"/>
      <c r="C405" s="88"/>
      <c r="D405" s="88"/>
      <c r="E405" s="88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</row>
    <row r="406" spans="1:27">
      <c r="A406" s="88"/>
      <c r="B406" s="88"/>
      <c r="C406" s="88"/>
      <c r="D406" s="88"/>
      <c r="E406" s="88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</row>
    <row r="407" spans="1:27">
      <c r="A407" s="88"/>
      <c r="B407" s="88"/>
      <c r="C407" s="88"/>
      <c r="D407" s="88"/>
      <c r="E407" s="88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</row>
    <row r="408" spans="1:27">
      <c r="A408" s="88"/>
      <c r="B408" s="88"/>
      <c r="C408" s="88"/>
      <c r="D408" s="88"/>
      <c r="E408" s="88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</row>
    <row r="409" spans="1:27">
      <c r="A409" s="88"/>
      <c r="B409" s="88"/>
      <c r="C409" s="88"/>
      <c r="D409" s="88"/>
      <c r="E409" s="88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</row>
    <row r="410" spans="1:27">
      <c r="A410" s="88"/>
      <c r="B410" s="88"/>
      <c r="C410" s="88"/>
      <c r="D410" s="88"/>
      <c r="E410" s="88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</row>
    <row r="411" spans="1:27">
      <c r="A411" s="88"/>
      <c r="B411" s="88"/>
      <c r="C411" s="88"/>
      <c r="D411" s="88"/>
      <c r="E411" s="88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</row>
    <row r="412" spans="1:27">
      <c r="A412" s="88"/>
      <c r="B412" s="88"/>
      <c r="C412" s="88"/>
      <c r="D412" s="88"/>
      <c r="E412" s="88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</row>
    <row r="413" spans="1:27">
      <c r="A413" s="88"/>
      <c r="B413" s="88"/>
      <c r="C413" s="88"/>
      <c r="D413" s="88"/>
      <c r="E413" s="88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</row>
    <row r="414" spans="1:27">
      <c r="A414" s="88"/>
      <c r="B414" s="88"/>
      <c r="C414" s="88"/>
      <c r="D414" s="88"/>
      <c r="E414" s="88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</row>
    <row r="415" spans="1:27">
      <c r="A415" s="88"/>
      <c r="B415" s="88"/>
      <c r="C415" s="88"/>
      <c r="D415" s="88"/>
      <c r="E415" s="88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</row>
    <row r="416" spans="1:27">
      <c r="A416" s="88"/>
      <c r="B416" s="88"/>
      <c r="C416" s="88"/>
      <c r="D416" s="88"/>
      <c r="E416" s="88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</row>
    <row r="417" spans="1:27">
      <c r="A417" s="88"/>
      <c r="B417" s="88"/>
      <c r="C417" s="88"/>
      <c r="D417" s="88"/>
      <c r="E417" s="88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</row>
    <row r="418" spans="1:27">
      <c r="A418" s="88"/>
      <c r="B418" s="88"/>
      <c r="C418" s="88"/>
      <c r="D418" s="88"/>
      <c r="E418" s="88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</row>
    <row r="419" spans="1:27">
      <c r="A419" s="88"/>
      <c r="B419" s="88"/>
      <c r="C419" s="88"/>
      <c r="D419" s="88"/>
      <c r="E419" s="88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</row>
    <row r="420" spans="1:27">
      <c r="A420" s="88"/>
      <c r="B420" s="88"/>
      <c r="C420" s="88"/>
      <c r="D420" s="88"/>
      <c r="E420" s="88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</row>
    <row r="421" spans="1:27">
      <c r="A421" s="88"/>
      <c r="B421" s="88"/>
      <c r="C421" s="88"/>
      <c r="D421" s="88"/>
      <c r="E421" s="88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</row>
    <row r="422" spans="1:27">
      <c r="A422" s="88"/>
      <c r="B422" s="88"/>
      <c r="C422" s="88"/>
      <c r="D422" s="88"/>
      <c r="E422" s="88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</row>
    <row r="423" spans="1:27">
      <c r="A423" s="88"/>
      <c r="B423" s="88"/>
      <c r="C423" s="88"/>
      <c r="D423" s="88"/>
      <c r="E423" s="88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</row>
    <row r="424" spans="1:27">
      <c r="A424" s="88"/>
      <c r="B424" s="88"/>
      <c r="C424" s="88"/>
      <c r="D424" s="88"/>
      <c r="E424" s="88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</row>
    <row r="425" spans="1:27">
      <c r="A425" s="88"/>
      <c r="B425" s="88"/>
      <c r="C425" s="88"/>
      <c r="D425" s="88"/>
      <c r="E425" s="88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</row>
    <row r="426" spans="1:27">
      <c r="A426" s="88"/>
      <c r="B426" s="88"/>
      <c r="C426" s="88"/>
      <c r="D426" s="88"/>
      <c r="E426" s="88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</row>
    <row r="427" spans="1:27">
      <c r="A427" s="88"/>
      <c r="B427" s="88"/>
      <c r="C427" s="88"/>
      <c r="D427" s="88"/>
      <c r="E427" s="88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</row>
    <row r="428" spans="1:27">
      <c r="A428" s="88"/>
      <c r="B428" s="88"/>
      <c r="C428" s="88"/>
      <c r="D428" s="88"/>
      <c r="E428" s="88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</row>
    <row r="429" spans="1:27">
      <c r="A429" s="88"/>
      <c r="B429" s="88"/>
      <c r="C429" s="88"/>
      <c r="D429" s="88"/>
      <c r="E429" s="88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</row>
    <row r="430" spans="1:27">
      <c r="A430" s="88"/>
      <c r="B430" s="88"/>
      <c r="C430" s="88"/>
      <c r="D430" s="88"/>
      <c r="E430" s="88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</row>
    <row r="431" spans="1:27">
      <c r="A431" s="88"/>
      <c r="B431" s="88"/>
      <c r="C431" s="88"/>
      <c r="D431" s="88"/>
      <c r="E431" s="88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</row>
    <row r="432" spans="1:27">
      <c r="A432" s="88"/>
      <c r="B432" s="88"/>
      <c r="C432" s="88"/>
      <c r="D432" s="88"/>
      <c r="E432" s="88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</row>
    <row r="433" spans="1:27">
      <c r="A433" s="88"/>
      <c r="B433" s="88"/>
      <c r="C433" s="88"/>
      <c r="D433" s="88"/>
      <c r="E433" s="88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</row>
    <row r="434" spans="1:27">
      <c r="A434" s="88"/>
      <c r="B434" s="88"/>
      <c r="C434" s="88"/>
      <c r="D434" s="88"/>
      <c r="E434" s="88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</row>
    <row r="435" spans="1:27">
      <c r="A435" s="88"/>
      <c r="B435" s="88"/>
      <c r="C435" s="88"/>
      <c r="D435" s="88"/>
      <c r="E435" s="88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</row>
    <row r="436" spans="1:27">
      <c r="A436" s="88"/>
      <c r="B436" s="88"/>
      <c r="C436" s="88"/>
      <c r="D436" s="88"/>
      <c r="E436" s="88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</row>
    <row r="437" spans="1:27">
      <c r="A437" s="88"/>
      <c r="B437" s="88"/>
      <c r="C437" s="88"/>
      <c r="D437" s="88"/>
      <c r="E437" s="88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</row>
    <row r="438" spans="1:27">
      <c r="A438" s="88"/>
      <c r="B438" s="88"/>
      <c r="C438" s="88"/>
      <c r="D438" s="88"/>
      <c r="E438" s="88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</row>
    <row r="439" spans="1:27">
      <c r="A439" s="88"/>
      <c r="B439" s="88"/>
      <c r="C439" s="88"/>
      <c r="D439" s="88"/>
      <c r="E439" s="88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</row>
    <row r="440" spans="1:27">
      <c r="A440" s="88"/>
      <c r="B440" s="88"/>
      <c r="C440" s="88"/>
      <c r="D440" s="88"/>
      <c r="E440" s="88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</row>
    <row r="441" spans="1:27">
      <c r="A441" s="88"/>
      <c r="B441" s="88"/>
      <c r="C441" s="88"/>
      <c r="D441" s="88"/>
      <c r="E441" s="88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</row>
    <row r="442" spans="1:27">
      <c r="A442" s="88"/>
      <c r="B442" s="88"/>
      <c r="C442" s="88"/>
      <c r="D442" s="88"/>
      <c r="E442" s="88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</row>
    <row r="443" spans="1:27">
      <c r="A443" s="88"/>
      <c r="B443" s="88"/>
      <c r="C443" s="88"/>
      <c r="D443" s="88"/>
      <c r="E443" s="88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</row>
    <row r="444" spans="1:27">
      <c r="A444" s="88"/>
      <c r="B444" s="88"/>
      <c r="C444" s="88"/>
      <c r="D444" s="88"/>
      <c r="E444" s="88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</row>
    <row r="445" spans="1:27">
      <c r="A445" s="88"/>
      <c r="B445" s="88"/>
      <c r="C445" s="88"/>
      <c r="D445" s="88"/>
      <c r="E445" s="88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</row>
    <row r="446" spans="1:27">
      <c r="A446" s="88"/>
      <c r="B446" s="88"/>
      <c r="C446" s="88"/>
      <c r="D446" s="88"/>
      <c r="E446" s="88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</row>
    <row r="447" spans="1:27">
      <c r="A447" s="88"/>
      <c r="B447" s="88"/>
      <c r="C447" s="88"/>
      <c r="D447" s="88"/>
      <c r="E447" s="88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</row>
    <row r="448" spans="1:27">
      <c r="A448" s="88"/>
      <c r="B448" s="88"/>
      <c r="C448" s="88"/>
      <c r="D448" s="88"/>
      <c r="E448" s="88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</row>
    <row r="449" spans="1:27">
      <c r="A449" s="88"/>
      <c r="B449" s="88"/>
      <c r="C449" s="88"/>
      <c r="D449" s="88"/>
      <c r="E449" s="88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</row>
    <row r="450" spans="1:27">
      <c r="A450" s="88"/>
      <c r="B450" s="88"/>
      <c r="C450" s="88"/>
      <c r="D450" s="88"/>
      <c r="E450" s="88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</row>
    <row r="451" spans="1:27">
      <c r="A451" s="88"/>
      <c r="B451" s="88"/>
      <c r="C451" s="88"/>
      <c r="D451" s="88"/>
      <c r="E451" s="88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</row>
    <row r="452" spans="1:27">
      <c r="A452" s="88"/>
      <c r="B452" s="88"/>
      <c r="C452" s="88"/>
      <c r="D452" s="88"/>
      <c r="E452" s="88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</row>
    <row r="453" spans="1:27">
      <c r="A453" s="88"/>
      <c r="B453" s="88"/>
      <c r="C453" s="88"/>
      <c r="D453" s="88"/>
      <c r="E453" s="88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</row>
    <row r="454" spans="1:27">
      <c r="A454" s="88"/>
      <c r="B454" s="88"/>
      <c r="C454" s="88"/>
      <c r="D454" s="88"/>
      <c r="E454" s="88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</row>
    <row r="455" spans="1:27">
      <c r="A455" s="88"/>
      <c r="B455" s="88"/>
      <c r="C455" s="88"/>
      <c r="D455" s="88"/>
      <c r="E455" s="88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</row>
    <row r="456" spans="1:27">
      <c r="A456" s="88"/>
      <c r="B456" s="88"/>
      <c r="C456" s="88"/>
      <c r="D456" s="88"/>
      <c r="E456" s="88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</row>
    <row r="457" spans="1:27">
      <c r="A457" s="88"/>
      <c r="B457" s="88"/>
      <c r="C457" s="88"/>
      <c r="D457" s="88"/>
      <c r="E457" s="88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</row>
    <row r="458" spans="1:27">
      <c r="A458" s="88"/>
      <c r="B458" s="88"/>
      <c r="C458" s="88"/>
      <c r="D458" s="88"/>
      <c r="E458" s="88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</row>
    <row r="459" spans="1:27">
      <c r="A459" s="88"/>
      <c r="B459" s="88"/>
      <c r="C459" s="88"/>
      <c r="D459" s="88"/>
      <c r="E459" s="88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</row>
    <row r="460" spans="1:27">
      <c r="A460" s="88"/>
      <c r="B460" s="88"/>
      <c r="C460" s="88"/>
      <c r="D460" s="88"/>
      <c r="E460" s="88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</row>
    <row r="461" spans="1:27">
      <c r="A461" s="88"/>
      <c r="B461" s="88"/>
      <c r="C461" s="88"/>
      <c r="D461" s="88"/>
      <c r="E461" s="88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</row>
    <row r="462" spans="1:27">
      <c r="A462" s="88"/>
      <c r="B462" s="88"/>
      <c r="C462" s="88"/>
      <c r="D462" s="88"/>
      <c r="E462" s="88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</row>
    <row r="463" spans="1:27">
      <c r="A463" s="88"/>
      <c r="B463" s="88"/>
      <c r="C463" s="88"/>
      <c r="D463" s="88"/>
      <c r="E463" s="88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</row>
    <row r="464" spans="1:27">
      <c r="A464" s="88"/>
      <c r="B464" s="88"/>
      <c r="C464" s="88"/>
      <c r="D464" s="88"/>
      <c r="E464" s="88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</row>
    <row r="465" spans="1:27">
      <c r="A465" s="88"/>
      <c r="B465" s="88"/>
      <c r="C465" s="88"/>
      <c r="D465" s="88"/>
      <c r="E465" s="88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</row>
    <row r="466" spans="1:27">
      <c r="A466" s="88"/>
      <c r="B466" s="88"/>
      <c r="C466" s="88"/>
      <c r="D466" s="88"/>
      <c r="E466" s="88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</row>
    <row r="467" spans="1:27">
      <c r="A467" s="88"/>
      <c r="B467" s="88"/>
      <c r="C467" s="88"/>
      <c r="D467" s="88"/>
      <c r="E467" s="88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</row>
    <row r="468" spans="1:27">
      <c r="A468" s="88"/>
      <c r="B468" s="88"/>
      <c r="C468" s="88"/>
      <c r="D468" s="88"/>
      <c r="E468" s="88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</row>
    <row r="469" spans="1:27">
      <c r="A469" s="88"/>
      <c r="B469" s="88"/>
      <c r="C469" s="88"/>
      <c r="D469" s="88"/>
      <c r="E469" s="88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</row>
    <row r="470" spans="1:27">
      <c r="A470" s="88"/>
      <c r="B470" s="88"/>
      <c r="C470" s="88"/>
      <c r="D470" s="88"/>
      <c r="E470" s="88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</row>
    <row r="471" spans="1:27">
      <c r="A471" s="88"/>
      <c r="B471" s="88"/>
      <c r="C471" s="88"/>
      <c r="D471" s="88"/>
      <c r="E471" s="88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</row>
    <row r="472" spans="1:27">
      <c r="A472" s="88"/>
      <c r="B472" s="88"/>
      <c r="C472" s="88"/>
      <c r="D472" s="88"/>
      <c r="E472" s="88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</row>
    <row r="473" spans="1:27">
      <c r="A473" s="88"/>
      <c r="B473" s="88"/>
      <c r="C473" s="88"/>
      <c r="D473" s="88"/>
      <c r="E473" s="88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</row>
    <row r="474" spans="1:27">
      <c r="A474" s="88"/>
      <c r="B474" s="88"/>
      <c r="C474" s="88"/>
      <c r="D474" s="88"/>
      <c r="E474" s="88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</row>
    <row r="475" spans="1:27">
      <c r="A475" s="88"/>
      <c r="B475" s="88"/>
      <c r="C475" s="88"/>
      <c r="D475" s="88"/>
      <c r="E475" s="88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</row>
    <row r="476" spans="1:27">
      <c r="A476" s="88"/>
      <c r="B476" s="88"/>
      <c r="C476" s="88"/>
      <c r="D476" s="88"/>
      <c r="E476" s="88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</row>
    <row r="477" spans="1:27">
      <c r="A477" s="88"/>
      <c r="B477" s="88"/>
      <c r="C477" s="88"/>
      <c r="D477" s="88"/>
      <c r="E477" s="88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</row>
    <row r="478" spans="1:27">
      <c r="A478" s="88"/>
      <c r="B478" s="88"/>
      <c r="C478" s="88"/>
      <c r="D478" s="88"/>
      <c r="E478" s="88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</row>
    <row r="479" spans="1:27">
      <c r="A479" s="88"/>
      <c r="B479" s="88"/>
      <c r="C479" s="88"/>
      <c r="D479" s="88"/>
      <c r="E479" s="88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</row>
    <row r="480" spans="1:27">
      <c r="A480" s="88"/>
      <c r="B480" s="88"/>
      <c r="C480" s="88"/>
      <c r="D480" s="88"/>
      <c r="E480" s="88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</row>
    <row r="481" spans="1:27">
      <c r="A481" s="88"/>
      <c r="B481" s="88"/>
      <c r="C481" s="88"/>
      <c r="D481" s="88"/>
      <c r="E481" s="88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</row>
    <row r="482" spans="1:27">
      <c r="A482" s="88"/>
      <c r="B482" s="88"/>
      <c r="C482" s="88"/>
      <c r="D482" s="88"/>
      <c r="E482" s="88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</row>
    <row r="483" spans="1:27">
      <c r="A483" s="88"/>
      <c r="B483" s="88"/>
      <c r="C483" s="88"/>
      <c r="D483" s="88"/>
      <c r="E483" s="88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</row>
    <row r="484" spans="1:27">
      <c r="A484" s="88"/>
      <c r="B484" s="88"/>
      <c r="C484" s="88"/>
      <c r="D484" s="88"/>
      <c r="E484" s="88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</row>
    <row r="485" spans="1:27">
      <c r="A485" s="88"/>
      <c r="B485" s="88"/>
      <c r="C485" s="88"/>
      <c r="D485" s="88"/>
      <c r="E485" s="88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</row>
    <row r="486" spans="1:27">
      <c r="A486" s="88"/>
      <c r="B486" s="88"/>
      <c r="C486" s="88"/>
      <c r="D486" s="88"/>
      <c r="E486" s="88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</row>
    <row r="487" spans="1:27">
      <c r="A487" s="88"/>
      <c r="B487" s="88"/>
      <c r="C487" s="88"/>
      <c r="D487" s="88"/>
      <c r="E487" s="88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</row>
    <row r="488" spans="1:27">
      <c r="A488" s="88"/>
      <c r="B488" s="88"/>
      <c r="C488" s="88"/>
      <c r="D488" s="88"/>
      <c r="E488" s="88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</row>
    <row r="489" spans="1:27">
      <c r="A489" s="88"/>
      <c r="B489" s="88"/>
      <c r="C489" s="88"/>
      <c r="D489" s="88"/>
      <c r="E489" s="88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</row>
    <row r="490" spans="1:27">
      <c r="A490" s="88"/>
      <c r="B490" s="88"/>
      <c r="C490" s="88"/>
      <c r="D490" s="88"/>
      <c r="E490" s="88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</row>
    <row r="491" spans="1:27">
      <c r="A491" s="88"/>
      <c r="B491" s="88"/>
      <c r="C491" s="88"/>
      <c r="D491" s="88"/>
      <c r="E491" s="88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</row>
    <row r="492" spans="1:27">
      <c r="A492" s="88"/>
      <c r="B492" s="88"/>
      <c r="C492" s="88"/>
      <c r="D492" s="88"/>
      <c r="E492" s="88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</row>
    <row r="493" spans="1:27">
      <c r="A493" s="88"/>
      <c r="B493" s="88"/>
      <c r="C493" s="88"/>
      <c r="D493" s="88"/>
      <c r="E493" s="88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</row>
    <row r="494" spans="1:27">
      <c r="A494" s="88"/>
      <c r="B494" s="88"/>
      <c r="C494" s="88"/>
      <c r="D494" s="88"/>
      <c r="E494" s="88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</row>
    <row r="495" spans="1:27">
      <c r="A495" s="88"/>
      <c r="B495" s="88"/>
      <c r="C495" s="88"/>
      <c r="D495" s="88"/>
      <c r="E495" s="88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</row>
    <row r="496" spans="1:27">
      <c r="A496" s="88"/>
      <c r="B496" s="88"/>
      <c r="C496" s="88"/>
      <c r="D496" s="88"/>
      <c r="E496" s="88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</row>
    <row r="497" spans="1:27">
      <c r="A497" s="88"/>
      <c r="B497" s="88"/>
      <c r="C497" s="88"/>
      <c r="D497" s="88"/>
      <c r="E497" s="88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</row>
    <row r="498" spans="1:27">
      <c r="A498" s="88"/>
      <c r="B498" s="88"/>
      <c r="C498" s="88"/>
      <c r="D498" s="88"/>
      <c r="E498" s="88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</row>
    <row r="499" spans="1:27">
      <c r="A499" s="88"/>
      <c r="B499" s="88"/>
      <c r="C499" s="88"/>
      <c r="D499" s="88"/>
      <c r="E499" s="88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</row>
    <row r="500" spans="1:27">
      <c r="A500" s="88"/>
      <c r="B500" s="88"/>
      <c r="C500" s="88"/>
      <c r="D500" s="88"/>
      <c r="E500" s="88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</row>
    <row r="501" spans="1:27">
      <c r="A501" s="88"/>
      <c r="B501" s="88"/>
      <c r="C501" s="88"/>
      <c r="D501" s="88"/>
      <c r="E501" s="88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</row>
    <row r="502" spans="1:27">
      <c r="A502" s="88"/>
      <c r="B502" s="88"/>
      <c r="C502" s="88"/>
      <c r="D502" s="88"/>
      <c r="E502" s="88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</row>
    <row r="503" spans="1:27">
      <c r="A503" s="88"/>
      <c r="B503" s="88"/>
      <c r="C503" s="88"/>
      <c r="D503" s="88"/>
      <c r="E503" s="88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</row>
    <row r="504" spans="1:27">
      <c r="A504" s="88"/>
      <c r="B504" s="88"/>
      <c r="C504" s="88"/>
      <c r="D504" s="88"/>
      <c r="E504" s="88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</row>
    <row r="505" spans="1:27">
      <c r="A505" s="88"/>
      <c r="B505" s="88"/>
      <c r="C505" s="88"/>
      <c r="D505" s="88"/>
      <c r="E505" s="88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</row>
    <row r="506" spans="1:27">
      <c r="A506" s="88"/>
      <c r="B506" s="88"/>
      <c r="C506" s="88"/>
      <c r="D506" s="88"/>
      <c r="E506" s="88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</row>
    <row r="507" spans="1:27">
      <c r="A507" s="88"/>
      <c r="B507" s="88"/>
      <c r="C507" s="88"/>
      <c r="D507" s="88"/>
      <c r="E507" s="88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</row>
    <row r="508" spans="1:27">
      <c r="A508" s="88"/>
      <c r="B508" s="88"/>
      <c r="C508" s="88"/>
      <c r="D508" s="88"/>
      <c r="E508" s="88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</row>
    <row r="509" spans="1:27">
      <c r="A509" s="88"/>
      <c r="B509" s="88"/>
      <c r="C509" s="88"/>
      <c r="D509" s="88"/>
      <c r="E509" s="88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</row>
    <row r="510" spans="1:27">
      <c r="A510" s="88"/>
      <c r="B510" s="88"/>
      <c r="C510" s="88"/>
      <c r="D510" s="88"/>
      <c r="E510" s="88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</row>
    <row r="511" spans="1:27">
      <c r="A511" s="88"/>
      <c r="B511" s="88"/>
      <c r="C511" s="88"/>
      <c r="D511" s="88"/>
      <c r="E511" s="88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</row>
    <row r="512" spans="1:27">
      <c r="A512" s="88"/>
      <c r="B512" s="88"/>
      <c r="C512" s="88"/>
      <c r="D512" s="88"/>
      <c r="E512" s="88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</row>
    <row r="513" spans="1:27">
      <c r="A513" s="88"/>
      <c r="B513" s="88"/>
      <c r="C513" s="88"/>
      <c r="D513" s="88"/>
      <c r="E513" s="88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</row>
    <row r="514" spans="1:27">
      <c r="A514" s="88"/>
      <c r="B514" s="88"/>
      <c r="C514" s="88"/>
      <c r="D514" s="88"/>
      <c r="E514" s="88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</row>
    <row r="515" spans="1:27">
      <c r="A515" s="88"/>
      <c r="B515" s="88"/>
      <c r="C515" s="88"/>
      <c r="D515" s="88"/>
      <c r="E515" s="88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</row>
    <row r="516" spans="1:27">
      <c r="A516" s="88"/>
      <c r="B516" s="88"/>
      <c r="C516" s="88"/>
      <c r="D516" s="88"/>
      <c r="E516" s="88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</row>
    <row r="517" spans="1:27">
      <c r="A517" s="88"/>
      <c r="B517" s="88"/>
      <c r="C517" s="88"/>
      <c r="D517" s="88"/>
      <c r="E517" s="88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</row>
    <row r="518" spans="1:27">
      <c r="A518" s="88"/>
      <c r="B518" s="88"/>
      <c r="C518" s="88"/>
      <c r="D518" s="88"/>
      <c r="E518" s="88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</row>
    <row r="519" spans="1:27">
      <c r="A519" s="88"/>
      <c r="B519" s="88"/>
      <c r="C519" s="88"/>
      <c r="D519" s="88"/>
      <c r="E519" s="88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</row>
    <row r="520" spans="1:27">
      <c r="A520" s="88"/>
      <c r="B520" s="88"/>
      <c r="C520" s="88"/>
      <c r="D520" s="88"/>
      <c r="E520" s="88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</row>
    <row r="521" spans="1:27">
      <c r="A521" s="88"/>
      <c r="B521" s="88"/>
      <c r="C521" s="88"/>
      <c r="D521" s="88"/>
      <c r="E521" s="88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</row>
    <row r="522" spans="1:27">
      <c r="A522" s="88"/>
      <c r="B522" s="88"/>
      <c r="C522" s="88"/>
      <c r="D522" s="88"/>
      <c r="E522" s="88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</row>
    <row r="523" spans="1:27">
      <c r="A523" s="88"/>
      <c r="B523" s="88"/>
      <c r="C523" s="88"/>
      <c r="D523" s="88"/>
      <c r="E523" s="88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</row>
    <row r="524" spans="1:27">
      <c r="A524" s="88"/>
      <c r="B524" s="88"/>
      <c r="C524" s="88"/>
      <c r="D524" s="88"/>
      <c r="E524" s="88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</row>
    <row r="525" spans="1:27">
      <c r="A525" s="88"/>
      <c r="B525" s="88"/>
      <c r="C525" s="88"/>
      <c r="D525" s="88"/>
      <c r="E525" s="88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</row>
    <row r="526" spans="1:27">
      <c r="A526" s="88"/>
      <c r="B526" s="88"/>
      <c r="C526" s="88"/>
      <c r="D526" s="88"/>
      <c r="E526" s="88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</row>
    <row r="527" spans="1:27">
      <c r="A527" s="88"/>
      <c r="B527" s="88"/>
      <c r="C527" s="88"/>
      <c r="D527" s="88"/>
      <c r="E527" s="88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</row>
    <row r="528" spans="1:27">
      <c r="A528" s="88"/>
      <c r="B528" s="88"/>
      <c r="C528" s="88"/>
      <c r="D528" s="88"/>
      <c r="E528" s="88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</row>
    <row r="529" spans="1:27">
      <c r="A529" s="88"/>
      <c r="B529" s="88"/>
      <c r="C529" s="88"/>
      <c r="D529" s="88"/>
      <c r="E529" s="88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</row>
    <row r="530" spans="1:27">
      <c r="A530" s="88"/>
      <c r="B530" s="88"/>
      <c r="C530" s="88"/>
      <c r="D530" s="88"/>
      <c r="E530" s="88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</row>
    <row r="531" spans="1:27">
      <c r="A531" s="88"/>
      <c r="B531" s="88"/>
      <c r="C531" s="88"/>
      <c r="D531" s="88"/>
      <c r="E531" s="88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</row>
    <row r="532" spans="1:27">
      <c r="A532" s="88"/>
      <c r="B532" s="88"/>
      <c r="C532" s="88"/>
      <c r="D532" s="88"/>
      <c r="E532" s="88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</row>
    <row r="533" spans="1:27">
      <c r="A533" s="88"/>
      <c r="B533" s="88"/>
      <c r="C533" s="88"/>
      <c r="D533" s="88"/>
      <c r="E533" s="88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</row>
    <row r="534" spans="1:27">
      <c r="A534" s="88"/>
      <c r="B534" s="88"/>
      <c r="C534" s="88"/>
      <c r="D534" s="88"/>
      <c r="E534" s="88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</row>
    <row r="535" spans="1:27">
      <c r="A535" s="88"/>
      <c r="B535" s="88"/>
      <c r="C535" s="88"/>
      <c r="D535" s="88"/>
      <c r="E535" s="88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</row>
    <row r="536" spans="1:27">
      <c r="A536" s="88"/>
      <c r="B536" s="88"/>
      <c r="C536" s="88"/>
      <c r="D536" s="88"/>
      <c r="E536" s="88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</row>
    <row r="537" spans="1:27">
      <c r="A537" s="88"/>
      <c r="B537" s="88"/>
      <c r="C537" s="88"/>
      <c r="D537" s="88"/>
      <c r="E537" s="88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</row>
    <row r="538" spans="1:27">
      <c r="A538" s="88"/>
      <c r="B538" s="88"/>
      <c r="C538" s="88"/>
      <c r="D538" s="88"/>
      <c r="E538" s="88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</row>
    <row r="539" spans="1:27">
      <c r="A539" s="88"/>
      <c r="B539" s="88"/>
      <c r="C539" s="88"/>
      <c r="D539" s="88"/>
      <c r="E539" s="88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</row>
    <row r="540" spans="1:27">
      <c r="A540" s="88"/>
      <c r="B540" s="88"/>
      <c r="C540" s="88"/>
      <c r="D540" s="88"/>
      <c r="E540" s="88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</row>
    <row r="541" spans="1:27">
      <c r="A541" s="88"/>
      <c r="B541" s="88"/>
      <c r="C541" s="88"/>
      <c r="D541" s="88"/>
      <c r="E541" s="88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</row>
    <row r="542" spans="1:27">
      <c r="A542" s="88"/>
      <c r="B542" s="88"/>
      <c r="C542" s="88"/>
      <c r="D542" s="88"/>
      <c r="E542" s="88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</row>
    <row r="543" spans="1:27">
      <c r="A543" s="88"/>
      <c r="B543" s="88"/>
      <c r="C543" s="88"/>
      <c r="D543" s="88"/>
      <c r="E543" s="88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</row>
    <row r="544" spans="1:27">
      <c r="A544" s="88"/>
      <c r="B544" s="88"/>
      <c r="C544" s="88"/>
      <c r="D544" s="88"/>
      <c r="E544" s="88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</row>
    <row r="545" spans="1:27">
      <c r="A545" s="88"/>
      <c r="B545" s="88"/>
      <c r="C545" s="88"/>
      <c r="D545" s="88"/>
      <c r="E545" s="88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</row>
    <row r="546" spans="1:27">
      <c r="A546" s="88"/>
      <c r="B546" s="88"/>
      <c r="C546" s="88"/>
      <c r="D546" s="88"/>
      <c r="E546" s="88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</row>
    <row r="547" spans="1:27">
      <c r="A547" s="88"/>
      <c r="B547" s="88"/>
      <c r="C547" s="88"/>
      <c r="D547" s="88"/>
      <c r="E547" s="88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</row>
    <row r="548" spans="1:27">
      <c r="A548" s="88"/>
      <c r="B548" s="88"/>
      <c r="C548" s="88"/>
      <c r="D548" s="88"/>
      <c r="E548" s="88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</row>
    <row r="549" spans="1:27">
      <c r="A549" s="88"/>
      <c r="B549" s="88"/>
      <c r="C549" s="88"/>
      <c r="D549" s="88"/>
      <c r="E549" s="88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</row>
    <row r="550" spans="1:27">
      <c r="A550" s="88"/>
      <c r="B550" s="88"/>
      <c r="C550" s="88"/>
      <c r="D550" s="88"/>
      <c r="E550" s="88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</row>
    <row r="551" spans="1:27">
      <c r="A551" s="88"/>
      <c r="B551" s="88"/>
      <c r="C551" s="88"/>
      <c r="D551" s="88"/>
      <c r="E551" s="88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</row>
    <row r="552" spans="1:27">
      <c r="A552" s="88"/>
      <c r="B552" s="88"/>
      <c r="C552" s="88"/>
      <c r="D552" s="88"/>
      <c r="E552" s="88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</row>
    <row r="553" spans="1:27">
      <c r="A553" s="88"/>
      <c r="B553" s="88"/>
      <c r="C553" s="88"/>
      <c r="D553" s="88"/>
      <c r="E553" s="88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</row>
    <row r="554" spans="1:27">
      <c r="A554" s="88"/>
      <c r="B554" s="88"/>
      <c r="C554" s="88"/>
      <c r="D554" s="88"/>
      <c r="E554" s="88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</row>
    <row r="555" spans="1:27">
      <c r="A555" s="88"/>
      <c r="B555" s="88"/>
      <c r="C555" s="88"/>
      <c r="D555" s="88"/>
      <c r="E555" s="88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</row>
    <row r="556" spans="1:27">
      <c r="A556" s="88"/>
      <c r="B556" s="88"/>
      <c r="C556" s="88"/>
      <c r="D556" s="88"/>
      <c r="E556" s="88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</row>
    <row r="557" spans="1:27">
      <c r="A557" s="88"/>
      <c r="B557" s="88"/>
      <c r="C557" s="88"/>
      <c r="D557" s="88"/>
      <c r="E557" s="88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</row>
    <row r="558" spans="1:27">
      <c r="A558" s="88"/>
      <c r="B558" s="88"/>
      <c r="C558" s="88"/>
      <c r="D558" s="88"/>
      <c r="E558" s="88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</row>
    <row r="559" spans="1:27">
      <c r="A559" s="88"/>
      <c r="B559" s="88"/>
      <c r="C559" s="88"/>
      <c r="D559" s="88"/>
      <c r="E559" s="88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</row>
    <row r="560" spans="1:27">
      <c r="A560" s="88"/>
      <c r="B560" s="88"/>
      <c r="C560" s="88"/>
      <c r="D560" s="88"/>
      <c r="E560" s="88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</row>
    <row r="561" spans="1:27">
      <c r="A561" s="88"/>
      <c r="B561" s="88"/>
      <c r="C561" s="88"/>
      <c r="D561" s="88"/>
      <c r="E561" s="88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</row>
    <row r="562" spans="1:27">
      <c r="A562" s="88"/>
      <c r="B562" s="88"/>
      <c r="C562" s="88"/>
      <c r="D562" s="88"/>
      <c r="E562" s="88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</row>
    <row r="563" spans="1:27">
      <c r="A563" s="88"/>
      <c r="B563" s="88"/>
      <c r="C563" s="88"/>
      <c r="D563" s="88"/>
      <c r="E563" s="88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</row>
    <row r="564" spans="1:27">
      <c r="A564" s="88"/>
      <c r="B564" s="88"/>
      <c r="C564" s="88"/>
      <c r="D564" s="88"/>
      <c r="E564" s="88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</row>
    <row r="565" spans="1:27">
      <c r="A565" s="88"/>
      <c r="B565" s="88"/>
      <c r="C565" s="88"/>
      <c r="D565" s="88"/>
      <c r="E565" s="88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</row>
    <row r="566" spans="1:27">
      <c r="A566" s="88"/>
      <c r="B566" s="88"/>
      <c r="C566" s="88"/>
      <c r="D566" s="88"/>
      <c r="E566" s="88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</row>
    <row r="567" spans="1:27">
      <c r="A567" s="88"/>
      <c r="B567" s="88"/>
      <c r="C567" s="88"/>
      <c r="D567" s="88"/>
      <c r="E567" s="88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</row>
    <row r="568" spans="1:27">
      <c r="A568" s="88"/>
      <c r="B568" s="88"/>
      <c r="C568" s="88"/>
      <c r="D568" s="88"/>
      <c r="E568" s="88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</row>
    <row r="569" spans="1:27">
      <c r="A569" s="88"/>
      <c r="B569" s="88"/>
      <c r="C569" s="88"/>
      <c r="D569" s="88"/>
      <c r="E569" s="88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</row>
    <row r="570" spans="1:27">
      <c r="A570" s="88"/>
      <c r="B570" s="88"/>
      <c r="C570" s="88"/>
      <c r="D570" s="88"/>
      <c r="E570" s="88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</row>
    <row r="571" spans="1:27">
      <c r="A571" s="88"/>
      <c r="B571" s="88"/>
      <c r="C571" s="88"/>
      <c r="D571" s="88"/>
      <c r="E571" s="88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</row>
    <row r="572" spans="1:27">
      <c r="A572" s="88"/>
      <c r="B572" s="88"/>
      <c r="C572" s="88"/>
      <c r="D572" s="88"/>
      <c r="E572" s="88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</row>
    <row r="573" spans="1:27">
      <c r="A573" s="88"/>
      <c r="B573" s="88"/>
      <c r="C573" s="88"/>
      <c r="D573" s="88"/>
      <c r="E573" s="88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</row>
    <row r="574" spans="1:27">
      <c r="A574" s="88"/>
      <c r="B574" s="88"/>
      <c r="C574" s="88"/>
      <c r="D574" s="88"/>
      <c r="E574" s="88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</row>
    <row r="575" spans="1:27">
      <c r="A575" s="88"/>
      <c r="B575" s="88"/>
      <c r="C575" s="88"/>
      <c r="D575" s="88"/>
      <c r="E575" s="88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</row>
    <row r="576" spans="1:27">
      <c r="A576" s="88"/>
      <c r="B576" s="88"/>
      <c r="C576" s="88"/>
      <c r="D576" s="88"/>
      <c r="E576" s="88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</row>
    <row r="577" spans="1:27">
      <c r="A577" s="88"/>
      <c r="B577" s="88"/>
      <c r="C577" s="88"/>
      <c r="D577" s="88"/>
      <c r="E577" s="88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</row>
    <row r="578" spans="1:27">
      <c r="A578" s="88"/>
      <c r="B578" s="88"/>
      <c r="C578" s="88"/>
      <c r="D578" s="88"/>
      <c r="E578" s="88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</row>
    <row r="579" spans="1:27">
      <c r="A579" s="88"/>
      <c r="B579" s="88"/>
      <c r="C579" s="88"/>
      <c r="D579" s="88"/>
      <c r="E579" s="88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</row>
    <row r="580" spans="1:27">
      <c r="A580" s="88"/>
      <c r="B580" s="88"/>
      <c r="C580" s="88"/>
      <c r="D580" s="88"/>
      <c r="E580" s="88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</row>
    <row r="581" spans="1:27">
      <c r="A581" s="88"/>
      <c r="B581" s="88"/>
      <c r="C581" s="88"/>
      <c r="D581" s="88"/>
      <c r="E581" s="88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</row>
    <row r="582" spans="1:27">
      <c r="A582" s="88"/>
      <c r="B582" s="88"/>
      <c r="C582" s="88"/>
      <c r="D582" s="88"/>
      <c r="E582" s="88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</row>
    <row r="583" spans="1:27">
      <c r="A583" s="88"/>
      <c r="B583" s="88"/>
      <c r="C583" s="88"/>
      <c r="D583" s="88"/>
      <c r="E583" s="88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</row>
    <row r="584" spans="1:27">
      <c r="A584" s="88"/>
      <c r="B584" s="88"/>
      <c r="C584" s="88"/>
      <c r="D584" s="88"/>
      <c r="E584" s="88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</row>
    <row r="585" spans="1:27">
      <c r="A585" s="88"/>
      <c r="B585" s="88"/>
      <c r="C585" s="88"/>
      <c r="D585" s="88"/>
      <c r="E585" s="88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</row>
    <row r="586" spans="1:27">
      <c r="A586" s="88"/>
      <c r="B586" s="88"/>
      <c r="C586" s="88"/>
      <c r="D586" s="88"/>
      <c r="E586" s="88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</row>
    <row r="587" spans="1:27">
      <c r="A587" s="88"/>
      <c r="B587" s="88"/>
      <c r="C587" s="88"/>
      <c r="D587" s="88"/>
      <c r="E587" s="88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</row>
    <row r="588" spans="1:27">
      <c r="A588" s="88"/>
      <c r="B588" s="88"/>
      <c r="C588" s="88"/>
      <c r="D588" s="88"/>
      <c r="E588" s="88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</row>
    <row r="589" spans="1:27">
      <c r="A589" s="88"/>
      <c r="B589" s="88"/>
      <c r="C589" s="88"/>
      <c r="D589" s="88"/>
      <c r="E589" s="88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</row>
    <row r="590" spans="1:27">
      <c r="A590" s="88"/>
      <c r="B590" s="88"/>
      <c r="C590" s="88"/>
      <c r="D590" s="88"/>
      <c r="E590" s="88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</row>
    <row r="591" spans="1:27">
      <c r="A591" s="88"/>
      <c r="B591" s="88"/>
      <c r="C591" s="88"/>
      <c r="D591" s="88"/>
      <c r="E591" s="88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</row>
    <row r="592" spans="1:27">
      <c r="A592" s="88"/>
      <c r="B592" s="88"/>
      <c r="C592" s="88"/>
      <c r="D592" s="88"/>
      <c r="E592" s="88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</row>
    <row r="593" spans="1:27">
      <c r="A593" s="88"/>
      <c r="B593" s="88"/>
      <c r="C593" s="88"/>
      <c r="D593" s="88"/>
      <c r="E593" s="88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</row>
    <row r="594" spans="1:27">
      <c r="A594" s="88"/>
      <c r="B594" s="88"/>
      <c r="C594" s="88"/>
      <c r="D594" s="88"/>
      <c r="E594" s="88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</row>
    <row r="595" spans="1:27">
      <c r="A595" s="88"/>
      <c r="B595" s="88"/>
      <c r="C595" s="88"/>
      <c r="D595" s="88"/>
      <c r="E595" s="88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</row>
    <row r="596" spans="1:27">
      <c r="A596" s="88"/>
      <c r="B596" s="88"/>
      <c r="C596" s="88"/>
      <c r="D596" s="88"/>
      <c r="E596" s="88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</row>
    <row r="597" spans="1:27">
      <c r="A597" s="88"/>
      <c r="B597" s="88"/>
      <c r="C597" s="88"/>
      <c r="D597" s="88"/>
      <c r="E597" s="88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</row>
    <row r="598" spans="1:27">
      <c r="A598" s="88"/>
      <c r="B598" s="88"/>
      <c r="C598" s="88"/>
      <c r="D598" s="88"/>
      <c r="E598" s="88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</row>
    <row r="599" spans="1:27">
      <c r="A599" s="88"/>
      <c r="B599" s="88"/>
      <c r="C599" s="88"/>
      <c r="D599" s="88"/>
      <c r="E599" s="88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</row>
    <row r="600" spans="1:27">
      <c r="A600" s="88"/>
      <c r="B600" s="88"/>
      <c r="C600" s="88"/>
      <c r="D600" s="88"/>
      <c r="E600" s="88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</row>
    <row r="601" spans="1:27">
      <c r="A601" s="88"/>
      <c r="B601" s="88"/>
      <c r="C601" s="88"/>
      <c r="D601" s="88"/>
      <c r="E601" s="88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</row>
    <row r="602" spans="1:27">
      <c r="A602" s="88"/>
      <c r="B602" s="88"/>
      <c r="C602" s="88"/>
      <c r="D602" s="88"/>
      <c r="E602" s="88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</row>
    <row r="603" spans="1:27">
      <c r="A603" s="88"/>
      <c r="B603" s="88"/>
      <c r="C603" s="88"/>
      <c r="D603" s="88"/>
      <c r="E603" s="88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</row>
    <row r="604" spans="1:27">
      <c r="A604" s="88"/>
      <c r="B604" s="88"/>
      <c r="C604" s="88"/>
      <c r="D604" s="88"/>
      <c r="E604" s="88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</row>
    <row r="605" spans="1:27">
      <c r="A605" s="88"/>
      <c r="B605" s="88"/>
      <c r="C605" s="88"/>
      <c r="D605" s="88"/>
      <c r="E605" s="88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</row>
    <row r="606" spans="1:27">
      <c r="A606" s="88"/>
      <c r="B606" s="88"/>
      <c r="C606" s="88"/>
      <c r="D606" s="88"/>
      <c r="E606" s="88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</row>
    <row r="607" spans="1:27">
      <c r="A607" s="88"/>
      <c r="B607" s="88"/>
      <c r="C607" s="88"/>
      <c r="D607" s="88"/>
      <c r="E607" s="88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</row>
    <row r="608" spans="1:27">
      <c r="A608" s="88"/>
      <c r="B608" s="88"/>
      <c r="C608" s="88"/>
      <c r="D608" s="88"/>
      <c r="E608" s="88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</row>
    <row r="609" spans="1:27">
      <c r="A609" s="88"/>
      <c r="B609" s="88"/>
      <c r="C609" s="88"/>
      <c r="D609" s="88"/>
      <c r="E609" s="88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</row>
    <row r="610" spans="1:27">
      <c r="A610" s="88"/>
      <c r="B610" s="88"/>
      <c r="C610" s="88"/>
      <c r="D610" s="88"/>
      <c r="E610" s="88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</row>
    <row r="611" spans="1:27">
      <c r="A611" s="88"/>
      <c r="B611" s="88"/>
      <c r="C611" s="88"/>
      <c r="D611" s="88"/>
      <c r="E611" s="88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</row>
    <row r="612" spans="1:27">
      <c r="A612" s="88"/>
      <c r="B612" s="88"/>
      <c r="C612" s="88"/>
      <c r="D612" s="88"/>
      <c r="E612" s="88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</row>
    <row r="613" spans="1:27">
      <c r="A613" s="88"/>
      <c r="B613" s="88"/>
      <c r="C613" s="88"/>
      <c r="D613" s="88"/>
      <c r="E613" s="88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</row>
    <row r="614" spans="1:27">
      <c r="A614" s="88"/>
      <c r="B614" s="88"/>
      <c r="C614" s="88"/>
      <c r="D614" s="88"/>
      <c r="E614" s="88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</row>
    <row r="615" spans="1:27">
      <c r="A615" s="88"/>
      <c r="B615" s="88"/>
      <c r="C615" s="88"/>
      <c r="D615" s="88"/>
      <c r="E615" s="88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</row>
    <row r="616" spans="1:27">
      <c r="A616" s="88"/>
      <c r="B616" s="88"/>
      <c r="C616" s="88"/>
      <c r="D616" s="88"/>
      <c r="E616" s="88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</row>
    <row r="617" spans="1:27">
      <c r="A617" s="88"/>
      <c r="B617" s="88"/>
      <c r="C617" s="88"/>
      <c r="D617" s="88"/>
      <c r="E617" s="88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</row>
    <row r="618" spans="1:27">
      <c r="A618" s="88"/>
      <c r="B618" s="88"/>
      <c r="C618" s="88"/>
      <c r="D618" s="88"/>
      <c r="E618" s="88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</row>
    <row r="619" spans="1:27">
      <c r="A619" s="88"/>
      <c r="B619" s="88"/>
      <c r="C619" s="88"/>
      <c r="D619" s="88"/>
      <c r="E619" s="88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</row>
    <row r="620" spans="1:27">
      <c r="A620" s="88"/>
      <c r="B620" s="88"/>
      <c r="C620" s="88"/>
      <c r="D620" s="88"/>
      <c r="E620" s="88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</row>
    <row r="621" spans="1:27">
      <c r="A621" s="88"/>
      <c r="B621" s="88"/>
      <c r="C621" s="88"/>
      <c r="D621" s="88"/>
      <c r="E621" s="88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</row>
    <row r="622" spans="1:27">
      <c r="A622" s="88"/>
      <c r="B622" s="88"/>
      <c r="C622" s="88"/>
      <c r="D622" s="88"/>
      <c r="E622" s="88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</row>
    <row r="623" spans="1:27">
      <c r="A623" s="88"/>
      <c r="B623" s="88"/>
      <c r="C623" s="88"/>
      <c r="D623" s="88"/>
      <c r="E623" s="88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</row>
    <row r="624" spans="1:27">
      <c r="A624" s="88"/>
      <c r="B624" s="88"/>
      <c r="C624" s="88"/>
      <c r="D624" s="88"/>
      <c r="E624" s="88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</row>
    <row r="625" spans="1:27">
      <c r="A625" s="88"/>
      <c r="B625" s="88"/>
      <c r="C625" s="88"/>
      <c r="D625" s="88"/>
      <c r="E625" s="88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</row>
    <row r="626" spans="1:27">
      <c r="A626" s="88"/>
      <c r="B626" s="88"/>
      <c r="C626" s="88"/>
      <c r="D626" s="88"/>
      <c r="E626" s="88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</row>
    <row r="627" spans="1:27">
      <c r="A627" s="88"/>
      <c r="B627" s="88"/>
      <c r="C627" s="88"/>
      <c r="D627" s="88"/>
      <c r="E627" s="88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</row>
    <row r="628" spans="1:27">
      <c r="A628" s="88"/>
      <c r="B628" s="88"/>
      <c r="C628" s="88"/>
      <c r="D628" s="88"/>
      <c r="E628" s="88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</row>
    <row r="629" spans="1:27">
      <c r="A629" s="88"/>
      <c r="B629" s="88"/>
      <c r="C629" s="88"/>
      <c r="D629" s="88"/>
      <c r="E629" s="88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</row>
    <row r="630" spans="1:27">
      <c r="A630" s="88"/>
      <c r="B630" s="88"/>
      <c r="C630" s="88"/>
      <c r="D630" s="88"/>
      <c r="E630" s="88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</row>
    <row r="631" spans="1:27">
      <c r="A631" s="88"/>
      <c r="B631" s="88"/>
      <c r="C631" s="88"/>
      <c r="D631" s="88"/>
      <c r="E631" s="88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</row>
    <row r="632" spans="1:27">
      <c r="A632" s="88"/>
      <c r="B632" s="88"/>
      <c r="C632" s="88"/>
      <c r="D632" s="88"/>
      <c r="E632" s="88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</row>
    <row r="633" spans="1:27">
      <c r="A633" s="88"/>
      <c r="B633" s="88"/>
      <c r="C633" s="88"/>
      <c r="D633" s="88"/>
      <c r="E633" s="88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</row>
    <row r="634" spans="1:27">
      <c r="A634" s="88"/>
      <c r="B634" s="88"/>
      <c r="C634" s="88"/>
      <c r="D634" s="88"/>
      <c r="E634" s="88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</row>
    <row r="635" spans="1:27">
      <c r="A635" s="88"/>
      <c r="B635" s="88"/>
      <c r="C635" s="88"/>
      <c r="D635" s="88"/>
      <c r="E635" s="88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</row>
    <row r="636" spans="1:27">
      <c r="A636" s="88"/>
      <c r="B636" s="88"/>
      <c r="C636" s="88"/>
      <c r="D636" s="88"/>
      <c r="E636" s="88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</row>
    <row r="637" spans="1:27">
      <c r="A637" s="88"/>
      <c r="B637" s="88"/>
      <c r="C637" s="88"/>
      <c r="D637" s="88"/>
      <c r="E637" s="88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</row>
    <row r="638" spans="1:27">
      <c r="A638" s="88"/>
      <c r="B638" s="88"/>
      <c r="C638" s="88"/>
      <c r="D638" s="88"/>
      <c r="E638" s="88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</row>
    <row r="639" spans="1:27">
      <c r="A639" s="86"/>
      <c r="B639" s="86"/>
      <c r="C639" s="86"/>
      <c r="D639" s="86"/>
      <c r="E639" s="86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</row>
    <row r="640" spans="1:27">
      <c r="A640" s="86"/>
      <c r="B640" s="86"/>
      <c r="C640" s="86"/>
      <c r="D640" s="86"/>
      <c r="E640" s="86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</row>
    <row r="641" spans="1:27">
      <c r="A641" s="86"/>
      <c r="B641" s="86"/>
      <c r="C641" s="86"/>
      <c r="D641" s="86"/>
      <c r="E641" s="86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</row>
    <row r="642" spans="1:27">
      <c r="A642" s="86"/>
      <c r="B642" s="86"/>
      <c r="C642" s="86"/>
      <c r="D642" s="86"/>
      <c r="E642" s="86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</row>
    <row r="643" spans="1:27">
      <c r="A643" s="86"/>
      <c r="B643" s="86"/>
      <c r="C643" s="86"/>
      <c r="D643" s="86"/>
      <c r="E643" s="86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</row>
    <row r="644" spans="1:27">
      <c r="A644" s="86"/>
      <c r="B644" s="86"/>
      <c r="C644" s="86"/>
      <c r="D644" s="86"/>
      <c r="E644" s="86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</row>
    <row r="645" spans="1:27">
      <c r="A645" s="86"/>
      <c r="B645" s="86"/>
      <c r="C645" s="86"/>
      <c r="D645" s="86"/>
      <c r="E645" s="86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</row>
    <row r="646" spans="1:27">
      <c r="A646" s="86"/>
      <c r="B646" s="86"/>
      <c r="C646" s="86"/>
      <c r="D646" s="86"/>
      <c r="E646" s="86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</row>
    <row r="647" spans="1:27">
      <c r="A647" s="86"/>
      <c r="B647" s="86"/>
      <c r="C647" s="86"/>
      <c r="D647" s="86"/>
      <c r="E647" s="86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</row>
    <row r="648" spans="1:27">
      <c r="A648" s="86"/>
      <c r="B648" s="86"/>
      <c r="C648" s="86"/>
      <c r="D648" s="86"/>
      <c r="E648" s="86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</row>
    <row r="649" spans="1:27">
      <c r="A649" s="86"/>
      <c r="B649" s="86"/>
      <c r="C649" s="86"/>
      <c r="D649" s="86"/>
      <c r="E649" s="86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</row>
    <row r="650" spans="1:27">
      <c r="A650" s="86"/>
      <c r="B650" s="86"/>
      <c r="C650" s="86"/>
      <c r="D650" s="86"/>
      <c r="E650" s="86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</row>
    <row r="651" spans="1:27">
      <c r="A651" s="86"/>
      <c r="B651" s="86"/>
      <c r="C651" s="86"/>
      <c r="D651" s="86"/>
      <c r="E651" s="86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</row>
    <row r="652" spans="1:27">
      <c r="A652" s="86"/>
      <c r="B652" s="86"/>
      <c r="C652" s="86"/>
      <c r="D652" s="86"/>
      <c r="E652" s="86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</row>
    <row r="653" spans="1:27">
      <c r="A653" s="86"/>
      <c r="B653" s="86"/>
      <c r="C653" s="86"/>
      <c r="D653" s="86"/>
      <c r="E653" s="86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</row>
    <row r="654" spans="1:27">
      <c r="A654" s="86"/>
      <c r="B654" s="86"/>
      <c r="C654" s="86"/>
      <c r="D654" s="86"/>
      <c r="E654" s="86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</row>
    <row r="655" spans="1:27">
      <c r="A655" s="86"/>
      <c r="B655" s="86"/>
      <c r="C655" s="86"/>
      <c r="D655" s="86"/>
      <c r="E655" s="86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</row>
    <row r="656" spans="1:27">
      <c r="A656" s="86"/>
      <c r="B656" s="86"/>
      <c r="C656" s="86"/>
      <c r="D656" s="86"/>
      <c r="E656" s="86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</row>
    <row r="657" spans="1:27">
      <c r="A657" s="86"/>
      <c r="B657" s="86"/>
      <c r="C657" s="86"/>
      <c r="D657" s="86"/>
      <c r="E657" s="86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</row>
    <row r="658" spans="1:27">
      <c r="A658" s="86"/>
      <c r="B658" s="86"/>
      <c r="C658" s="86"/>
      <c r="D658" s="86"/>
      <c r="E658" s="86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</row>
    <row r="659" spans="1:27">
      <c r="A659" s="86"/>
      <c r="B659" s="86"/>
      <c r="C659" s="86"/>
      <c r="D659" s="86"/>
      <c r="E659" s="86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</row>
    <row r="660" spans="1:27">
      <c r="A660" s="86"/>
      <c r="B660" s="86"/>
      <c r="C660" s="86"/>
      <c r="D660" s="86"/>
      <c r="E660" s="86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</row>
    <row r="661" spans="1:27">
      <c r="A661" s="86"/>
      <c r="B661" s="86"/>
      <c r="C661" s="86"/>
      <c r="D661" s="86"/>
      <c r="E661" s="86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</row>
    <row r="662" spans="1:27">
      <c r="A662" s="86"/>
      <c r="B662" s="86"/>
      <c r="C662" s="86"/>
      <c r="D662" s="86"/>
      <c r="E662" s="86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</row>
    <row r="663" spans="1:27">
      <c r="A663" s="86"/>
      <c r="B663" s="86"/>
      <c r="C663" s="86"/>
      <c r="D663" s="86"/>
      <c r="E663" s="86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</row>
    <row r="664" spans="1:27">
      <c r="A664" s="86"/>
      <c r="B664" s="86"/>
      <c r="C664" s="86"/>
      <c r="D664" s="86"/>
      <c r="E664" s="86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</row>
    <row r="665" spans="1:27">
      <c r="A665" s="86"/>
      <c r="B665" s="86"/>
      <c r="C665" s="86"/>
      <c r="D665" s="86"/>
      <c r="E665" s="86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</row>
    <row r="666" spans="1:27">
      <c r="A666" s="86"/>
      <c r="B666" s="86"/>
      <c r="C666" s="86"/>
      <c r="D666" s="86"/>
      <c r="E666" s="86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</row>
    <row r="667" spans="1:27">
      <c r="A667" s="86"/>
      <c r="B667" s="86"/>
      <c r="C667" s="86"/>
      <c r="D667" s="86"/>
      <c r="E667" s="86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</row>
    <row r="668" spans="1:27">
      <c r="A668" s="86"/>
      <c r="B668" s="86"/>
      <c r="C668" s="86"/>
      <c r="D668" s="86"/>
      <c r="E668" s="86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</row>
    <row r="669" spans="1:27">
      <c r="A669" s="86"/>
      <c r="B669" s="86"/>
      <c r="C669" s="86"/>
      <c r="D669" s="86"/>
      <c r="E669" s="86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</row>
    <row r="670" spans="1:27">
      <c r="A670" s="86"/>
      <c r="B670" s="86"/>
      <c r="C670" s="86"/>
      <c r="D670" s="86"/>
      <c r="E670" s="86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</row>
    <row r="671" spans="1:27">
      <c r="A671" s="86"/>
      <c r="B671" s="86"/>
      <c r="C671" s="86"/>
      <c r="D671" s="86"/>
      <c r="E671" s="86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</row>
    <row r="672" spans="1:27">
      <c r="A672" s="86"/>
      <c r="B672" s="86"/>
      <c r="C672" s="86"/>
      <c r="D672" s="86"/>
      <c r="E672" s="86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</row>
    <row r="673" spans="1:27">
      <c r="A673" s="86"/>
      <c r="B673" s="86"/>
      <c r="C673" s="86"/>
      <c r="D673" s="86"/>
      <c r="E673" s="86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</row>
    <row r="674" spans="1:27">
      <c r="A674" s="86"/>
      <c r="B674" s="86"/>
      <c r="C674" s="86"/>
      <c r="D674" s="86"/>
      <c r="E674" s="86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</row>
    <row r="675" spans="1:27">
      <c r="A675" s="86"/>
      <c r="B675" s="86"/>
      <c r="C675" s="86"/>
      <c r="D675" s="86"/>
      <c r="E675" s="86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</row>
    <row r="676" spans="1:27">
      <c r="A676" s="86"/>
      <c r="B676" s="86"/>
      <c r="C676" s="86"/>
      <c r="D676" s="86"/>
      <c r="E676" s="86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</row>
    <row r="677" spans="1:27">
      <c r="A677" s="86"/>
      <c r="B677" s="86"/>
      <c r="C677" s="86"/>
      <c r="D677" s="86"/>
      <c r="E677" s="86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</row>
    <row r="678" spans="1:27">
      <c r="A678" s="86"/>
      <c r="B678" s="86"/>
      <c r="C678" s="86"/>
      <c r="D678" s="86"/>
      <c r="E678" s="86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</row>
    <row r="679" spans="1:27">
      <c r="A679" s="86"/>
      <c r="B679" s="86"/>
      <c r="C679" s="86"/>
      <c r="D679" s="86"/>
      <c r="E679" s="86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</row>
    <row r="680" spans="1:27">
      <c r="A680" s="86"/>
      <c r="B680" s="86"/>
      <c r="C680" s="86"/>
      <c r="D680" s="86"/>
      <c r="E680" s="86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</row>
    <row r="681" spans="1:27">
      <c r="A681" s="86"/>
      <c r="B681" s="86"/>
      <c r="C681" s="86"/>
      <c r="D681" s="86"/>
      <c r="E681" s="86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</row>
    <row r="682" spans="1:27">
      <c r="A682" s="86"/>
      <c r="B682" s="86"/>
      <c r="C682" s="86"/>
      <c r="D682" s="86"/>
      <c r="E682" s="86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</row>
    <row r="683" spans="1:27">
      <c r="A683" s="86"/>
      <c r="B683" s="86"/>
      <c r="C683" s="86"/>
      <c r="D683" s="86"/>
      <c r="E683" s="86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</row>
    <row r="684" spans="1:27">
      <c r="A684" s="86"/>
      <c r="B684" s="86"/>
      <c r="C684" s="86"/>
      <c r="D684" s="86"/>
      <c r="E684" s="86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</row>
    <row r="685" spans="1:27">
      <c r="A685" s="86"/>
      <c r="B685" s="86"/>
      <c r="C685" s="86"/>
      <c r="D685" s="86"/>
      <c r="E685" s="86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</row>
    <row r="686" spans="1:27">
      <c r="A686" s="86"/>
      <c r="B686" s="86"/>
      <c r="C686" s="86"/>
      <c r="D686" s="86"/>
      <c r="E686" s="86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</row>
    <row r="687" spans="1:27">
      <c r="A687" s="86"/>
      <c r="B687" s="86"/>
      <c r="C687" s="86"/>
      <c r="D687" s="86"/>
      <c r="E687" s="86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</row>
    <row r="688" spans="1:27">
      <c r="A688" s="86"/>
      <c r="B688" s="86"/>
      <c r="C688" s="86"/>
      <c r="D688" s="86"/>
      <c r="E688" s="86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</row>
    <row r="689" spans="1:27">
      <c r="A689" s="86"/>
      <c r="B689" s="86"/>
      <c r="C689" s="86"/>
      <c r="D689" s="86"/>
      <c r="E689" s="86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</row>
    <row r="690" spans="1:27">
      <c r="A690" s="86"/>
      <c r="B690" s="86"/>
      <c r="C690" s="86"/>
      <c r="D690" s="86"/>
      <c r="E690" s="86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</row>
    <row r="691" spans="1:27">
      <c r="A691" s="86"/>
      <c r="B691" s="86"/>
      <c r="C691" s="86"/>
      <c r="D691" s="86"/>
      <c r="E691" s="86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</row>
    <row r="692" spans="1:27">
      <c r="A692" s="86"/>
      <c r="B692" s="86"/>
      <c r="C692" s="86"/>
      <c r="D692" s="86"/>
      <c r="E692" s="86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</row>
    <row r="693" spans="1:27">
      <c r="A693" s="86"/>
      <c r="B693" s="86"/>
      <c r="C693" s="86"/>
      <c r="D693" s="86"/>
      <c r="E693" s="86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</row>
    <row r="694" spans="1:27">
      <c r="A694" s="86"/>
      <c r="B694" s="86"/>
      <c r="C694" s="86"/>
      <c r="D694" s="86"/>
      <c r="E694" s="86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</row>
    <row r="695" spans="1:27">
      <c r="A695" s="86"/>
      <c r="B695" s="86"/>
      <c r="C695" s="86"/>
      <c r="D695" s="86"/>
      <c r="E695" s="86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</row>
    <row r="696" spans="1:27">
      <c r="A696" s="86"/>
      <c r="B696" s="86"/>
      <c r="C696" s="86"/>
      <c r="D696" s="86"/>
      <c r="E696" s="86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</row>
    <row r="697" spans="1:27">
      <c r="A697" s="86"/>
      <c r="B697" s="86"/>
      <c r="C697" s="86"/>
      <c r="D697" s="86"/>
      <c r="E697" s="86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</row>
    <row r="698" spans="1:27">
      <c r="A698" s="86"/>
      <c r="B698" s="86"/>
      <c r="C698" s="86"/>
      <c r="D698" s="86"/>
      <c r="E698" s="86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</row>
    <row r="699" spans="1:27">
      <c r="A699" s="86"/>
      <c r="B699" s="86"/>
      <c r="C699" s="86"/>
      <c r="D699" s="86"/>
      <c r="E699" s="86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</row>
    <row r="700" spans="1:27">
      <c r="A700" s="86"/>
      <c r="B700" s="86"/>
      <c r="C700" s="86"/>
      <c r="D700" s="86"/>
      <c r="E700" s="86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</row>
    <row r="701" spans="1:27">
      <c r="A701" s="86"/>
      <c r="B701" s="86"/>
      <c r="C701" s="86"/>
      <c r="D701" s="86"/>
      <c r="E701" s="86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</row>
    <row r="702" spans="1:27">
      <c r="A702" s="86"/>
      <c r="B702" s="86"/>
      <c r="C702" s="86"/>
      <c r="D702" s="86"/>
      <c r="E702" s="86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</row>
    <row r="703" spans="1:27">
      <c r="A703" s="86"/>
      <c r="B703" s="86"/>
      <c r="C703" s="86"/>
      <c r="D703" s="86"/>
      <c r="E703" s="86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</row>
    <row r="704" spans="1:27">
      <c r="A704" s="86"/>
      <c r="B704" s="86"/>
      <c r="C704" s="86"/>
      <c r="D704" s="86"/>
      <c r="E704" s="86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</row>
    <row r="705" spans="1:27">
      <c r="A705" s="86"/>
      <c r="B705" s="86"/>
      <c r="C705" s="86"/>
      <c r="D705" s="86"/>
      <c r="E705" s="86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</row>
    <row r="706" spans="1:27">
      <c r="A706" s="86"/>
      <c r="B706" s="86"/>
      <c r="C706" s="86"/>
      <c r="D706" s="86"/>
      <c r="E706" s="86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</row>
    <row r="707" spans="1:27">
      <c r="A707" s="86"/>
      <c r="B707" s="86"/>
      <c r="C707" s="86"/>
      <c r="D707" s="86"/>
      <c r="E707" s="86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</row>
    <row r="708" spans="1:27">
      <c r="A708" s="86"/>
      <c r="B708" s="86"/>
      <c r="C708" s="86"/>
      <c r="D708" s="86"/>
      <c r="E708" s="86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</row>
    <row r="709" spans="1:27">
      <c r="A709" s="86"/>
      <c r="B709" s="86"/>
      <c r="C709" s="86"/>
      <c r="D709" s="86"/>
      <c r="E709" s="86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</row>
    <row r="710" spans="1:27">
      <c r="A710" s="86"/>
      <c r="B710" s="86"/>
      <c r="C710" s="86"/>
      <c r="D710" s="86"/>
      <c r="E710" s="86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</row>
    <row r="711" spans="1:27">
      <c r="A711" s="86"/>
      <c r="B711" s="86"/>
      <c r="C711" s="86"/>
      <c r="D711" s="86"/>
      <c r="E711" s="86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</row>
    <row r="712" spans="1:27">
      <c r="A712" s="86"/>
      <c r="B712" s="86"/>
      <c r="C712" s="86"/>
      <c r="D712" s="86"/>
      <c r="E712" s="86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</row>
    <row r="713" spans="1:27">
      <c r="A713" s="86"/>
      <c r="B713" s="86"/>
      <c r="C713" s="86"/>
      <c r="D713" s="86"/>
      <c r="E713" s="86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</row>
    <row r="714" spans="1:27">
      <c r="A714" s="86"/>
      <c r="B714" s="86"/>
      <c r="C714" s="86"/>
      <c r="D714" s="86"/>
      <c r="E714" s="86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</row>
    <row r="715" spans="1:27">
      <c r="A715" s="86"/>
      <c r="B715" s="86"/>
      <c r="C715" s="86"/>
      <c r="D715" s="86"/>
      <c r="E715" s="86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</row>
    <row r="716" spans="1:27">
      <c r="A716" s="86"/>
      <c r="B716" s="86"/>
      <c r="C716" s="86"/>
      <c r="D716" s="86"/>
      <c r="E716" s="86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</row>
    <row r="717" spans="1:27">
      <c r="A717" s="86"/>
      <c r="B717" s="86"/>
      <c r="C717" s="86"/>
      <c r="D717" s="86"/>
      <c r="E717" s="86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</row>
    <row r="718" spans="1:27">
      <c r="A718" s="86"/>
      <c r="B718" s="86"/>
      <c r="C718" s="86"/>
      <c r="D718" s="86"/>
      <c r="E718" s="86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</row>
    <row r="719" spans="1:27">
      <c r="A719" s="86"/>
      <c r="B719" s="86"/>
      <c r="C719" s="86"/>
      <c r="D719" s="86"/>
      <c r="E719" s="86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</row>
    <row r="720" spans="1:27">
      <c r="A720" s="86"/>
      <c r="B720" s="86"/>
      <c r="C720" s="86"/>
      <c r="D720" s="86"/>
      <c r="E720" s="86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</row>
    <row r="721" spans="1:27">
      <c r="A721" s="86"/>
      <c r="B721" s="86"/>
      <c r="C721" s="86"/>
      <c r="D721" s="86"/>
      <c r="E721" s="86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</row>
    <row r="722" spans="1:27">
      <c r="A722" s="86"/>
      <c r="B722" s="86"/>
      <c r="C722" s="86"/>
      <c r="D722" s="86"/>
      <c r="E722" s="86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</row>
    <row r="723" spans="1:27">
      <c r="A723" s="86"/>
      <c r="B723" s="86"/>
      <c r="C723" s="86"/>
      <c r="D723" s="86"/>
      <c r="E723" s="86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</row>
    <row r="724" spans="1:27">
      <c r="A724" s="86"/>
      <c r="B724" s="86"/>
      <c r="C724" s="86"/>
      <c r="D724" s="86"/>
      <c r="E724" s="86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</row>
    <row r="725" spans="1:27">
      <c r="A725" s="86"/>
      <c r="B725" s="86"/>
      <c r="C725" s="86"/>
      <c r="D725" s="86"/>
      <c r="E725" s="86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</row>
    <row r="726" spans="1:27">
      <c r="A726" s="86"/>
      <c r="B726" s="86"/>
      <c r="C726" s="86"/>
      <c r="D726" s="86"/>
      <c r="E726" s="86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</row>
    <row r="727" spans="1:27">
      <c r="A727" s="86"/>
      <c r="B727" s="86"/>
      <c r="C727" s="86"/>
      <c r="D727" s="86"/>
      <c r="E727" s="86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</row>
    <row r="728" spans="1:27">
      <c r="A728" s="86"/>
      <c r="B728" s="86"/>
      <c r="C728" s="86"/>
      <c r="D728" s="86"/>
      <c r="E728" s="86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</row>
    <row r="729" spans="1:27">
      <c r="A729" s="86"/>
      <c r="B729" s="86"/>
      <c r="C729" s="86"/>
      <c r="D729" s="86"/>
      <c r="E729" s="86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</row>
    <row r="730" spans="1:27">
      <c r="A730" s="86"/>
      <c r="B730" s="86"/>
      <c r="C730" s="86"/>
      <c r="D730" s="86"/>
      <c r="E730" s="86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</row>
    <row r="731" spans="1:27">
      <c r="A731" s="86"/>
      <c r="B731" s="86"/>
      <c r="C731" s="86"/>
      <c r="D731" s="86"/>
      <c r="E731" s="86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</row>
    <row r="732" spans="1:27">
      <c r="A732" s="86"/>
      <c r="B732" s="86"/>
      <c r="C732" s="86"/>
      <c r="D732" s="86"/>
      <c r="E732" s="86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</row>
    <row r="733" spans="1:27">
      <c r="A733" s="86"/>
      <c r="B733" s="86"/>
      <c r="C733" s="86"/>
      <c r="D733" s="86"/>
      <c r="E733" s="86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</row>
    <row r="734" spans="1:27">
      <c r="A734" s="86"/>
      <c r="B734" s="86"/>
      <c r="C734" s="86"/>
      <c r="D734" s="86"/>
      <c r="E734" s="86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</row>
    <row r="735" spans="1:27">
      <c r="A735" s="86"/>
      <c r="B735" s="86"/>
      <c r="C735" s="86"/>
      <c r="D735" s="86"/>
      <c r="E735" s="86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</row>
    <row r="736" spans="1:27">
      <c r="A736" s="86"/>
      <c r="B736" s="86"/>
      <c r="C736" s="86"/>
      <c r="D736" s="86"/>
      <c r="E736" s="86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</row>
    <row r="737" spans="1:27">
      <c r="A737" s="86"/>
      <c r="B737" s="86"/>
      <c r="C737" s="86"/>
      <c r="D737" s="86"/>
      <c r="E737" s="86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</row>
    <row r="738" spans="1:27">
      <c r="A738" s="86"/>
      <c r="B738" s="86"/>
      <c r="C738" s="86"/>
      <c r="D738" s="86"/>
      <c r="E738" s="86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</row>
    <row r="739" spans="1:27">
      <c r="A739" s="86"/>
      <c r="B739" s="86"/>
      <c r="C739" s="86"/>
      <c r="D739" s="86"/>
      <c r="E739" s="86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</row>
    <row r="740" spans="1:27">
      <c r="A740" s="86"/>
      <c r="B740" s="86"/>
      <c r="C740" s="86"/>
      <c r="D740" s="86"/>
      <c r="E740" s="86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</row>
    <row r="741" spans="1:27">
      <c r="A741" s="86"/>
      <c r="B741" s="86"/>
      <c r="C741" s="86"/>
      <c r="D741" s="86"/>
      <c r="E741" s="86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</row>
    <row r="742" spans="1:27">
      <c r="A742" s="86"/>
      <c r="B742" s="86"/>
      <c r="C742" s="86"/>
      <c r="D742" s="86"/>
      <c r="E742" s="86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</row>
    <row r="743" spans="1:27">
      <c r="A743" s="86"/>
      <c r="B743" s="86"/>
      <c r="C743" s="86"/>
      <c r="D743" s="86"/>
      <c r="E743" s="86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</row>
    <row r="744" spans="1:27">
      <c r="A744" s="86"/>
      <c r="B744" s="86"/>
      <c r="C744" s="86"/>
      <c r="D744" s="86"/>
      <c r="E744" s="86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</row>
    <row r="745" spans="1:27">
      <c r="A745" s="86"/>
      <c r="B745" s="86"/>
      <c r="C745" s="86"/>
      <c r="D745" s="86"/>
      <c r="E745" s="86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</row>
    <row r="746" spans="1:27">
      <c r="A746" s="86"/>
      <c r="B746" s="86"/>
      <c r="C746" s="86"/>
      <c r="D746" s="86"/>
      <c r="E746" s="86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</row>
    <row r="747" spans="1:27">
      <c r="A747" s="86"/>
      <c r="B747" s="86"/>
      <c r="C747" s="86"/>
      <c r="D747" s="86"/>
      <c r="E747" s="86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</row>
    <row r="748" spans="1:27">
      <c r="A748" s="86"/>
      <c r="B748" s="86"/>
      <c r="C748" s="86"/>
      <c r="D748" s="86"/>
      <c r="E748" s="86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</row>
    <row r="749" spans="1:27">
      <c r="A749" s="86"/>
      <c r="B749" s="86"/>
      <c r="C749" s="86"/>
      <c r="D749" s="86"/>
      <c r="E749" s="86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</row>
    <row r="750" spans="1:27">
      <c r="A750" s="86"/>
      <c r="B750" s="86"/>
      <c r="C750" s="86"/>
      <c r="D750" s="86"/>
      <c r="E750" s="86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</row>
    <row r="751" spans="1:27">
      <c r="A751" s="86"/>
      <c r="B751" s="86"/>
      <c r="C751" s="86"/>
      <c r="D751" s="86"/>
      <c r="E751" s="86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</row>
    <row r="752" spans="1:27">
      <c r="A752" s="86"/>
      <c r="B752" s="86"/>
      <c r="C752" s="86"/>
      <c r="D752" s="86"/>
      <c r="E752" s="86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</row>
    <row r="753" spans="1:27">
      <c r="A753" s="86"/>
      <c r="B753" s="86"/>
      <c r="C753" s="86"/>
      <c r="D753" s="86"/>
      <c r="E753" s="86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</row>
    <row r="754" spans="1:27">
      <c r="A754" s="86"/>
      <c r="B754" s="86"/>
      <c r="C754" s="86"/>
      <c r="D754" s="86"/>
      <c r="E754" s="86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</row>
    <row r="755" spans="1:27">
      <c r="A755" s="86"/>
      <c r="B755" s="86"/>
      <c r="C755" s="86"/>
      <c r="D755" s="86"/>
      <c r="E755" s="86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</row>
    <row r="756" spans="1:27">
      <c r="A756" s="86"/>
      <c r="B756" s="86"/>
      <c r="C756" s="86"/>
      <c r="D756" s="86"/>
      <c r="E756" s="86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</row>
    <row r="757" spans="1:27">
      <c r="A757" s="86"/>
      <c r="B757" s="86"/>
      <c r="C757" s="86"/>
      <c r="D757" s="86"/>
      <c r="E757" s="86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</row>
    <row r="758" spans="1:27">
      <c r="A758" s="86"/>
      <c r="B758" s="86"/>
      <c r="C758" s="86"/>
      <c r="D758" s="86"/>
      <c r="E758" s="86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</row>
    <row r="759" spans="1:27">
      <c r="A759" s="86"/>
      <c r="B759" s="86"/>
      <c r="C759" s="86"/>
      <c r="D759" s="86"/>
      <c r="E759" s="86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</row>
    <row r="760" spans="1:27">
      <c r="A760" s="86"/>
      <c r="B760" s="86"/>
      <c r="C760" s="86"/>
      <c r="D760" s="86"/>
      <c r="E760" s="86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</row>
    <row r="761" spans="1:27">
      <c r="A761" s="86"/>
      <c r="B761" s="86"/>
      <c r="C761" s="86"/>
      <c r="D761" s="86"/>
      <c r="E761" s="86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</row>
    <row r="762" spans="1:27">
      <c r="A762" s="86"/>
      <c r="B762" s="86"/>
      <c r="C762" s="86"/>
      <c r="D762" s="86"/>
      <c r="E762" s="86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</row>
    <row r="763" spans="1:27">
      <c r="A763" s="86"/>
      <c r="B763" s="86"/>
      <c r="C763" s="86"/>
      <c r="D763" s="86"/>
      <c r="E763" s="86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</row>
    <row r="764" spans="1:27">
      <c r="A764" s="86"/>
      <c r="B764" s="86"/>
      <c r="C764" s="86"/>
      <c r="D764" s="86"/>
      <c r="E764" s="86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</row>
    <row r="765" spans="1:27">
      <c r="A765" s="86"/>
      <c r="B765" s="86"/>
      <c r="C765" s="86"/>
      <c r="D765" s="86"/>
      <c r="E765" s="86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</row>
    <row r="766" spans="1:27">
      <c r="A766" s="86"/>
      <c r="B766" s="86"/>
      <c r="C766" s="86"/>
      <c r="D766" s="86"/>
      <c r="E766" s="86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</row>
    <row r="767" spans="1:27">
      <c r="A767" s="86"/>
      <c r="B767" s="86"/>
      <c r="C767" s="86"/>
      <c r="D767" s="86"/>
      <c r="E767" s="86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</row>
    <row r="768" spans="1:27">
      <c r="A768" s="86"/>
      <c r="B768" s="86"/>
      <c r="C768" s="86"/>
      <c r="D768" s="86"/>
      <c r="E768" s="86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</row>
    <row r="769" spans="1:27">
      <c r="A769" s="86"/>
      <c r="B769" s="86"/>
      <c r="C769" s="86"/>
      <c r="D769" s="86"/>
      <c r="E769" s="86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</row>
    <row r="770" spans="1:27">
      <c r="A770" s="86"/>
      <c r="B770" s="86"/>
      <c r="C770" s="86"/>
      <c r="D770" s="86"/>
      <c r="E770" s="86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</row>
    <row r="771" spans="1:27">
      <c r="A771" s="86"/>
      <c r="B771" s="86"/>
      <c r="C771" s="86"/>
      <c r="D771" s="86"/>
      <c r="E771" s="86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</row>
    <row r="772" spans="1:27">
      <c r="A772" s="86"/>
      <c r="B772" s="86"/>
      <c r="C772" s="86"/>
      <c r="D772" s="86"/>
      <c r="E772" s="86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</row>
    <row r="773" spans="1:27">
      <c r="A773" s="86"/>
      <c r="B773" s="86"/>
      <c r="C773" s="86"/>
      <c r="D773" s="86"/>
      <c r="E773" s="86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</row>
    <row r="774" spans="1:27">
      <c r="A774" s="86"/>
      <c r="B774" s="86"/>
      <c r="C774" s="86"/>
      <c r="D774" s="86"/>
      <c r="E774" s="86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</row>
    <row r="775" spans="1:27">
      <c r="A775" s="86"/>
      <c r="B775" s="86"/>
      <c r="C775" s="86"/>
      <c r="D775" s="86"/>
      <c r="E775" s="86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</row>
    <row r="776" spans="1:27">
      <c r="A776" s="86"/>
      <c r="B776" s="86"/>
      <c r="C776" s="86"/>
      <c r="D776" s="86"/>
      <c r="E776" s="86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</row>
    <row r="777" spans="1:27">
      <c r="A777" s="86"/>
      <c r="B777" s="86"/>
      <c r="C777" s="86"/>
      <c r="D777" s="86"/>
      <c r="E777" s="86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</row>
    <row r="778" spans="1:27">
      <c r="A778" s="86"/>
      <c r="B778" s="86"/>
      <c r="C778" s="86"/>
      <c r="D778" s="86"/>
      <c r="E778" s="86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</row>
    <row r="779" spans="1:27">
      <c r="A779" s="86"/>
      <c r="B779" s="86"/>
      <c r="C779" s="86"/>
      <c r="D779" s="86"/>
      <c r="E779" s="86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</row>
    <row r="780" spans="1:27">
      <c r="A780" s="86"/>
      <c r="B780" s="86"/>
      <c r="C780" s="86"/>
      <c r="D780" s="86"/>
      <c r="E780" s="86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</row>
    <row r="781" spans="1:27">
      <c r="A781" s="86"/>
      <c r="B781" s="86"/>
      <c r="C781" s="86"/>
      <c r="D781" s="86"/>
      <c r="E781" s="86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</row>
    <row r="782" spans="1:27">
      <c r="A782" s="86"/>
      <c r="B782" s="86"/>
      <c r="C782" s="86"/>
      <c r="D782" s="86"/>
      <c r="E782" s="86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</row>
    <row r="783" spans="1:27">
      <c r="A783" s="86"/>
      <c r="B783" s="86"/>
      <c r="C783" s="86"/>
      <c r="D783" s="86"/>
      <c r="E783" s="86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</row>
    <row r="784" spans="1:27">
      <c r="A784" s="86"/>
      <c r="B784" s="86"/>
      <c r="C784" s="86"/>
      <c r="D784" s="86"/>
      <c r="E784" s="86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</row>
    <row r="785" spans="1:27">
      <c r="A785" s="86"/>
      <c r="B785" s="86"/>
      <c r="C785" s="86"/>
      <c r="D785" s="86"/>
      <c r="E785" s="86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</row>
    <row r="786" spans="1:27">
      <c r="A786" s="86"/>
      <c r="B786" s="86"/>
      <c r="C786" s="86"/>
      <c r="D786" s="86"/>
      <c r="E786" s="86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</row>
    <row r="787" spans="1:27">
      <c r="A787" s="86"/>
      <c r="B787" s="86"/>
      <c r="C787" s="86"/>
      <c r="D787" s="86"/>
      <c r="E787" s="86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</row>
    <row r="788" spans="1:27">
      <c r="A788" s="86"/>
      <c r="B788" s="86"/>
      <c r="C788" s="86"/>
      <c r="D788" s="86"/>
      <c r="E788" s="86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</row>
    <row r="789" spans="1:27">
      <c r="A789" s="86"/>
      <c r="B789" s="86"/>
      <c r="C789" s="86"/>
      <c r="D789" s="86"/>
      <c r="E789" s="86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</row>
    <row r="790" spans="1:27">
      <c r="A790" s="86"/>
      <c r="B790" s="86"/>
      <c r="C790" s="86"/>
      <c r="D790" s="86"/>
      <c r="E790" s="86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</row>
    <row r="791" spans="1:27">
      <c r="A791" s="86"/>
      <c r="B791" s="86"/>
      <c r="C791" s="86"/>
      <c r="D791" s="86"/>
      <c r="E791" s="86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</row>
    <row r="792" spans="1:27">
      <c r="A792" s="86"/>
      <c r="B792" s="86"/>
      <c r="C792" s="86"/>
      <c r="D792" s="86"/>
      <c r="E792" s="86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</row>
    <row r="793" spans="1:27">
      <c r="A793" s="86"/>
      <c r="B793" s="86"/>
      <c r="C793" s="86"/>
      <c r="D793" s="86"/>
      <c r="E793" s="86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</row>
    <row r="794" spans="1:27">
      <c r="A794" s="86"/>
      <c r="B794" s="86"/>
      <c r="C794" s="86"/>
      <c r="D794" s="86"/>
      <c r="E794" s="86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</row>
    <row r="795" spans="1:27">
      <c r="A795" s="86"/>
      <c r="B795" s="86"/>
      <c r="C795" s="86"/>
      <c r="D795" s="86"/>
      <c r="E795" s="86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</row>
    <row r="796" spans="1:27">
      <c r="A796" s="86"/>
      <c r="B796" s="86"/>
      <c r="C796" s="86"/>
      <c r="D796" s="86"/>
      <c r="E796" s="86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</row>
    <row r="797" spans="1:27">
      <c r="A797" s="86"/>
      <c r="B797" s="86"/>
      <c r="C797" s="86"/>
      <c r="D797" s="86"/>
      <c r="E797" s="86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</row>
    <row r="798" spans="1:27">
      <c r="A798" s="86"/>
      <c r="B798" s="86"/>
      <c r="C798" s="86"/>
      <c r="D798" s="86"/>
      <c r="E798" s="86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</row>
    <row r="799" spans="1:27">
      <c r="A799" s="86"/>
      <c r="B799" s="86"/>
      <c r="C799" s="86"/>
      <c r="D799" s="86"/>
      <c r="E799" s="86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</row>
    <row r="800" spans="1:27">
      <c r="A800" s="86"/>
      <c r="B800" s="86"/>
      <c r="C800" s="86"/>
      <c r="D800" s="86"/>
      <c r="E800" s="86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</row>
    <row r="801" spans="1:27">
      <c r="A801" s="86"/>
      <c r="B801" s="86"/>
      <c r="C801" s="86"/>
      <c r="D801" s="86"/>
      <c r="E801" s="86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</row>
    <row r="802" spans="1:27">
      <c r="A802" s="86"/>
      <c r="B802" s="86"/>
      <c r="C802" s="86"/>
      <c r="D802" s="86"/>
      <c r="E802" s="86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</row>
    <row r="803" spans="1:27">
      <c r="A803" s="86"/>
      <c r="B803" s="86"/>
      <c r="C803" s="86"/>
      <c r="D803" s="86"/>
      <c r="E803" s="86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</row>
    <row r="804" spans="1:27">
      <c r="A804" s="86"/>
      <c r="B804" s="86"/>
      <c r="C804" s="86"/>
      <c r="D804" s="86"/>
      <c r="E804" s="86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</row>
    <row r="805" spans="1:27">
      <c r="A805" s="86"/>
      <c r="B805" s="86"/>
      <c r="C805" s="86"/>
      <c r="D805" s="86"/>
      <c r="E805" s="86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</row>
    <row r="806" spans="1:27">
      <c r="A806" s="86"/>
      <c r="B806" s="86"/>
      <c r="C806" s="86"/>
      <c r="D806" s="86"/>
      <c r="E806" s="86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</row>
    <row r="807" spans="1:27">
      <c r="A807" s="86"/>
      <c r="B807" s="86"/>
      <c r="C807" s="86"/>
      <c r="D807" s="86"/>
      <c r="E807" s="86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</row>
    <row r="808" spans="1:27">
      <c r="A808" s="86"/>
      <c r="B808" s="86"/>
      <c r="C808" s="86"/>
      <c r="D808" s="86"/>
      <c r="E808" s="86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</row>
    <row r="809" spans="1:27">
      <c r="A809" s="86"/>
      <c r="B809" s="86"/>
      <c r="C809" s="86"/>
      <c r="D809" s="86"/>
      <c r="E809" s="86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</row>
    <row r="810" spans="1:27">
      <c r="A810" s="86"/>
      <c r="B810" s="86"/>
      <c r="C810" s="86"/>
      <c r="D810" s="86"/>
      <c r="E810" s="86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</row>
    <row r="811" spans="1:27">
      <c r="A811" s="86"/>
      <c r="B811" s="86"/>
      <c r="C811" s="86"/>
      <c r="D811" s="86"/>
      <c r="E811" s="86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</row>
    <row r="812" spans="1:27">
      <c r="A812" s="86"/>
      <c r="B812" s="86"/>
      <c r="C812" s="86"/>
      <c r="D812" s="86"/>
      <c r="E812" s="86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</row>
    <row r="813" spans="1:27">
      <c r="A813" s="86"/>
      <c r="B813" s="86"/>
      <c r="C813" s="86"/>
      <c r="D813" s="86"/>
      <c r="E813" s="86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</row>
    <row r="814" spans="1:27">
      <c r="A814" s="86"/>
      <c r="B814" s="86"/>
      <c r="C814" s="86"/>
      <c r="D814" s="86"/>
      <c r="E814" s="86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</row>
    <row r="815" spans="1:27">
      <c r="A815" s="86"/>
      <c r="B815" s="86"/>
      <c r="C815" s="86"/>
      <c r="D815" s="86"/>
      <c r="E815" s="86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</row>
    <row r="816" spans="1:27">
      <c r="A816" s="86"/>
      <c r="B816" s="86"/>
      <c r="C816" s="86"/>
      <c r="D816" s="86"/>
      <c r="E816" s="86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</row>
    <row r="817" spans="1:27">
      <c r="A817" s="86"/>
      <c r="B817" s="86"/>
      <c r="C817" s="86"/>
      <c r="D817" s="86"/>
      <c r="E817" s="86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</row>
    <row r="818" spans="1:27">
      <c r="A818" s="86"/>
      <c r="B818" s="86"/>
      <c r="C818" s="86"/>
      <c r="D818" s="86"/>
      <c r="E818" s="86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</row>
    <row r="819" spans="1:27">
      <c r="A819" s="86"/>
      <c r="B819" s="86"/>
      <c r="C819" s="86"/>
      <c r="D819" s="86"/>
      <c r="E819" s="86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</row>
    <row r="820" spans="1:27">
      <c r="A820" s="86"/>
      <c r="B820" s="86"/>
      <c r="C820" s="86"/>
      <c r="D820" s="86"/>
      <c r="E820" s="86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</row>
    <row r="821" spans="1:27">
      <c r="A821" s="86"/>
      <c r="B821" s="86"/>
      <c r="C821" s="86"/>
      <c r="D821" s="86"/>
      <c r="E821" s="86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</row>
    <row r="822" spans="1:27">
      <c r="A822" s="86"/>
      <c r="B822" s="86"/>
      <c r="C822" s="86"/>
      <c r="D822" s="86"/>
      <c r="E822" s="86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</row>
    <row r="823" spans="1:27">
      <c r="A823" s="86"/>
      <c r="B823" s="86"/>
      <c r="C823" s="86"/>
      <c r="D823" s="86"/>
      <c r="E823" s="86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</row>
    <row r="824" spans="1:27">
      <c r="A824" s="86"/>
      <c r="B824" s="86"/>
      <c r="C824" s="86"/>
      <c r="D824" s="86"/>
      <c r="E824" s="86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</row>
    <row r="825" spans="1:27">
      <c r="A825" s="86"/>
      <c r="B825" s="86"/>
      <c r="C825" s="86"/>
      <c r="D825" s="86"/>
      <c r="E825" s="86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</row>
    <row r="826" spans="1:27">
      <c r="A826" s="86"/>
      <c r="B826" s="86"/>
      <c r="C826" s="86"/>
      <c r="D826" s="86"/>
      <c r="E826" s="86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</row>
    <row r="827" spans="1:27">
      <c r="A827" s="86"/>
      <c r="B827" s="86"/>
      <c r="C827" s="86"/>
      <c r="D827" s="86"/>
      <c r="E827" s="86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</row>
    <row r="828" spans="1:27">
      <c r="A828" s="86"/>
      <c r="B828" s="86"/>
      <c r="C828" s="86"/>
      <c r="D828" s="86"/>
      <c r="E828" s="86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</row>
    <row r="829" spans="1:27">
      <c r="A829" s="86"/>
      <c r="B829" s="86"/>
      <c r="C829" s="86"/>
      <c r="D829" s="86"/>
      <c r="E829" s="86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</row>
    <row r="830" spans="1:27">
      <c r="A830" s="86"/>
      <c r="B830" s="86"/>
      <c r="C830" s="86"/>
      <c r="D830" s="86"/>
      <c r="E830" s="86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</row>
    <row r="831" spans="1:27">
      <c r="A831" s="86"/>
      <c r="B831" s="86"/>
      <c r="C831" s="86"/>
      <c r="D831" s="86"/>
      <c r="E831" s="86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</row>
    <row r="832" spans="1:27">
      <c r="A832" s="86"/>
      <c r="B832" s="86"/>
      <c r="C832" s="86"/>
      <c r="D832" s="86"/>
      <c r="E832" s="86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</row>
    <row r="833" spans="1:27">
      <c r="A833" s="86"/>
      <c r="B833" s="86"/>
      <c r="C833" s="86"/>
      <c r="D833" s="86"/>
      <c r="E833" s="86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</row>
    <row r="834" spans="1:27">
      <c r="A834" s="86"/>
      <c r="B834" s="86"/>
      <c r="C834" s="86"/>
      <c r="D834" s="86"/>
      <c r="E834" s="86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</row>
    <row r="835" spans="1:27">
      <c r="A835" s="86"/>
      <c r="B835" s="86"/>
      <c r="C835" s="86"/>
      <c r="D835" s="86"/>
      <c r="E835" s="86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</row>
    <row r="836" spans="1:27">
      <c r="A836" s="86"/>
      <c r="B836" s="86"/>
      <c r="C836" s="86"/>
      <c r="D836" s="86"/>
      <c r="E836" s="86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</row>
    <row r="837" spans="1:27">
      <c r="A837" s="86"/>
      <c r="B837" s="86"/>
      <c r="C837" s="86"/>
      <c r="D837" s="86"/>
      <c r="E837" s="86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</row>
    <row r="838" spans="1:27">
      <c r="A838" s="86"/>
      <c r="B838" s="86"/>
      <c r="C838" s="86"/>
      <c r="D838" s="86"/>
      <c r="E838" s="86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</row>
    <row r="839" spans="1:27">
      <c r="A839" s="86"/>
      <c r="B839" s="86"/>
      <c r="C839" s="86"/>
      <c r="D839" s="86"/>
      <c r="E839" s="86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</row>
    <row r="840" spans="1:27">
      <c r="A840" s="86"/>
      <c r="B840" s="86"/>
      <c r="C840" s="86"/>
      <c r="D840" s="86"/>
      <c r="E840" s="86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</row>
    <row r="841" spans="1:27">
      <c r="A841" s="86"/>
      <c r="B841" s="86"/>
      <c r="C841" s="86"/>
      <c r="D841" s="86"/>
      <c r="E841" s="86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</row>
    <row r="842" spans="1:27">
      <c r="A842" s="86"/>
      <c r="B842" s="86"/>
      <c r="C842" s="86"/>
      <c r="D842" s="86"/>
      <c r="E842" s="86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</row>
    <row r="843" spans="1:27">
      <c r="A843" s="86"/>
      <c r="B843" s="86"/>
      <c r="C843" s="86"/>
      <c r="D843" s="86"/>
      <c r="E843" s="86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</row>
    <row r="844" spans="1:27">
      <c r="A844" s="86"/>
      <c r="B844" s="86"/>
      <c r="C844" s="86"/>
      <c r="D844" s="86"/>
      <c r="E844" s="86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</row>
    <row r="845" spans="1:27">
      <c r="A845" s="86"/>
      <c r="B845" s="86"/>
      <c r="C845" s="86"/>
      <c r="D845" s="86"/>
      <c r="E845" s="86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</row>
    <row r="846" spans="1:27">
      <c r="A846" s="86"/>
      <c r="B846" s="86"/>
      <c r="C846" s="86"/>
      <c r="D846" s="86"/>
      <c r="E846" s="86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</row>
    <row r="847" spans="1:27">
      <c r="A847" s="86"/>
      <c r="B847" s="86"/>
      <c r="C847" s="86"/>
      <c r="D847" s="86"/>
      <c r="E847" s="86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</row>
    <row r="848" spans="1:27">
      <c r="A848" s="86"/>
      <c r="B848" s="86"/>
      <c r="C848" s="86"/>
      <c r="D848" s="86"/>
      <c r="E848" s="86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</row>
    <row r="849" spans="1:27">
      <c r="A849" s="86"/>
      <c r="B849" s="86"/>
      <c r="C849" s="86"/>
      <c r="D849" s="86"/>
      <c r="E849" s="86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</row>
    <row r="850" spans="1:27">
      <c r="A850" s="86"/>
      <c r="B850" s="86"/>
      <c r="C850" s="86"/>
      <c r="D850" s="86"/>
      <c r="E850" s="86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</row>
    <row r="851" spans="1:27">
      <c r="A851" s="86"/>
      <c r="B851" s="86"/>
      <c r="C851" s="86"/>
      <c r="D851" s="86"/>
      <c r="E851" s="86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</row>
    <row r="852" spans="1:27">
      <c r="A852" s="86"/>
      <c r="B852" s="86"/>
      <c r="C852" s="86"/>
      <c r="D852" s="86"/>
      <c r="E852" s="86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</row>
    <row r="853" spans="1:27">
      <c r="A853" s="86"/>
      <c r="B853" s="86"/>
      <c r="C853" s="86"/>
      <c r="D853" s="86"/>
      <c r="E853" s="86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</row>
    <row r="854" spans="1:27">
      <c r="A854" s="86"/>
      <c r="B854" s="86"/>
      <c r="C854" s="86"/>
      <c r="D854" s="86"/>
      <c r="E854" s="86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</row>
    <row r="855" spans="1:27">
      <c r="A855" s="86"/>
      <c r="B855" s="86"/>
      <c r="C855" s="86"/>
      <c r="D855" s="86"/>
      <c r="E855" s="86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</row>
    <row r="856" spans="1:27">
      <c r="A856" s="86"/>
      <c r="B856" s="86"/>
      <c r="C856" s="86"/>
      <c r="D856" s="86"/>
      <c r="E856" s="86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</row>
    <row r="857" spans="1:27">
      <c r="A857" s="86"/>
      <c r="B857" s="86"/>
      <c r="C857" s="86"/>
      <c r="D857" s="86"/>
      <c r="E857" s="86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</row>
    <row r="858" spans="1:27">
      <c r="A858" s="86"/>
      <c r="B858" s="86"/>
      <c r="C858" s="86"/>
      <c r="D858" s="86"/>
      <c r="E858" s="86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</row>
    <row r="859" spans="1:27">
      <c r="A859" s="86"/>
      <c r="B859" s="86"/>
      <c r="C859" s="86"/>
      <c r="D859" s="86"/>
      <c r="E859" s="86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</row>
    <row r="860" spans="1:27">
      <c r="A860" s="86"/>
      <c r="B860" s="86"/>
      <c r="C860" s="86"/>
      <c r="D860" s="86"/>
      <c r="E860" s="86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</row>
    <row r="861" spans="1:27">
      <c r="A861" s="86"/>
      <c r="B861" s="86"/>
      <c r="C861" s="86"/>
      <c r="D861" s="86"/>
      <c r="E861" s="86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</row>
    <row r="862" spans="1:27">
      <c r="A862" s="86"/>
      <c r="B862" s="86"/>
      <c r="C862" s="86"/>
      <c r="D862" s="86"/>
      <c r="E862" s="86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</row>
    <row r="863" spans="1:27">
      <c r="A863" s="86"/>
      <c r="B863" s="86"/>
      <c r="C863" s="86"/>
      <c r="D863" s="86"/>
      <c r="E863" s="86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</row>
    <row r="864" spans="1:27">
      <c r="A864" s="86"/>
      <c r="B864" s="86"/>
      <c r="C864" s="86"/>
      <c r="D864" s="86"/>
      <c r="E864" s="86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</row>
    <row r="865" spans="1:27">
      <c r="A865" s="86"/>
      <c r="B865" s="86"/>
      <c r="C865" s="86"/>
      <c r="D865" s="86"/>
      <c r="E865" s="86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</row>
    <row r="866" spans="1:27">
      <c r="A866" s="86"/>
      <c r="B866" s="86"/>
      <c r="C866" s="86"/>
      <c r="D866" s="86"/>
      <c r="E866" s="86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</row>
    <row r="867" spans="1:27">
      <c r="A867" s="86"/>
      <c r="B867" s="86"/>
      <c r="C867" s="86"/>
      <c r="D867" s="86"/>
      <c r="E867" s="86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</row>
    <row r="868" spans="1:27">
      <c r="A868" s="86"/>
      <c r="B868" s="86"/>
      <c r="C868" s="86"/>
      <c r="D868" s="86"/>
      <c r="E868" s="86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</row>
    <row r="869" spans="1:27">
      <c r="A869" s="86"/>
      <c r="B869" s="86"/>
      <c r="C869" s="86"/>
      <c r="D869" s="86"/>
      <c r="E869" s="86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</row>
    <row r="870" spans="1:27">
      <c r="A870" s="86"/>
      <c r="B870" s="86"/>
      <c r="C870" s="86"/>
      <c r="D870" s="86"/>
      <c r="E870" s="86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</row>
    <row r="871" spans="1:27">
      <c r="A871" s="86"/>
      <c r="B871" s="86"/>
      <c r="C871" s="86"/>
      <c r="D871" s="86"/>
      <c r="E871" s="86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</row>
    <row r="872" spans="1:27">
      <c r="A872" s="86"/>
      <c r="B872" s="86"/>
      <c r="C872" s="86"/>
      <c r="D872" s="86"/>
      <c r="E872" s="86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</row>
    <row r="873" spans="1:27">
      <c r="A873" s="86"/>
      <c r="B873" s="86"/>
      <c r="C873" s="86"/>
      <c r="D873" s="86"/>
      <c r="E873" s="86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</row>
    <row r="874" spans="1:27">
      <c r="A874" s="86"/>
      <c r="B874" s="86"/>
      <c r="C874" s="86"/>
      <c r="D874" s="86"/>
      <c r="E874" s="86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</row>
    <row r="875" spans="1:27">
      <c r="A875" s="86"/>
      <c r="B875" s="86"/>
      <c r="C875" s="86"/>
      <c r="D875" s="86"/>
      <c r="E875" s="86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</row>
    <row r="876" spans="1:27">
      <c r="A876" s="86"/>
      <c r="B876" s="86"/>
      <c r="C876" s="86"/>
      <c r="D876" s="86"/>
      <c r="E876" s="86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</row>
    <row r="877" spans="1:27">
      <c r="A877" s="86"/>
      <c r="B877" s="86"/>
      <c r="C877" s="86"/>
      <c r="D877" s="86"/>
      <c r="E877" s="86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</row>
    <row r="878" spans="1:27">
      <c r="A878" s="86"/>
      <c r="B878" s="86"/>
      <c r="C878" s="86"/>
      <c r="D878" s="86"/>
      <c r="E878" s="86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</row>
    <row r="879" spans="1:27">
      <c r="A879" s="86"/>
      <c r="B879" s="86"/>
      <c r="C879" s="86"/>
      <c r="D879" s="86"/>
      <c r="E879" s="86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</row>
    <row r="880" spans="1:27">
      <c r="A880" s="86"/>
      <c r="B880" s="86"/>
      <c r="C880" s="86"/>
      <c r="D880" s="86"/>
      <c r="E880" s="86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</row>
    <row r="881" spans="1:27">
      <c r="A881" s="86"/>
      <c r="B881" s="86"/>
      <c r="C881" s="86"/>
      <c r="D881" s="86"/>
      <c r="E881" s="86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</row>
    <row r="882" spans="1:27">
      <c r="A882" s="86"/>
      <c r="B882" s="86"/>
      <c r="C882" s="86"/>
      <c r="D882" s="86"/>
      <c r="E882" s="86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</row>
    <row r="883" spans="1:27">
      <c r="A883" s="86"/>
      <c r="B883" s="86"/>
      <c r="C883" s="86"/>
      <c r="D883" s="86"/>
      <c r="E883" s="86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</row>
    <row r="884" spans="1:27">
      <c r="A884" s="86"/>
      <c r="B884" s="86"/>
      <c r="C884" s="86"/>
      <c r="D884" s="86"/>
      <c r="E884" s="86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</row>
    <row r="885" spans="1:27">
      <c r="A885" s="86"/>
      <c r="B885" s="86"/>
      <c r="C885" s="86"/>
      <c r="D885" s="86"/>
      <c r="E885" s="86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</row>
    <row r="886" spans="1:27">
      <c r="A886" s="86"/>
      <c r="B886" s="86"/>
      <c r="C886" s="86"/>
      <c r="D886" s="86"/>
      <c r="E886" s="86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</row>
    <row r="887" spans="1:27">
      <c r="A887" s="86"/>
      <c r="B887" s="86"/>
      <c r="C887" s="86"/>
      <c r="D887" s="86"/>
      <c r="E887" s="86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</row>
    <row r="888" spans="1:27">
      <c r="A888" s="86"/>
      <c r="B888" s="86"/>
      <c r="C888" s="86"/>
      <c r="D888" s="86"/>
      <c r="E888" s="86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</row>
    <row r="889" spans="1:27">
      <c r="A889" s="86"/>
      <c r="B889" s="86"/>
      <c r="C889" s="86"/>
      <c r="D889" s="86"/>
      <c r="E889" s="86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</row>
    <row r="890" spans="1:27">
      <c r="A890" s="86"/>
      <c r="B890" s="86"/>
      <c r="C890" s="86"/>
      <c r="D890" s="86"/>
      <c r="E890" s="86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</row>
    <row r="891" spans="1:27">
      <c r="A891" s="86"/>
      <c r="B891" s="86"/>
      <c r="C891" s="86"/>
      <c r="D891" s="86"/>
      <c r="E891" s="86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</row>
    <row r="892" spans="1:27">
      <c r="A892" s="86"/>
      <c r="B892" s="86"/>
      <c r="C892" s="86"/>
      <c r="D892" s="86"/>
      <c r="E892" s="86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</row>
    <row r="893" spans="1:27">
      <c r="A893" s="86"/>
      <c r="B893" s="86"/>
      <c r="C893" s="86"/>
      <c r="D893" s="86"/>
      <c r="E893" s="86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</row>
    <row r="894" spans="1:27">
      <c r="A894" s="86"/>
      <c r="B894" s="86"/>
      <c r="C894" s="86"/>
      <c r="D894" s="86"/>
      <c r="E894" s="86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</row>
    <row r="895" spans="1:27">
      <c r="A895" s="86"/>
      <c r="B895" s="86"/>
      <c r="C895" s="86"/>
      <c r="D895" s="86"/>
      <c r="E895" s="86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</row>
    <row r="896" spans="1:27">
      <c r="A896" s="86"/>
      <c r="B896" s="86"/>
      <c r="C896" s="86"/>
      <c r="D896" s="86"/>
      <c r="E896" s="86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</row>
    <row r="897" spans="1:27">
      <c r="A897" s="86"/>
      <c r="B897" s="86"/>
      <c r="C897" s="86"/>
      <c r="D897" s="86"/>
      <c r="E897" s="86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</row>
    <row r="898" spans="1:27">
      <c r="A898" s="86"/>
      <c r="B898" s="86"/>
      <c r="C898" s="86"/>
      <c r="D898" s="86"/>
      <c r="E898" s="86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</row>
    <row r="899" spans="1:27">
      <c r="A899" s="86"/>
      <c r="B899" s="86"/>
      <c r="C899" s="86"/>
      <c r="D899" s="86"/>
      <c r="E899" s="86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</row>
    <row r="900" spans="1:27">
      <c r="A900" s="86"/>
      <c r="B900" s="86"/>
      <c r="C900" s="86"/>
      <c r="D900" s="86"/>
      <c r="E900" s="86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</row>
    <row r="901" spans="1:27">
      <c r="A901" s="86"/>
      <c r="B901" s="86"/>
      <c r="C901" s="86"/>
      <c r="D901" s="86"/>
      <c r="E901" s="86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</row>
    <row r="902" spans="1:27">
      <c r="A902" s="86"/>
      <c r="B902" s="86"/>
      <c r="C902" s="86"/>
      <c r="D902" s="86"/>
      <c r="E902" s="86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</row>
    <row r="903" spans="1:27">
      <c r="A903" s="86"/>
      <c r="B903" s="86"/>
      <c r="C903" s="86"/>
      <c r="D903" s="86"/>
      <c r="E903" s="86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</row>
    <row r="904" spans="1:27">
      <c r="A904" s="86"/>
      <c r="B904" s="86"/>
      <c r="C904" s="86"/>
      <c r="D904" s="86"/>
      <c r="E904" s="86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</row>
    <row r="905" spans="1:27">
      <c r="A905" s="86"/>
      <c r="B905" s="86"/>
      <c r="C905" s="86"/>
      <c r="D905" s="86"/>
      <c r="E905" s="86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</row>
    <row r="906" spans="1:27">
      <c r="A906" s="86"/>
      <c r="B906" s="86"/>
      <c r="C906" s="86"/>
      <c r="D906" s="86"/>
      <c r="E906" s="86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</row>
    <row r="907" spans="1:27">
      <c r="A907" s="86"/>
      <c r="B907" s="86"/>
      <c r="C907" s="86"/>
      <c r="D907" s="86"/>
      <c r="E907" s="86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</row>
    <row r="908" spans="1:27">
      <c r="A908" s="86"/>
      <c r="B908" s="86"/>
      <c r="C908" s="86"/>
      <c r="D908" s="86"/>
      <c r="E908" s="86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</row>
    <row r="909" spans="1:27">
      <c r="A909" s="86"/>
      <c r="B909" s="86"/>
      <c r="C909" s="86"/>
      <c r="D909" s="86"/>
      <c r="E909" s="86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</row>
    <row r="910" spans="1:27">
      <c r="A910" s="86"/>
      <c r="B910" s="86"/>
      <c r="C910" s="86"/>
      <c r="D910" s="86"/>
      <c r="E910" s="86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</row>
    <row r="911" spans="1:27">
      <c r="A911" s="86"/>
      <c r="B911" s="86"/>
      <c r="C911" s="86"/>
      <c r="D911" s="86"/>
      <c r="E911" s="86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</row>
    <row r="912" spans="1:27">
      <c r="A912" s="86"/>
      <c r="B912" s="86"/>
      <c r="C912" s="86"/>
      <c r="D912" s="86"/>
      <c r="E912" s="86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</row>
    <row r="913" spans="1:27">
      <c r="A913" s="86"/>
      <c r="B913" s="86"/>
      <c r="C913" s="86"/>
      <c r="D913" s="86"/>
      <c r="E913" s="86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</row>
    <row r="914" spans="1:27">
      <c r="A914" s="86"/>
      <c r="B914" s="86"/>
      <c r="C914" s="86"/>
      <c r="D914" s="86"/>
      <c r="E914" s="86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</row>
    <row r="915" spans="1:27">
      <c r="A915" s="86"/>
      <c r="B915" s="86"/>
      <c r="C915" s="86"/>
      <c r="D915" s="86"/>
      <c r="E915" s="86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</row>
    <row r="916" spans="1:27">
      <c r="A916" s="86"/>
      <c r="B916" s="86"/>
      <c r="C916" s="86"/>
      <c r="D916" s="86"/>
      <c r="E916" s="86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</row>
    <row r="917" spans="1:27">
      <c r="A917" s="86"/>
      <c r="B917" s="86"/>
      <c r="C917" s="86"/>
      <c r="D917" s="86"/>
      <c r="E917" s="86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</row>
    <row r="918" spans="1:27">
      <c r="A918" s="86"/>
      <c r="B918" s="86"/>
      <c r="C918" s="86"/>
      <c r="D918" s="86"/>
      <c r="E918" s="86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</row>
    <row r="919" spans="1:27">
      <c r="A919" s="86"/>
      <c r="B919" s="86"/>
      <c r="C919" s="86"/>
      <c r="D919" s="86"/>
      <c r="E919" s="86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</row>
    <row r="920" spans="1:27">
      <c r="A920" s="86"/>
      <c r="B920" s="86"/>
      <c r="C920" s="86"/>
      <c r="D920" s="86"/>
      <c r="E920" s="86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</row>
    <row r="921" spans="1:27">
      <c r="A921" s="86"/>
      <c r="B921" s="86"/>
      <c r="C921" s="86"/>
      <c r="D921" s="86"/>
      <c r="E921" s="86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</row>
    <row r="922" spans="1:27">
      <c r="A922" s="86"/>
      <c r="B922" s="86"/>
      <c r="C922" s="86"/>
      <c r="D922" s="86"/>
      <c r="E922" s="86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</row>
    <row r="923" spans="1:27">
      <c r="A923" s="86"/>
      <c r="B923" s="86"/>
      <c r="C923" s="86"/>
      <c r="D923" s="86"/>
      <c r="E923" s="86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</row>
    <row r="924" spans="1:27">
      <c r="A924" s="86"/>
      <c r="B924" s="86"/>
      <c r="C924" s="86"/>
      <c r="D924" s="86"/>
      <c r="E924" s="86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</row>
    <row r="925" spans="1:27">
      <c r="A925" s="86"/>
      <c r="B925" s="86"/>
      <c r="C925" s="86"/>
      <c r="D925" s="86"/>
      <c r="E925" s="86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</row>
    <row r="926" spans="1:27">
      <c r="A926" s="86"/>
      <c r="B926" s="86"/>
      <c r="C926" s="86"/>
      <c r="D926" s="86"/>
      <c r="E926" s="86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</row>
    <row r="927" spans="1:27">
      <c r="A927" s="86"/>
      <c r="B927" s="86"/>
      <c r="C927" s="86"/>
      <c r="D927" s="86"/>
      <c r="E927" s="86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</row>
    <row r="928" spans="1:27">
      <c r="A928" s="86"/>
      <c r="B928" s="86"/>
      <c r="C928" s="86"/>
      <c r="D928" s="86"/>
      <c r="E928" s="86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</row>
    <row r="929" spans="1:27">
      <c r="A929" s="86"/>
      <c r="B929" s="86"/>
      <c r="C929" s="86"/>
      <c r="D929" s="86"/>
      <c r="E929" s="86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</row>
    <row r="930" spans="1:27">
      <c r="A930" s="86"/>
      <c r="B930" s="86"/>
      <c r="C930" s="86"/>
      <c r="D930" s="86"/>
      <c r="E930" s="86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</row>
    <row r="931" spans="1:27">
      <c r="A931" s="86"/>
      <c r="B931" s="86"/>
      <c r="C931" s="86"/>
      <c r="D931" s="86"/>
      <c r="E931" s="86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</row>
    <row r="932" spans="1:27">
      <c r="A932" s="86"/>
      <c r="B932" s="86"/>
      <c r="C932" s="86"/>
      <c r="D932" s="86"/>
      <c r="E932" s="86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</row>
    <row r="933" spans="1:27">
      <c r="A933" s="86"/>
      <c r="B933" s="86"/>
      <c r="C933" s="86"/>
      <c r="D933" s="86"/>
      <c r="E933" s="86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</row>
    <row r="934" spans="1:27">
      <c r="A934" s="86"/>
      <c r="B934" s="86"/>
      <c r="C934" s="86"/>
      <c r="D934" s="86"/>
      <c r="E934" s="86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</row>
    <row r="935" spans="1:27">
      <c r="A935" s="86"/>
      <c r="B935" s="86"/>
      <c r="C935" s="86"/>
      <c r="D935" s="86"/>
      <c r="E935" s="86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</row>
    <row r="936" spans="1:27">
      <c r="A936" s="86"/>
      <c r="B936" s="86"/>
      <c r="C936" s="86"/>
      <c r="D936" s="86"/>
      <c r="E936" s="86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</row>
    <row r="937" spans="1:27">
      <c r="A937" s="86"/>
      <c r="B937" s="86"/>
      <c r="C937" s="86"/>
      <c r="D937" s="86"/>
      <c r="E937" s="86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</row>
    <row r="938" spans="1:27">
      <c r="A938" s="86"/>
      <c r="B938" s="86"/>
      <c r="C938" s="86"/>
      <c r="D938" s="86"/>
      <c r="E938" s="86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</row>
    <row r="939" spans="1:27">
      <c r="A939" s="86"/>
      <c r="B939" s="86"/>
      <c r="C939" s="86"/>
      <c r="D939" s="86"/>
      <c r="E939" s="86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</row>
    <row r="940" spans="1:27">
      <c r="A940" s="86"/>
      <c r="B940" s="86"/>
      <c r="C940" s="86"/>
      <c r="D940" s="86"/>
      <c r="E940" s="86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</row>
    <row r="941" spans="1:27">
      <c r="A941" s="86"/>
      <c r="B941" s="86"/>
      <c r="C941" s="86"/>
      <c r="D941" s="86"/>
      <c r="E941" s="86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</row>
    <row r="942" spans="1:27">
      <c r="A942" s="86"/>
      <c r="B942" s="86"/>
      <c r="C942" s="86"/>
      <c r="D942" s="86"/>
      <c r="E942" s="86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</row>
    <row r="943" spans="1:27">
      <c r="A943" s="86"/>
      <c r="B943" s="86"/>
      <c r="C943" s="86"/>
      <c r="D943" s="86"/>
      <c r="E943" s="86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</row>
    <row r="944" spans="1:27">
      <c r="A944" s="86"/>
      <c r="B944" s="86"/>
      <c r="C944" s="86"/>
      <c r="D944" s="86"/>
      <c r="E944" s="86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</row>
    <row r="945" spans="1:27">
      <c r="A945" s="86"/>
      <c r="B945" s="86"/>
      <c r="C945" s="86"/>
      <c r="D945" s="86"/>
      <c r="E945" s="86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</row>
    <row r="946" spans="1:27">
      <c r="A946" s="86"/>
      <c r="B946" s="86"/>
      <c r="C946" s="86"/>
      <c r="D946" s="86"/>
      <c r="E946" s="86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</row>
    <row r="947" spans="1:27">
      <c r="A947" s="86"/>
      <c r="B947" s="86"/>
      <c r="C947" s="86"/>
      <c r="D947" s="86"/>
      <c r="E947" s="86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</row>
    <row r="948" spans="1:27">
      <c r="A948" s="86"/>
      <c r="B948" s="86"/>
      <c r="C948" s="86"/>
      <c r="D948" s="86"/>
      <c r="E948" s="86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</row>
    <row r="949" spans="1:27">
      <c r="A949" s="86"/>
      <c r="B949" s="86"/>
      <c r="C949" s="86"/>
      <c r="D949" s="86"/>
      <c r="E949" s="86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</row>
    <row r="950" spans="1:27">
      <c r="A950" s="86"/>
      <c r="B950" s="86"/>
      <c r="C950" s="86"/>
      <c r="D950" s="86"/>
      <c r="E950" s="86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</row>
    <row r="951" spans="1:27">
      <c r="A951" s="86"/>
      <c r="B951" s="86"/>
      <c r="C951" s="86"/>
      <c r="D951" s="86"/>
      <c r="E951" s="86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</row>
    <row r="952" spans="1:27">
      <c r="A952" s="86"/>
      <c r="B952" s="86"/>
      <c r="C952" s="86"/>
      <c r="D952" s="86"/>
      <c r="E952" s="86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</row>
    <row r="953" spans="1:27">
      <c r="A953" s="86"/>
      <c r="B953" s="86"/>
      <c r="C953" s="86"/>
      <c r="D953" s="86"/>
      <c r="E953" s="86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</row>
    <row r="954" spans="1:27">
      <c r="A954" s="86"/>
      <c r="B954" s="86"/>
      <c r="C954" s="86"/>
      <c r="D954" s="86"/>
      <c r="E954" s="86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</row>
    <row r="955" spans="1:27">
      <c r="A955" s="86"/>
      <c r="B955" s="86"/>
      <c r="C955" s="86"/>
      <c r="D955" s="86"/>
      <c r="E955" s="86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</row>
    <row r="956" spans="1:27">
      <c r="A956" s="86"/>
      <c r="B956" s="86"/>
      <c r="C956" s="86"/>
      <c r="D956" s="86"/>
      <c r="E956" s="86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</row>
    <row r="957" spans="1:27">
      <c r="A957" s="86"/>
      <c r="B957" s="86"/>
      <c r="C957" s="86"/>
      <c r="D957" s="86"/>
      <c r="E957" s="86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</row>
    <row r="958" spans="1:27">
      <c r="A958" s="86"/>
      <c r="B958" s="86"/>
      <c r="C958" s="86"/>
      <c r="D958" s="86"/>
      <c r="E958" s="86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</row>
    <row r="959" spans="1:27">
      <c r="A959" s="86"/>
      <c r="B959" s="86"/>
      <c r="C959" s="86"/>
      <c r="D959" s="86"/>
      <c r="E959" s="86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</row>
    <row r="960" spans="1:27">
      <c r="A960" s="86"/>
      <c r="B960" s="86"/>
      <c r="C960" s="86"/>
      <c r="D960" s="86"/>
      <c r="E960" s="86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</row>
    <row r="961" spans="1:27">
      <c r="A961" s="86"/>
      <c r="B961" s="86"/>
      <c r="C961" s="86"/>
      <c r="D961" s="86"/>
      <c r="E961" s="86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</row>
    <row r="962" spans="1:27">
      <c r="A962" s="86"/>
      <c r="B962" s="86"/>
      <c r="C962" s="86"/>
      <c r="D962" s="86"/>
      <c r="E962" s="86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</row>
    <row r="963" spans="1:27">
      <c r="A963" s="86"/>
      <c r="B963" s="86"/>
      <c r="C963" s="86"/>
      <c r="D963" s="86"/>
      <c r="E963" s="86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</row>
    <row r="964" spans="1:27">
      <c r="A964" s="86"/>
      <c r="B964" s="86"/>
      <c r="C964" s="86"/>
      <c r="D964" s="86"/>
      <c r="E964" s="86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</row>
    <row r="965" spans="1:27">
      <c r="A965" s="86"/>
      <c r="B965" s="86"/>
      <c r="C965" s="86"/>
      <c r="D965" s="86"/>
      <c r="E965" s="86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</row>
    <row r="966" spans="1:27">
      <c r="A966" s="86"/>
      <c r="B966" s="86"/>
      <c r="C966" s="86"/>
      <c r="D966" s="86"/>
      <c r="E966" s="86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</row>
    <row r="967" spans="1:27">
      <c r="A967" s="86"/>
      <c r="B967" s="86"/>
      <c r="C967" s="86"/>
      <c r="D967" s="86"/>
      <c r="E967" s="86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</row>
    <row r="968" spans="1:27">
      <c r="A968" s="86"/>
      <c r="B968" s="86"/>
      <c r="C968" s="86"/>
      <c r="D968" s="86"/>
      <c r="E968" s="86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</row>
    <row r="969" spans="1:27">
      <c r="A969" s="86"/>
      <c r="B969" s="86"/>
      <c r="C969" s="86"/>
      <c r="D969" s="86"/>
      <c r="E969" s="86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</row>
    <row r="970" spans="1:27">
      <c r="A970" s="86"/>
      <c r="B970" s="86"/>
      <c r="C970" s="86"/>
      <c r="D970" s="86"/>
      <c r="E970" s="86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</row>
    <row r="971" spans="1:27">
      <c r="A971" s="86"/>
      <c r="B971" s="86"/>
      <c r="C971" s="86"/>
      <c r="D971" s="86"/>
      <c r="E971" s="86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</row>
    <row r="972" spans="1:27">
      <c r="A972" s="86"/>
      <c r="B972" s="86"/>
      <c r="C972" s="86"/>
      <c r="D972" s="86"/>
      <c r="E972" s="86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</row>
    <row r="973" spans="1:27">
      <c r="A973" s="86"/>
      <c r="B973" s="86"/>
      <c r="C973" s="86"/>
      <c r="D973" s="86"/>
      <c r="E973" s="86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</row>
    <row r="974" spans="1:27">
      <c r="A974" s="86"/>
      <c r="B974" s="86"/>
      <c r="C974" s="86"/>
      <c r="D974" s="86"/>
      <c r="E974" s="86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</row>
    <row r="975" spans="1:27">
      <c r="A975" s="86"/>
      <c r="B975" s="86"/>
      <c r="C975" s="86"/>
      <c r="D975" s="86"/>
      <c r="E975" s="86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</row>
    <row r="976" spans="1:27">
      <c r="A976" s="86"/>
      <c r="B976" s="86"/>
      <c r="C976" s="86"/>
      <c r="D976" s="86"/>
      <c r="E976" s="86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</row>
    <row r="977" spans="1:27">
      <c r="A977" s="86"/>
      <c r="B977" s="86"/>
      <c r="C977" s="86"/>
      <c r="D977" s="86"/>
      <c r="E977" s="86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</row>
    <row r="978" spans="1:27">
      <c r="A978" s="86"/>
      <c r="B978" s="86"/>
      <c r="C978" s="86"/>
      <c r="D978" s="86"/>
      <c r="E978" s="86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</row>
    <row r="979" spans="1:27">
      <c r="A979" s="86"/>
      <c r="B979" s="86"/>
      <c r="C979" s="86"/>
      <c r="D979" s="86"/>
      <c r="E979" s="86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</row>
    <row r="980" spans="1:27">
      <c r="A980" s="86"/>
      <c r="B980" s="86"/>
      <c r="C980" s="86"/>
      <c r="D980" s="86"/>
      <c r="E980" s="86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</row>
    <row r="981" spans="1:27">
      <c r="A981" s="86"/>
      <c r="B981" s="86"/>
      <c r="C981" s="86"/>
      <c r="D981" s="86"/>
      <c r="E981" s="86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</row>
    <row r="982" spans="1:27">
      <c r="A982" s="86"/>
      <c r="B982" s="86"/>
      <c r="C982" s="86"/>
      <c r="D982" s="86"/>
      <c r="E982" s="86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</row>
    <row r="983" spans="1:27">
      <c r="A983" s="86"/>
      <c r="B983" s="86"/>
      <c r="C983" s="86"/>
      <c r="D983" s="86"/>
      <c r="E983" s="86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</row>
    <row r="984" spans="1:27">
      <c r="A984" s="86"/>
      <c r="B984" s="86"/>
      <c r="C984" s="86"/>
      <c r="D984" s="86"/>
      <c r="E984" s="86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</row>
    <row r="985" spans="1:27">
      <c r="A985" s="86"/>
      <c r="B985" s="86"/>
      <c r="C985" s="86"/>
      <c r="D985" s="86"/>
      <c r="E985" s="86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</row>
    <row r="986" spans="1:27">
      <c r="A986" s="86"/>
      <c r="B986" s="86"/>
      <c r="C986" s="86"/>
      <c r="D986" s="86"/>
      <c r="E986" s="86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</row>
    <row r="987" spans="1:27">
      <c r="A987" s="86"/>
      <c r="B987" s="86"/>
      <c r="C987" s="86"/>
      <c r="D987" s="86"/>
      <c r="E987" s="86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</row>
    <row r="988" spans="1:27">
      <c r="A988" s="86"/>
      <c r="B988" s="86"/>
      <c r="C988" s="86"/>
      <c r="D988" s="86"/>
      <c r="E988" s="86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</row>
    <row r="989" spans="1:27">
      <c r="A989" s="86"/>
      <c r="B989" s="86"/>
      <c r="C989" s="86"/>
      <c r="D989" s="86"/>
      <c r="E989" s="86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</row>
    <row r="990" spans="1:27">
      <c r="A990" s="86"/>
      <c r="B990" s="86"/>
      <c r="C990" s="86"/>
      <c r="D990" s="86"/>
      <c r="E990" s="86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</row>
    <row r="991" spans="1:27">
      <c r="A991" s="86"/>
      <c r="B991" s="86"/>
      <c r="C991" s="86"/>
      <c r="D991" s="86"/>
      <c r="E991" s="86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</row>
    <row r="992" spans="1:27">
      <c r="A992" s="86"/>
      <c r="B992" s="86"/>
      <c r="C992" s="86"/>
      <c r="D992" s="86"/>
      <c r="E992" s="86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</row>
    <row r="993" spans="1:27">
      <c r="A993" s="86"/>
      <c r="B993" s="86"/>
      <c r="C993" s="86"/>
      <c r="D993" s="86"/>
      <c r="E993" s="86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</row>
    <row r="994" spans="1:27">
      <c r="A994" s="86"/>
      <c r="B994" s="86"/>
      <c r="C994" s="86"/>
      <c r="D994" s="86"/>
      <c r="E994" s="86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</row>
    <row r="995" spans="1:27">
      <c r="A995" s="86"/>
      <c r="B995" s="86"/>
      <c r="C995" s="86"/>
      <c r="D995" s="86"/>
      <c r="E995" s="86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</row>
    <row r="996" spans="1:27">
      <c r="A996" s="86"/>
      <c r="B996" s="86"/>
      <c r="C996" s="86"/>
      <c r="D996" s="86"/>
      <c r="E996" s="86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</row>
    <row r="997" spans="1:27">
      <c r="A997" s="86"/>
      <c r="B997" s="86"/>
      <c r="C997" s="86"/>
      <c r="D997" s="86"/>
      <c r="E997" s="86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</row>
    <row r="998" spans="1:27">
      <c r="A998" s="86"/>
      <c r="B998" s="86"/>
      <c r="C998" s="86"/>
      <c r="D998" s="86"/>
      <c r="E998" s="86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</row>
    <row r="999" spans="1:27">
      <c r="A999" s="86"/>
      <c r="B999" s="86"/>
      <c r="C999" s="86"/>
      <c r="D999" s="86"/>
      <c r="E999" s="86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</row>
    <row r="1000" spans="1:27">
      <c r="A1000" s="86"/>
      <c r="B1000" s="86"/>
      <c r="C1000" s="86"/>
      <c r="D1000" s="86"/>
      <c r="E1000" s="86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</row>
  </sheetData>
  <printOptions horizontalCentered="1" gridLines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MasterSheet</vt:lpstr>
      <vt:lpstr>Plot Info</vt:lpstr>
      <vt:lpstr>Sub Sample</vt:lpstr>
      <vt:lpstr>Individual Measurements</vt:lpstr>
      <vt:lpstr>Sorus Tissue Measurement </vt:lpstr>
      <vt:lpstr>Plot for imaging</vt:lpstr>
      <vt:lpstr>Sorus Release</vt:lpstr>
      <vt:lpstr>Bigelow release</vt:lpstr>
      <vt:lpstr>Sample for Analyses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Bailey</dc:creator>
  <cp:lastModifiedBy>Mao Huang</cp:lastModifiedBy>
  <dcterms:created xsi:type="dcterms:W3CDTF">2021-06-09T12:45:51Z</dcterms:created>
  <dcterms:modified xsi:type="dcterms:W3CDTF">2021-07-09T18:40:03Z</dcterms:modified>
</cp:coreProperties>
</file>