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i\Desktop\大学物理实验2\表面张力系数的测定\"/>
    </mc:Choice>
  </mc:AlternateContent>
  <xr:revisionPtr revIDLastSave="0" documentId="13_ncr:1_{8E1BEF1F-2A9D-490A-A30C-5572CD9F31B9}" xr6:coauthVersionLast="47" xr6:coauthVersionMax="47" xr10:uidLastSave="{00000000-0000-0000-0000-000000000000}"/>
  <bookViews>
    <workbookView xWindow="47880" yWindow="-120" windowWidth="38640" windowHeight="21120" xr2:uid="{A15CBBF1-04EB-487D-870B-4F7523BA4C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" i="1" l="1"/>
  <c r="M8" i="1"/>
  <c r="L8" i="1"/>
  <c r="K8" i="1"/>
  <c r="J8" i="1"/>
  <c r="I8" i="1"/>
  <c r="H8" i="1"/>
  <c r="F8" i="1"/>
  <c r="F7" i="1"/>
  <c r="B5" i="1"/>
  <c r="C5" i="1"/>
  <c r="D5" i="1"/>
  <c r="E5" i="1"/>
  <c r="F5" i="1"/>
  <c r="G5" i="1"/>
  <c r="A5" i="1"/>
  <c r="B4" i="1"/>
  <c r="C4" i="1"/>
  <c r="D4" i="1"/>
  <c r="E4" i="1"/>
  <c r="F4" i="1"/>
  <c r="G4" i="1"/>
  <c r="A4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U=BF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7.171172353455818E-2"/>
                  <c:y val="0.295879629629629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Sheet1!$A$5:$G$5</c:f>
              <c:numCache>
                <c:formatCode>General</c:formatCode>
                <c:ptCount val="7"/>
                <c:pt idx="0">
                  <c:v>4.9000000000000007E-3</c:v>
                </c:pt>
                <c:pt idx="1">
                  <c:v>9.8000000000000014E-3</c:v>
                </c:pt>
                <c:pt idx="2">
                  <c:v>1.4700000000000001E-2</c:v>
                </c:pt>
                <c:pt idx="3">
                  <c:v>1.9600000000000003E-2</c:v>
                </c:pt>
                <c:pt idx="4">
                  <c:v>2.4500000000000001E-2</c:v>
                </c:pt>
                <c:pt idx="5">
                  <c:v>2.9400000000000003E-2</c:v>
                </c:pt>
                <c:pt idx="6">
                  <c:v>3.4300000000000004E-2</c:v>
                </c:pt>
              </c:numCache>
            </c:numRef>
          </c:xVal>
          <c:yVal>
            <c:numRef>
              <c:f>Sheet1!$A$4:$G$4</c:f>
              <c:numCache>
                <c:formatCode>General</c:formatCode>
                <c:ptCount val="7"/>
                <c:pt idx="0">
                  <c:v>4.2299999999999997E-2</c:v>
                </c:pt>
                <c:pt idx="1">
                  <c:v>4.7449999999999999E-2</c:v>
                </c:pt>
                <c:pt idx="2">
                  <c:v>5.3100000000000001E-2</c:v>
                </c:pt>
                <c:pt idx="3">
                  <c:v>5.8200000000000002E-2</c:v>
                </c:pt>
                <c:pt idx="4">
                  <c:v>6.3500000000000001E-2</c:v>
                </c:pt>
                <c:pt idx="5">
                  <c:v>6.9099999999999995E-2</c:v>
                </c:pt>
                <c:pt idx="6">
                  <c:v>7.46E-2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BF0-4232-B926-27CA823503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3673007"/>
        <c:axId val="1343673839"/>
      </c:scatterChart>
      <c:valAx>
        <c:axId val="1343673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</a:t>
                </a:r>
                <a:r>
                  <a:rPr lang="zh-CN" altLang="en-US"/>
                  <a:t>（</a:t>
                </a:r>
                <a:r>
                  <a:rPr lang="en-US" altLang="zh-CN"/>
                  <a:t>N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673839"/>
        <c:crosses val="autoZero"/>
        <c:crossBetween val="midCat"/>
      </c:valAx>
      <c:valAx>
        <c:axId val="134367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U</a:t>
                </a:r>
                <a:r>
                  <a:rPr lang="zh-CN" altLang="en-US"/>
                  <a:t>（</a:t>
                </a:r>
                <a:r>
                  <a:rPr lang="en-US" altLang="zh-CN"/>
                  <a:t>V</a:t>
                </a:r>
                <a:r>
                  <a:rPr lang="zh-CN" altLang="en-US"/>
                  <a:t>）</a:t>
                </a:r>
                <a:endParaRPr lang="en-US" alt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3673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598289</xdr:colOff>
      <xdr:row>9</xdr:row>
      <xdr:rowOff>158353</xdr:rowOff>
    </xdr:from>
    <xdr:to>
      <xdr:col>14</xdr:col>
      <xdr:colOff>628054</xdr:colOff>
      <xdr:row>25</xdr:row>
      <xdr:rowOff>44053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4DEC3700-E846-66EB-2216-CEEA47AC31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0A4BB-8DD2-4044-88E2-FD1AD0188792}">
  <dimension ref="A1:N8"/>
  <sheetViews>
    <sheetView tabSelected="1" zoomScale="160" zoomScaleNormal="160" workbookViewId="0">
      <selection activeCell="N7" sqref="N7"/>
    </sheetView>
  </sheetViews>
  <sheetFormatPr defaultRowHeight="13.9" x14ac:dyDescent="0.4"/>
  <sheetData>
    <row r="1" spans="1:14" x14ac:dyDescent="0.4">
      <c r="A1">
        <v>0.5</v>
      </c>
      <c r="B1">
        <v>1</v>
      </c>
      <c r="C1">
        <v>1.5</v>
      </c>
      <c r="D1">
        <v>2</v>
      </c>
      <c r="E1">
        <v>2.5</v>
      </c>
      <c r="F1">
        <v>3</v>
      </c>
      <c r="G1">
        <v>3.5</v>
      </c>
    </row>
    <row r="2" spans="1:14" x14ac:dyDescent="0.4">
      <c r="A2">
        <v>4.2799999999999998E-2</v>
      </c>
      <c r="B2">
        <v>4.7500000000000001E-2</v>
      </c>
      <c r="C2">
        <v>5.33E-2</v>
      </c>
      <c r="D2">
        <v>5.8599999999999999E-2</v>
      </c>
      <c r="E2">
        <v>6.3799999999999996E-2</v>
      </c>
      <c r="F2">
        <v>6.9199999999999998E-2</v>
      </c>
      <c r="G2">
        <v>7.46E-2</v>
      </c>
    </row>
    <row r="3" spans="1:14" x14ac:dyDescent="0.4">
      <c r="A3">
        <v>4.1799999999999997E-2</v>
      </c>
      <c r="B3">
        <v>4.7399999999999998E-2</v>
      </c>
      <c r="C3">
        <v>5.2900000000000003E-2</v>
      </c>
      <c r="D3">
        <v>5.7799999999999997E-2</v>
      </c>
      <c r="E3">
        <v>6.3200000000000006E-2</v>
      </c>
      <c r="F3">
        <v>6.9000000000000006E-2</v>
      </c>
      <c r="G3">
        <v>7.46E-2</v>
      </c>
    </row>
    <row r="4" spans="1:14" x14ac:dyDescent="0.4">
      <c r="A4">
        <f>AVERAGE(A2:A3)</f>
        <v>4.2299999999999997E-2</v>
      </c>
      <c r="B4">
        <f t="shared" ref="B4:G4" si="0">AVERAGE(B2:B3)</f>
        <v>4.7449999999999999E-2</v>
      </c>
      <c r="C4">
        <f t="shared" si="0"/>
        <v>5.3100000000000001E-2</v>
      </c>
      <c r="D4">
        <f t="shared" si="0"/>
        <v>5.8200000000000002E-2</v>
      </c>
      <c r="E4">
        <f t="shared" si="0"/>
        <v>6.3500000000000001E-2</v>
      </c>
      <c r="F4">
        <f t="shared" si="0"/>
        <v>6.9099999999999995E-2</v>
      </c>
      <c r="G4">
        <f t="shared" si="0"/>
        <v>7.46E-2</v>
      </c>
    </row>
    <row r="5" spans="1:14" x14ac:dyDescent="0.4">
      <c r="A5">
        <f>A1*9.8*0.001</f>
        <v>4.9000000000000007E-3</v>
      </c>
      <c r="B5">
        <f t="shared" ref="B5:G5" si="1">B1*9.8*0.001</f>
        <v>9.8000000000000014E-3</v>
      </c>
      <c r="C5">
        <f t="shared" si="1"/>
        <v>1.4700000000000001E-2</v>
      </c>
      <c r="D5">
        <f t="shared" si="1"/>
        <v>1.9600000000000003E-2</v>
      </c>
      <c r="E5">
        <f t="shared" si="1"/>
        <v>2.4500000000000001E-2</v>
      </c>
      <c r="F5">
        <f t="shared" si="1"/>
        <v>2.9400000000000003E-2</v>
      </c>
      <c r="G5">
        <f t="shared" si="1"/>
        <v>3.4300000000000004E-2</v>
      </c>
    </row>
    <row r="7" spans="1:14" x14ac:dyDescent="0.4">
      <c r="A7">
        <v>5.45E-2</v>
      </c>
      <c r="B7">
        <v>5.45E-2</v>
      </c>
      <c r="C7">
        <v>5.45E-2</v>
      </c>
      <c r="D7">
        <v>5.4199999999999998E-2</v>
      </c>
      <c r="E7">
        <v>5.4199999999999998E-2</v>
      </c>
      <c r="F7">
        <f>AVERAGE(A7:E7)</f>
        <v>5.4380000000000005E-2</v>
      </c>
    </row>
    <row r="8" spans="1:14" x14ac:dyDescent="0.4">
      <c r="A8">
        <v>3.3300000000000003E-2</v>
      </c>
      <c r="B8">
        <v>3.3300000000000003E-2</v>
      </c>
      <c r="C8">
        <v>3.3300000000000003E-2</v>
      </c>
      <c r="D8">
        <v>3.32E-2</v>
      </c>
      <c r="E8">
        <v>3.3000000000000002E-2</v>
      </c>
      <c r="F8">
        <f>AVERAGE(A8:E8)</f>
        <v>3.3220000000000006E-2</v>
      </c>
      <c r="H8">
        <f>5.438-3.322</f>
        <v>2.1159999999999997</v>
      </c>
      <c r="I8">
        <f>3.31+3.496</f>
        <v>6.806</v>
      </c>
      <c r="J8">
        <f>I8*1.0977</f>
        <v>7.4709461999999993</v>
      </c>
      <c r="K8">
        <f>J8*PI()</f>
        <v>23.470669697284578</v>
      </c>
      <c r="L8">
        <f>H8/K8</f>
        <v>9.0155075559893744E-2</v>
      </c>
      <c r="M8">
        <f>L8-0.07275</f>
        <v>1.7405075559893748E-2</v>
      </c>
      <c r="N8">
        <f>M8/0.07275</f>
        <v>0.2392450248782646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野败</dc:creator>
  <cp:lastModifiedBy>野败</cp:lastModifiedBy>
  <dcterms:created xsi:type="dcterms:W3CDTF">2022-10-14T12:53:45Z</dcterms:created>
  <dcterms:modified xsi:type="dcterms:W3CDTF">2022-10-15T06:07:38Z</dcterms:modified>
</cp:coreProperties>
</file>