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zi\Desktop\大学物理实验2\金属电子逸出功的测定\"/>
    </mc:Choice>
  </mc:AlternateContent>
  <xr:revisionPtr revIDLastSave="0" documentId="13_ncr:1_{06864FBB-D0B3-4471-9FA4-361896A44A9D}" xr6:coauthVersionLast="47" xr6:coauthVersionMax="47" xr10:uidLastSave="{00000000-0000-0000-0000-000000000000}"/>
  <bookViews>
    <workbookView xWindow="47880" yWindow="-120" windowWidth="38640" windowHeight="21120" xr2:uid="{D9BA1313-084A-4CFF-BCA0-7854A04E4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  <c r="A22" i="1"/>
  <c r="A21" i="1"/>
  <c r="C15" i="1"/>
  <c r="D15" i="1"/>
  <c r="E15" i="1"/>
  <c r="F15" i="1"/>
  <c r="B15" i="1"/>
  <c r="C16" i="1"/>
  <c r="D16" i="1"/>
  <c r="E16" i="1"/>
  <c r="F16" i="1"/>
  <c r="B16" i="1"/>
  <c r="C11" i="1"/>
  <c r="D11" i="1"/>
  <c r="E11" i="1"/>
  <c r="F11" i="1"/>
  <c r="B11" i="1"/>
  <c r="C10" i="1"/>
  <c r="D10" i="1"/>
  <c r="E10" i="1"/>
  <c r="F10" i="1"/>
  <c r="B10" i="1"/>
  <c r="L6" i="1"/>
  <c r="M6" i="1"/>
  <c r="N6" i="1"/>
  <c r="O6" i="1"/>
  <c r="P6" i="1"/>
  <c r="Q6" i="1"/>
  <c r="R6" i="1"/>
  <c r="L5" i="1"/>
  <c r="M5" i="1"/>
  <c r="N5" i="1"/>
  <c r="O5" i="1"/>
  <c r="P5" i="1"/>
  <c r="Q5" i="1"/>
  <c r="R5" i="1"/>
  <c r="L4" i="1"/>
  <c r="M4" i="1"/>
  <c r="N4" i="1"/>
  <c r="O4" i="1"/>
  <c r="P4" i="1"/>
  <c r="Q4" i="1"/>
  <c r="R4" i="1"/>
  <c r="L3" i="1"/>
  <c r="M3" i="1"/>
  <c r="N3" i="1"/>
  <c r="O3" i="1"/>
  <c r="P3" i="1"/>
  <c r="Q3" i="1"/>
  <c r="R3" i="1"/>
  <c r="K3" i="1"/>
  <c r="K4" i="1"/>
  <c r="K5" i="1"/>
  <c r="K6" i="1"/>
  <c r="L2" i="1"/>
  <c r="M2" i="1"/>
  <c r="N2" i="1"/>
  <c r="O2" i="1"/>
  <c r="P2" i="1"/>
  <c r="Q2" i="1"/>
  <c r="R2" i="1"/>
  <c r="K2" i="1"/>
  <c r="R1" i="1"/>
  <c r="P1" i="1"/>
  <c r="Q1" i="1"/>
  <c r="L1" i="1"/>
  <c r="M1" i="1"/>
  <c r="N1" i="1"/>
  <c r="O1" i="1"/>
  <c r="K1" i="1"/>
</calcChain>
</file>

<file path=xl/sharedStrings.xml><?xml version="1.0" encoding="utf-8"?>
<sst xmlns="http://schemas.openxmlformats.org/spreadsheetml/2006/main" count="7" uniqueCount="7">
  <si>
    <t>T*T</t>
    <phoneticPr fontId="1" type="noConversion"/>
  </si>
  <si>
    <t>lgT*T</t>
    <phoneticPr fontId="1" type="noConversion"/>
  </si>
  <si>
    <t>lgI</t>
    <phoneticPr fontId="1" type="noConversion"/>
  </si>
  <si>
    <t>I</t>
    <phoneticPr fontId="1" type="noConversion"/>
  </si>
  <si>
    <t>I/T2</t>
    <phoneticPr fontId="1" type="noConversion"/>
  </si>
  <si>
    <t>lgI/T2</t>
    <phoneticPr fontId="1" type="noConversion"/>
  </si>
  <si>
    <t>1/T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</si>
</sst>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0553929223962"/>
          <c:y val="9.3501160963984004E-2"/>
          <c:w val="0.81330352913467341"/>
          <c:h val="0.75332030791225968"/>
        </c:manualLayout>
      </c:layout>
      <c:scatterChart>
        <c:scatterStyle val="lineMarker"/>
        <c:varyColors val="0"/>
        <c:ser>
          <c:idx val="0"/>
          <c:order val="0"/>
          <c:tx>
            <c:v>0.55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469585743902428E-2"/>
                  <c:y val="5.25688979449025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Sheet1!$K$1:$R$1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Sheet1!$K$2:$R$2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1.0413926851582251</c:v>
                </c:pt>
                <c:pt idx="5">
                  <c:v>1.0413926851582251</c:v>
                </c:pt>
                <c:pt idx="6">
                  <c:v>1.0413926851582251</c:v>
                </c:pt>
                <c:pt idx="7">
                  <c:v>1.0413926851582251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3A-498A-BF31-D0AE5C7CB58B}"/>
            </c:ext>
          </c:extLst>
        </c:ser>
        <c:ser>
          <c:idx val="1"/>
          <c:order val="1"/>
          <c:tx>
            <c:v>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905558714476417E-2"/>
                  <c:y val="6.5406989483485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Sheet1!$K$1:$R$1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Sheet1!$K$3:$R$3</c:f>
              <c:numCache>
                <c:formatCode>General</c:formatCode>
                <c:ptCount val="8"/>
                <c:pt idx="0">
                  <c:v>1.5910646070264991</c:v>
                </c:pt>
                <c:pt idx="1">
                  <c:v>1.5910646070264991</c:v>
                </c:pt>
                <c:pt idx="2">
                  <c:v>1.6020599913279623</c:v>
                </c:pt>
                <c:pt idx="3">
                  <c:v>1.6127838567197355</c:v>
                </c:pt>
                <c:pt idx="4">
                  <c:v>1.6232492903979006</c:v>
                </c:pt>
                <c:pt idx="5">
                  <c:v>1.6232492903979006</c:v>
                </c:pt>
                <c:pt idx="6">
                  <c:v>1.6334684555795864</c:v>
                </c:pt>
                <c:pt idx="7">
                  <c:v>1.6434526764861874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3A-498A-BF31-D0AE5C7CB58B}"/>
            </c:ext>
          </c:extLst>
        </c:ser>
        <c:ser>
          <c:idx val="2"/>
          <c:order val="2"/>
          <c:tx>
            <c:v>0.65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115259989928554E-2"/>
                  <c:y val="6.8914597715374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Sheet1!$K$1:$R$1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Sheet1!$K$4:$R$4</c:f>
              <c:numCache>
                <c:formatCode>General</c:formatCode>
                <c:ptCount val="8"/>
                <c:pt idx="0">
                  <c:v>2.1139433523068369</c:v>
                </c:pt>
                <c:pt idx="1">
                  <c:v>2.1238516409670858</c:v>
                </c:pt>
                <c:pt idx="2">
                  <c:v>2.1303337684950061</c:v>
                </c:pt>
                <c:pt idx="3">
                  <c:v>2.1398790864012365</c:v>
                </c:pt>
                <c:pt idx="4">
                  <c:v>2.1461280356782382</c:v>
                </c:pt>
                <c:pt idx="5">
                  <c:v>2.1553360374650619</c:v>
                </c:pt>
                <c:pt idx="6">
                  <c:v>2.1613680022349748</c:v>
                </c:pt>
                <c:pt idx="7">
                  <c:v>2.1702617153949575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3A-498A-BF31-D0AE5C7CB58B}"/>
            </c:ext>
          </c:extLst>
        </c:ser>
        <c:ser>
          <c:idx val="3"/>
          <c:order val="3"/>
          <c:tx>
            <c:v>0.7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115259989928554E-2"/>
                  <c:y val="6.42987886218167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Sheet1!$K$1:$R$1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Sheet1!$K$5:$R$5</c:f>
              <c:numCache>
                <c:formatCode>General</c:formatCode>
                <c:ptCount val="8"/>
                <c:pt idx="0">
                  <c:v>2.5843312243675309</c:v>
                </c:pt>
                <c:pt idx="1">
                  <c:v>2.5932860670204572</c:v>
                </c:pt>
                <c:pt idx="2">
                  <c:v>2.6009728956867484</c:v>
                </c:pt>
                <c:pt idx="3">
                  <c:v>2.6085260335771943</c:v>
                </c:pt>
                <c:pt idx="4">
                  <c:v>2.6159500516564012</c:v>
                </c:pt>
                <c:pt idx="5">
                  <c:v>2.6232492903979003</c:v>
                </c:pt>
                <c:pt idx="6">
                  <c:v>2.6304278750250241</c:v>
                </c:pt>
                <c:pt idx="7">
                  <c:v>2.6374897295125108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3A-498A-BF31-D0AE5C7CB58B}"/>
            </c:ext>
          </c:extLst>
        </c:ser>
        <c:ser>
          <c:idx val="4"/>
          <c:order val="4"/>
          <c:tx>
            <c:v>0.75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324961265380691E-2"/>
                  <c:y val="5.5041928276511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Sheet1!$K$1:$R$1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Sheet1!$K$6:$R$6</c:f>
              <c:numCache>
                <c:formatCode>General</c:formatCode>
                <c:ptCount val="8"/>
                <c:pt idx="0">
                  <c:v>3.0081741840064264</c:v>
                </c:pt>
                <c:pt idx="1">
                  <c:v>3.0182843084265309</c:v>
                </c:pt>
                <c:pt idx="2">
                  <c:v>3.0265332645232967</c:v>
                </c:pt>
                <c:pt idx="3">
                  <c:v>3.0338256939533101</c:v>
                </c:pt>
                <c:pt idx="4">
                  <c:v>3.0409976924234905</c:v>
                </c:pt>
                <c:pt idx="5">
                  <c:v>3.0480531731156089</c:v>
                </c:pt>
                <c:pt idx="6">
                  <c:v>3.0542299098633974</c:v>
                </c:pt>
                <c:pt idx="7">
                  <c:v>3.0614524790871931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3A-498A-BF31-D0AE5C7CB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087391"/>
        <c:axId val="1195091967"/>
      </c:scatterChart>
      <c:valAx>
        <c:axId val="1195087391"/>
        <c:scaling>
          <c:orientation val="minMax"/>
          <c:max val="13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091967"/>
        <c:crosses val="autoZero"/>
        <c:crossBetween val="midCat"/>
      </c:valAx>
      <c:valAx>
        <c:axId val="119509196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MV Boli" panose="02000500030200090000" pitchFamily="2" charset="0"/>
                    <a:cs typeface="MV Boli" panose="02000500030200090000" pitchFamily="2" charset="0"/>
                  </a:rPr>
                  <a:t>lgIa</a:t>
                </a:r>
                <a:endParaRPr lang="zh-CN" altLang="en-US">
                  <a:latin typeface="MV Boli" panose="02000500030200090000" pitchFamily="2" charset="0"/>
                  <a:cs typeface="MV Boli" panose="02000500030200090000" pitchFamily="2" charset="0"/>
                </a:endParaRPr>
              </a:p>
            </c:rich>
          </c:tx>
          <c:layout>
            <c:manualLayout>
              <c:xMode val="edge"/>
              <c:yMode val="edge"/>
              <c:x val="8.3708961736435848E-3"/>
              <c:y val="0.44720900612157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0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289785651793528"/>
                  <c:y val="-0.21552688065240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Sheet1!$B$16:$F$16</c:f>
              <c:numCache>
                <c:formatCode>General</c:formatCode>
                <c:ptCount val="5"/>
                <c:pt idx="0">
                  <c:v>5.5555555555555554</c:v>
                </c:pt>
                <c:pt idx="1">
                  <c:v>5.3191489361702127</c:v>
                </c:pt>
                <c:pt idx="2">
                  <c:v>5.1020408163265305</c:v>
                </c:pt>
                <c:pt idx="3">
                  <c:v>4.9019607843137258</c:v>
                </c:pt>
                <c:pt idx="4">
                  <c:v>4.7169811320754711</c:v>
                </c:pt>
              </c:numCache>
            </c:numRef>
          </c:xVal>
          <c:yVal>
            <c:numRef>
              <c:f>Sheet1!$B$15:$F$15</c:f>
              <c:numCache>
                <c:formatCode>General</c:formatCode>
                <c:ptCount val="5"/>
                <c:pt idx="0">
                  <c:v>0.45105498979338787</c:v>
                </c:pt>
                <c:pt idx="1">
                  <c:v>1.0084843014726403</c:v>
                </c:pt>
                <c:pt idx="2">
                  <c:v>1.4988878572870481</c:v>
                </c:pt>
                <c:pt idx="3">
                  <c:v>1.9360396651482024</c:v>
                </c:pt>
                <c:pt idx="4">
                  <c:v>2.3280282781424972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2-4A74-B4E1-C4CFD285D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781439"/>
        <c:axId val="1276779775"/>
      </c:scatterChart>
      <c:valAx>
        <c:axId val="127678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779775"/>
        <c:crosses val="autoZero"/>
        <c:crossBetween val="midCat"/>
      </c:valAx>
      <c:valAx>
        <c:axId val="12767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78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571500</xdr:colOff>
      <xdr:row>14</xdr:row>
      <xdr:rowOff>139212</xdr:rowOff>
    </xdr:from>
    <xdr:to>
      <xdr:col>23</xdr:col>
      <xdr:colOff>609600</xdr:colOff>
      <xdr:row>30</xdr:row>
      <xdr:rowOff>60814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6476BFF-65B0-44CE-8187-4D58558B8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29308</xdr:colOff>
      <xdr:row>13</xdr:row>
      <xdr:rowOff>126755</xdr:rowOff>
    </xdr:from>
    <xdr:to>
      <xdr:col>16</xdr:col>
      <xdr:colOff>87923</xdr:colOff>
      <xdr:row>28</xdr:row>
      <xdr:rowOff>122359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2A9E53C-304E-923C-9301-D8222E209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E3CA-7508-4667-B1FB-6EEAB39C6774}">
  <dimension ref="A1:R23"/>
  <sheetViews>
    <sheetView tabSelected="1" zoomScale="130" zoomScaleNormal="130" workbookViewId="0">
      <selection activeCell="A24" sqref="A24"/>
    </sheetView>
  </sheetViews>
  <sheetFormatPr defaultRowHeight="13.9" x14ac:dyDescent="0.4"/>
  <sheetData>
    <row r="1" spans="1:18" x14ac:dyDescent="0.4">
      <c r="B1">
        <v>16</v>
      </c>
      <c r="C1">
        <v>25</v>
      </c>
      <c r="D1">
        <v>36</v>
      </c>
      <c r="E1">
        <v>49</v>
      </c>
      <c r="F1">
        <v>64</v>
      </c>
      <c r="G1">
        <v>81</v>
      </c>
      <c r="H1">
        <v>100</v>
      </c>
      <c r="I1">
        <v>121</v>
      </c>
      <c r="K1">
        <f>SQRT(B1)</f>
        <v>4</v>
      </c>
      <c r="L1">
        <f t="shared" ref="L1:O1" si="0">SQRT(C1)</f>
        <v>5</v>
      </c>
      <c r="M1">
        <f t="shared" si="0"/>
        <v>6</v>
      </c>
      <c r="N1">
        <f t="shared" si="0"/>
        <v>7</v>
      </c>
      <c r="O1">
        <f t="shared" si="0"/>
        <v>8</v>
      </c>
      <c r="P1">
        <f>SQRT(G1)</f>
        <v>9</v>
      </c>
      <c r="Q1">
        <f t="shared" ref="Q1" si="1">SQRT(H1)</f>
        <v>10</v>
      </c>
      <c r="R1">
        <f>SQRT(I1)</f>
        <v>11</v>
      </c>
    </row>
    <row r="2" spans="1:18" x14ac:dyDescent="0.4">
      <c r="A2">
        <v>0.55000000000000004</v>
      </c>
      <c r="B2">
        <v>10</v>
      </c>
      <c r="C2">
        <v>10</v>
      </c>
      <c r="D2">
        <v>10</v>
      </c>
      <c r="E2">
        <v>10</v>
      </c>
      <c r="F2">
        <v>11</v>
      </c>
      <c r="G2">
        <v>11</v>
      </c>
      <c r="H2">
        <v>11</v>
      </c>
      <c r="I2">
        <v>11</v>
      </c>
      <c r="K2">
        <f>LOG10(B2)</f>
        <v>1</v>
      </c>
      <c r="L2">
        <f t="shared" ref="L2:R6" si="2">LOG10(C2)</f>
        <v>1</v>
      </c>
      <c r="M2">
        <f t="shared" si="2"/>
        <v>1</v>
      </c>
      <c r="N2">
        <f t="shared" si="2"/>
        <v>1</v>
      </c>
      <c r="O2">
        <f t="shared" si="2"/>
        <v>1.0413926851582251</v>
      </c>
      <c r="P2">
        <f t="shared" si="2"/>
        <v>1.0413926851582251</v>
      </c>
      <c r="Q2">
        <f t="shared" si="2"/>
        <v>1.0413926851582251</v>
      </c>
      <c r="R2">
        <f t="shared" si="2"/>
        <v>1.0413926851582251</v>
      </c>
    </row>
    <row r="3" spans="1:18" x14ac:dyDescent="0.4">
      <c r="A3">
        <v>0.6</v>
      </c>
      <c r="B3">
        <v>39</v>
      </c>
      <c r="C3">
        <v>39</v>
      </c>
      <c r="D3">
        <v>40</v>
      </c>
      <c r="E3">
        <v>41</v>
      </c>
      <c r="F3">
        <v>42</v>
      </c>
      <c r="G3">
        <v>42</v>
      </c>
      <c r="H3">
        <v>43</v>
      </c>
      <c r="I3">
        <v>44</v>
      </c>
      <c r="K3">
        <f t="shared" ref="K3:K6" si="3">LOG10(B3)</f>
        <v>1.5910646070264991</v>
      </c>
      <c r="L3">
        <f t="shared" si="2"/>
        <v>1.5910646070264991</v>
      </c>
      <c r="M3">
        <f t="shared" si="2"/>
        <v>1.6020599913279623</v>
      </c>
      <c r="N3">
        <f t="shared" si="2"/>
        <v>1.6127838567197355</v>
      </c>
      <c r="O3">
        <f t="shared" si="2"/>
        <v>1.6232492903979006</v>
      </c>
      <c r="P3">
        <f t="shared" si="2"/>
        <v>1.6232492903979006</v>
      </c>
      <c r="Q3">
        <f t="shared" si="2"/>
        <v>1.6334684555795864</v>
      </c>
      <c r="R3">
        <f t="shared" si="2"/>
        <v>1.6434526764861874</v>
      </c>
    </row>
    <row r="4" spans="1:18" x14ac:dyDescent="0.4">
      <c r="A4">
        <v>0.65</v>
      </c>
      <c r="B4">
        <v>130</v>
      </c>
      <c r="C4">
        <v>133</v>
      </c>
      <c r="D4">
        <v>135</v>
      </c>
      <c r="E4">
        <v>138</v>
      </c>
      <c r="F4">
        <v>140</v>
      </c>
      <c r="G4">
        <v>143</v>
      </c>
      <c r="H4">
        <v>145</v>
      </c>
      <c r="I4">
        <v>148</v>
      </c>
      <c r="K4">
        <f t="shared" si="3"/>
        <v>2.1139433523068369</v>
      </c>
      <c r="L4">
        <f t="shared" si="2"/>
        <v>2.1238516409670858</v>
      </c>
      <c r="M4">
        <f t="shared" si="2"/>
        <v>2.1303337684950061</v>
      </c>
      <c r="N4">
        <f t="shared" si="2"/>
        <v>2.1398790864012365</v>
      </c>
      <c r="O4">
        <f t="shared" si="2"/>
        <v>2.1461280356782382</v>
      </c>
      <c r="P4">
        <f t="shared" si="2"/>
        <v>2.1553360374650619</v>
      </c>
      <c r="Q4">
        <f t="shared" si="2"/>
        <v>2.1613680022349748</v>
      </c>
      <c r="R4">
        <f t="shared" si="2"/>
        <v>2.1702617153949575</v>
      </c>
    </row>
    <row r="5" spans="1:18" x14ac:dyDescent="0.4">
      <c r="A5">
        <v>0.7</v>
      </c>
      <c r="B5">
        <v>384</v>
      </c>
      <c r="C5">
        <v>392</v>
      </c>
      <c r="D5">
        <v>399</v>
      </c>
      <c r="E5">
        <v>406</v>
      </c>
      <c r="F5">
        <v>413</v>
      </c>
      <c r="G5">
        <v>420</v>
      </c>
      <c r="H5">
        <v>427</v>
      </c>
      <c r="I5">
        <v>434</v>
      </c>
      <c r="K5">
        <f t="shared" si="3"/>
        <v>2.5843312243675309</v>
      </c>
      <c r="L5">
        <f t="shared" si="2"/>
        <v>2.5932860670204572</v>
      </c>
      <c r="M5">
        <f t="shared" si="2"/>
        <v>2.6009728956867484</v>
      </c>
      <c r="N5">
        <f t="shared" si="2"/>
        <v>2.6085260335771943</v>
      </c>
      <c r="O5">
        <f t="shared" si="2"/>
        <v>2.6159500516564012</v>
      </c>
      <c r="P5">
        <f t="shared" si="2"/>
        <v>2.6232492903979003</v>
      </c>
      <c r="Q5">
        <f t="shared" si="2"/>
        <v>2.6304278750250241</v>
      </c>
      <c r="R5">
        <f t="shared" si="2"/>
        <v>2.6374897295125108</v>
      </c>
    </row>
    <row r="6" spans="1:18" x14ac:dyDescent="0.4">
      <c r="A6">
        <v>0.75</v>
      </c>
      <c r="B6">
        <v>1019</v>
      </c>
      <c r="C6">
        <v>1043</v>
      </c>
      <c r="D6">
        <v>1063</v>
      </c>
      <c r="E6">
        <v>1081</v>
      </c>
      <c r="F6">
        <v>1099</v>
      </c>
      <c r="G6">
        <v>1117</v>
      </c>
      <c r="H6">
        <v>1133</v>
      </c>
      <c r="I6">
        <v>1152</v>
      </c>
      <c r="K6">
        <f t="shared" si="3"/>
        <v>3.0081741840064264</v>
      </c>
      <c r="L6">
        <f t="shared" si="2"/>
        <v>3.0182843084265309</v>
      </c>
      <c r="M6">
        <f t="shared" si="2"/>
        <v>3.0265332645232967</v>
      </c>
      <c r="N6">
        <f t="shared" si="2"/>
        <v>3.0338256939533101</v>
      </c>
      <c r="O6">
        <f t="shared" si="2"/>
        <v>3.0409976924234905</v>
      </c>
      <c r="P6">
        <f t="shared" si="2"/>
        <v>3.0480531731156089</v>
      </c>
      <c r="Q6">
        <f t="shared" si="2"/>
        <v>3.0542299098633974</v>
      </c>
      <c r="R6">
        <f t="shared" si="2"/>
        <v>3.0614524790871931</v>
      </c>
    </row>
    <row r="9" spans="1:18" x14ac:dyDescent="0.4">
      <c r="B9">
        <v>1.8</v>
      </c>
      <c r="C9">
        <v>1.88</v>
      </c>
      <c r="D9">
        <v>1.96</v>
      </c>
      <c r="E9">
        <v>2.04</v>
      </c>
      <c r="F9">
        <v>2.12</v>
      </c>
    </row>
    <row r="10" spans="1:18" x14ac:dyDescent="0.4">
      <c r="A10" t="s">
        <v>0</v>
      </c>
      <c r="B10">
        <f>B9*B9</f>
        <v>3.24</v>
      </c>
      <c r="C10">
        <f t="shared" ref="C10:F10" si="4">C9*C9</f>
        <v>3.5343999999999998</v>
      </c>
      <c r="D10">
        <f t="shared" si="4"/>
        <v>3.8415999999999997</v>
      </c>
      <c r="E10">
        <f t="shared" si="4"/>
        <v>4.1616</v>
      </c>
      <c r="F10">
        <f t="shared" si="4"/>
        <v>4.4944000000000006</v>
      </c>
    </row>
    <row r="11" spans="1:18" x14ac:dyDescent="0.4">
      <c r="A11" t="s">
        <v>1</v>
      </c>
      <c r="B11">
        <f>LOG10(B10)</f>
        <v>0.51054501020661214</v>
      </c>
      <c r="C11">
        <f t="shared" ref="C11:F11" si="5">LOG10(C10)</f>
        <v>0.54831569852735973</v>
      </c>
      <c r="D11">
        <f t="shared" si="5"/>
        <v>0.58451214271295204</v>
      </c>
      <c r="E11">
        <f t="shared" si="5"/>
        <v>0.61926033485179754</v>
      </c>
      <c r="F11">
        <f t="shared" si="5"/>
        <v>0.65267172185750288</v>
      </c>
    </row>
    <row r="12" spans="1:18" x14ac:dyDescent="0.4">
      <c r="A12" t="s">
        <v>2</v>
      </c>
      <c r="B12">
        <v>0.96160000000000001</v>
      </c>
      <c r="C12">
        <v>1.5568</v>
      </c>
      <c r="D12">
        <v>2.0834000000000001</v>
      </c>
      <c r="E12">
        <v>2.5552999999999999</v>
      </c>
      <c r="F12">
        <v>2.9807000000000001</v>
      </c>
    </row>
    <row r="13" spans="1:18" x14ac:dyDescent="0.4">
      <c r="A13" t="s">
        <v>3</v>
      </c>
    </row>
    <row r="14" spans="1:18" x14ac:dyDescent="0.4">
      <c r="A14" t="s">
        <v>4</v>
      </c>
    </row>
    <row r="15" spans="1:18" x14ac:dyDescent="0.4">
      <c r="A15" t="s">
        <v>5</v>
      </c>
      <c r="B15">
        <f>B12-B11</f>
        <v>0.45105498979338787</v>
      </c>
      <c r="C15">
        <f t="shared" ref="C15:F15" si="6">C12-C11</f>
        <v>1.0084843014726403</v>
      </c>
      <c r="D15">
        <f t="shared" si="6"/>
        <v>1.4988878572870481</v>
      </c>
      <c r="E15">
        <f t="shared" si="6"/>
        <v>1.9360396651482024</v>
      </c>
      <c r="F15">
        <f t="shared" si="6"/>
        <v>2.3280282781424972</v>
      </c>
    </row>
    <row r="16" spans="1:18" x14ac:dyDescent="0.4">
      <c r="A16" t="s">
        <v>6</v>
      </c>
      <c r="B16">
        <f>10/B9</f>
        <v>5.5555555555555554</v>
      </c>
      <c r="C16">
        <f t="shared" ref="C16:F16" si="7">10/C9</f>
        <v>5.3191489361702127</v>
      </c>
      <c r="D16">
        <f t="shared" si="7"/>
        <v>5.1020408163265305</v>
      </c>
      <c r="E16">
        <f t="shared" si="7"/>
        <v>4.9019607843137258</v>
      </c>
      <c r="F16">
        <f t="shared" si="7"/>
        <v>4.7169811320754711</v>
      </c>
    </row>
    <row r="21" spans="1:1" x14ac:dyDescent="0.4">
      <c r="A21">
        <f>22.376/5.04</f>
        <v>4.4396825396825399</v>
      </c>
    </row>
    <row r="22" spans="1:1" x14ac:dyDescent="0.4">
      <c r="A22">
        <f>4.54-A21</f>
        <v>0.10031746031746014</v>
      </c>
    </row>
    <row r="23" spans="1:1" x14ac:dyDescent="0.4">
      <c r="A23">
        <f>A22/5.54</f>
        <v>1.8107844822646234E-2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Yezi</cp:lastModifiedBy>
  <dcterms:created xsi:type="dcterms:W3CDTF">2022-11-29T10:16:04Z</dcterms:created>
  <dcterms:modified xsi:type="dcterms:W3CDTF">2022-11-30T05:34:35Z</dcterms:modified>
</cp:coreProperties>
</file>