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4D841AA3-CE81-4627-BE26-A1C567AACBAA}" xr6:coauthVersionLast="47" xr6:coauthVersionMax="47" xr10:uidLastSave="{00000000-0000-0000-0000-000000000000}"/>
  <bookViews>
    <workbookView xWindow="-120" yWindow="-21720" windowWidth="38640" windowHeight="21120" activeTab="5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  <sheet name="ess" sheetId="7" r:id="rId6"/>
    <sheet name="not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G7" i="4" s="1"/>
  <c r="D8" i="4"/>
  <c r="D9" i="4"/>
  <c r="D10" i="4"/>
  <c r="D11" i="4"/>
  <c r="D12" i="4"/>
  <c r="I12" i="4" s="1"/>
  <c r="D13" i="4"/>
  <c r="I13" i="4" s="1"/>
  <c r="D14" i="4"/>
  <c r="D15" i="4"/>
  <c r="D16" i="4"/>
  <c r="G16" i="4" s="1"/>
  <c r="D17" i="4"/>
  <c r="I17" i="4" s="1"/>
  <c r="D18" i="4"/>
  <c r="G18" i="4" s="1"/>
  <c r="D19" i="4"/>
  <c r="I19" i="4" s="1"/>
  <c r="D20" i="4"/>
  <c r="G20" i="4" s="1"/>
  <c r="D21" i="4"/>
  <c r="I21" i="4" s="1"/>
  <c r="D22" i="4"/>
  <c r="I22" i="4" s="1"/>
  <c r="D23" i="4"/>
  <c r="I23" i="4" s="1"/>
  <c r="D24" i="4"/>
  <c r="I24" i="4" s="1"/>
  <c r="D25" i="4"/>
  <c r="D26" i="4"/>
  <c r="D27" i="4"/>
  <c r="D28" i="4"/>
  <c r="D2" i="4"/>
  <c r="L6" i="4"/>
  <c r="L16" i="4"/>
  <c r="I6" i="4"/>
  <c r="M8" i="3"/>
  <c r="N8" i="3" s="1"/>
  <c r="M9" i="3"/>
  <c r="N9" i="3" s="1"/>
  <c r="M19" i="3"/>
  <c r="N19" i="3" s="1"/>
  <c r="M20" i="3"/>
  <c r="N20" i="3" s="1"/>
  <c r="M21" i="3"/>
  <c r="N21" i="3"/>
  <c r="M22" i="3"/>
  <c r="N22" i="3" s="1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 s="1"/>
  <c r="M31" i="3"/>
  <c r="N31" i="3" s="1"/>
  <c r="M32" i="3"/>
  <c r="N32" i="3"/>
  <c r="M33" i="3"/>
  <c r="N33" i="3" s="1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 s="1"/>
  <c r="M42" i="3"/>
  <c r="N42" i="3" s="1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18" i="3"/>
  <c r="N18" i="3" s="1"/>
  <c r="M3" i="3"/>
  <c r="N3" i="3" s="1"/>
  <c r="M4" i="3"/>
  <c r="N4" i="3"/>
  <c r="M5" i="3"/>
  <c r="N5" i="3"/>
  <c r="M6" i="3"/>
  <c r="N6" i="3" s="1"/>
  <c r="M7" i="3"/>
  <c r="N7" i="3" s="1"/>
  <c r="N2" i="3"/>
  <c r="M2" i="3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H24" i="4"/>
  <c r="J23" i="4"/>
  <c r="H23" i="4"/>
  <c r="J22" i="4"/>
  <c r="H22" i="4"/>
  <c r="J21" i="4"/>
  <c r="H21" i="4"/>
  <c r="G21" i="4"/>
  <c r="J20" i="4"/>
  <c r="I20" i="4"/>
  <c r="H20" i="4"/>
  <c r="J19" i="4"/>
  <c r="H19" i="4"/>
  <c r="J18" i="4"/>
  <c r="H18" i="4"/>
  <c r="J17" i="4"/>
  <c r="H17" i="4"/>
  <c r="J16" i="4"/>
  <c r="H16" i="4"/>
  <c r="J15" i="4"/>
  <c r="I15" i="4"/>
  <c r="H15" i="4"/>
  <c r="G15" i="4"/>
  <c r="J14" i="4"/>
  <c r="I14" i="4"/>
  <c r="H14" i="4"/>
  <c r="G14" i="4"/>
  <c r="J13" i="4"/>
  <c r="H13" i="4"/>
  <c r="J12" i="4"/>
  <c r="H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H7" i="4"/>
  <c r="J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G12" i="4" l="1"/>
  <c r="G24" i="4"/>
  <c r="I18" i="4"/>
  <c r="G23" i="4"/>
  <c r="G22" i="4"/>
  <c r="I7" i="4"/>
  <c r="G19" i="4"/>
  <c r="G17" i="4"/>
  <c r="G13" i="4"/>
  <c r="I16" i="4"/>
</calcChain>
</file>

<file path=xl/sharedStrings.xml><?xml version="1.0" encoding="utf-8"?>
<sst xmlns="http://schemas.openxmlformats.org/spreadsheetml/2006/main" count="581" uniqueCount="156">
  <si>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</si>
  <si>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</si>
  <si>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</si>
  <si>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</si>
  <si>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</si>
  <si>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</si>
  <si>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</si>
  <si>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</si>
  <si>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</si>
  <si>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</si>
  <si>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</si>
  <si>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</si>
  <si>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</si>
  <si>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</si>
  <si>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</si>
  <si>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</si>
  <si>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</si>
  <si>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</si>
  <si>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</si>
  <si>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</si>
  <si>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</si>
  <si>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</si>
  <si>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</si>
  <si>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</si>
  <si>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</si>
  <si>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</si>
  <si>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</si>
  <si>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</si>
  <si>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</si>
  <si>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</si>
  <si>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</si>
  <si>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</si>
  <si>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</si>
  <si>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</si>
  <si>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</si>
  <si>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</si>
  <si>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</si>
  <si>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</si>
  <si>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</si>
  <si>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</si>
  <si>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</si>
  <si>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</si>
  <si>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</si>
  <si>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</si>
  <si>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</si>
  <si>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</si>
  <si>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</si>
  <si>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</si>
  <si>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</si>
  <si>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</si>
  <si>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</si>
  <si>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</si>
  <si>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</si>
  <si>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</si>
  <si>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</si>
  <si>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</si>
  <si>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</si>
  <si>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</si>
  <si>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</si>
  <si>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</si>
  <si>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</si>
  <si>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</si>
  <si>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</si>
  <si>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</si>
  <si>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</si>
  <si>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</si>
  <si>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</si>
  <si>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</si>
  <si>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</si>
  <si>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</si>
  <si>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</si>
  <si>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</si>
  <si>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</si>
  <si>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</si>
  <si>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</si>
  <si>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</si>
  <si>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</si>
  <si>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</si>
  <si>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</si>
  <si>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</si>
  <si>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</si>
  <si>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</si>
  <si>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</si>
  <si>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</si>
  <si>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</si>
  <si>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</si>
  <si>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</si>
  <si>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</si>
  <si>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</si>
  <si>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</si>
  <si>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</si>
  <si>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</si>
  <si>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</si>
  <si>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</si>
  <si>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</si>
  <si>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</si>
  <si>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</si>
  <si>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</si>
  <si>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</si>
  <si>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</si>
  <si>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</si>
  <si>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</si>
  <si>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</si>
  <si>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</si>
  <si>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</si>
  <si>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</si>
  <si>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</si>
  <si>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</si>
  <si>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</si>
  <si>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</si>
  <si>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</si>
  <si>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</si>
  <si>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</si>
  <si>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</si>
  <si>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</si>
  <si>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</si>
  <si>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</si>
  <si>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</si>
  <si>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</si>
  <si>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</si>
  <si>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</si>
  <si>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</si>
  <si>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</si>
  <si>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</si>
  <si>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</si>
  <si>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</si>
  <si>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</si>
  <si>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</si>
  <si>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</si>
  <si>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</si>
  <si>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</si>
  <si>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</si>
  <si>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</si>
  <si>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</si>
  <si>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</si>
  <si>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</si>
  <si>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</si>
  <si>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</si>
  <si>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</si>
  <si>
    <t>If Hardenable</t>
  </si>
  <si>
    <t>Modifications that are applied to the original data</t>
  </si>
  <si>
    <t>No</t>
  </si>
  <si>
    <t>all impedance values (R and X) at both tn and dn levels are multiplied by a factor 0.1</t>
  </si>
  <si>
    <t>Scale_Factor</t>
  </si>
  <si>
    <t>Sd_max_original</t>
  </si>
  <si>
    <t>Sd_min_original</t>
  </si>
  <si>
    <t>Wind Share</t>
  </si>
  <si>
    <t>PV Share</t>
  </si>
  <si>
    <t>Gas Share</t>
  </si>
  <si>
    <t>SOC_min</t>
  </si>
  <si>
    <t>SOC_max</t>
  </si>
  <si>
    <t>Pess_cap</t>
  </si>
  <si>
    <t>Eess_cap</t>
  </si>
  <si>
    <t>eff_ch</t>
  </si>
  <si>
    <t>eff_dis</t>
  </si>
  <si>
    <t>Due to data unavailability, it is assumed that the Energy Capacity (MWh) is 4 times the value of the Power Capacity (MW) for all 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</si>
</sst>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G5" sqref="G5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zoomScale="115" zoomScaleNormal="115" workbookViewId="0">
      <selection activeCell="K30" sqref="K30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1" width="13.59765625" customWidth="1"/>
    <col min="12" max="12" width="18.59765625" customWidth="1"/>
    <col min="13" max="14" width="12.46484375" bestFit="1" customWidth="1"/>
    <col min="15" max="15" width="19.9296875" bestFit="1" customWidth="1"/>
    <col min="16" max="16" width="20.06640625" bestFit="1" customWidth="1"/>
  </cols>
  <sheetData>
    <row r="1" spans="1:18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4" t="s">
        <v>139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135</v>
      </c>
      <c r="N1" s="1" t="s">
        <v>136</v>
      </c>
    </row>
    <row r="2" spans="1:18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1</v>
      </c>
      <c r="I2">
        <v>6.2060000000000004</v>
      </c>
      <c r="J2">
        <v>4.0321550000000002E-4</v>
      </c>
      <c r="K2">
        <v>9.7586500000000013E-4</v>
      </c>
      <c r="L2">
        <v>573</v>
      </c>
      <c r="M2">
        <f>(SQRT(3)*E2*L2/1000)</f>
        <v>131.00539488127959</v>
      </c>
      <c r="N2">
        <f>(M2)</f>
        <v>131.00539488127959</v>
      </c>
    </row>
    <row r="3" spans="1:18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1</v>
      </c>
      <c r="I3">
        <v>7.0419999999999998</v>
      </c>
      <c r="J3">
        <v>5.1057119999999999E-4</v>
      </c>
      <c r="K3">
        <v>1.3585634000000001E-3</v>
      </c>
      <c r="L3">
        <v>573</v>
      </c>
      <c r="M3">
        <f t="shared" ref="M3:M7" si="0">(SQRT(3)*E3*L3/1000)</f>
        <v>131.00539488127959</v>
      </c>
      <c r="N3">
        <f t="shared" ref="N3:N9" si="1">(M3)</f>
        <v>131.00539488127959</v>
      </c>
    </row>
    <row r="4" spans="1:18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</v>
      </c>
      <c r="I4">
        <v>13.63</v>
      </c>
      <c r="J4">
        <v>3.4600000000000001E-4</v>
      </c>
      <c r="K4">
        <v>2.6570000000000001E-3</v>
      </c>
      <c r="L4">
        <v>815</v>
      </c>
      <c r="M4">
        <f t="shared" si="0"/>
        <v>186.33402587825981</v>
      </c>
      <c r="N4">
        <f t="shared" si="1"/>
        <v>186.33402587825981</v>
      </c>
    </row>
    <row r="5" spans="1:18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</v>
      </c>
      <c r="I5">
        <v>13.63</v>
      </c>
      <c r="J5">
        <v>3.57E-4</v>
      </c>
      <c r="K5">
        <v>2.5360000000000001E-3</v>
      </c>
      <c r="L5">
        <v>815</v>
      </c>
      <c r="M5">
        <f t="shared" si="0"/>
        <v>186.33402587825981</v>
      </c>
      <c r="N5">
        <f t="shared" si="1"/>
        <v>186.33402587825981</v>
      </c>
    </row>
    <row r="6" spans="1:18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</v>
      </c>
      <c r="I6">
        <v>10.34</v>
      </c>
      <c r="J6">
        <v>3.6680000000000003E-4</v>
      </c>
      <c r="K6">
        <v>1.7755679999999999E-3</v>
      </c>
      <c r="L6">
        <v>866</v>
      </c>
      <c r="M6">
        <f t="shared" si="0"/>
        <v>197.99419191481348</v>
      </c>
      <c r="N6">
        <f t="shared" si="1"/>
        <v>197.99419191481348</v>
      </c>
    </row>
    <row r="7" spans="1:18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</v>
      </c>
      <c r="I7">
        <v>10.28</v>
      </c>
      <c r="J7">
        <v>3.6595500000000011E-4</v>
      </c>
      <c r="K7">
        <v>1.7808360000000001E-3</v>
      </c>
      <c r="L7">
        <v>866</v>
      </c>
      <c r="M7">
        <f t="shared" si="0"/>
        <v>197.99419191481348</v>
      </c>
      <c r="N7">
        <f t="shared" si="1"/>
        <v>197.99419191481348</v>
      </c>
    </row>
    <row r="8" spans="1:18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1</v>
      </c>
      <c r="I8">
        <v>8.36</v>
      </c>
      <c r="J8">
        <v>3.5147200000000003E-4</v>
      </c>
      <c r="K8">
        <v>1.7610210000000002E-3</v>
      </c>
      <c r="L8" s="3">
        <v>428.63883621654043</v>
      </c>
      <c r="M8">
        <f t="shared" ref="M8:M9" si="2">(SQRT(3)*E8*L8/1000)</f>
        <v>98.000000000000014</v>
      </c>
      <c r="N8">
        <f t="shared" si="1"/>
        <v>98.000000000000014</v>
      </c>
      <c r="Q8" s="2"/>
      <c r="R8" s="2"/>
    </row>
    <row r="9" spans="1:18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1</v>
      </c>
      <c r="I9">
        <v>8.51</v>
      </c>
      <c r="J9">
        <v>3.5957200000000006E-4</v>
      </c>
      <c r="K9">
        <v>1.7800210000000001E-3</v>
      </c>
      <c r="L9" s="3">
        <v>428.63883621654043</v>
      </c>
      <c r="M9">
        <f t="shared" si="2"/>
        <v>98.000000000000014</v>
      </c>
      <c r="N9">
        <f t="shared" si="1"/>
        <v>98.000000000000014</v>
      </c>
      <c r="Q9" s="2"/>
      <c r="R9" s="2"/>
    </row>
    <row r="10" spans="1:18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0</v>
      </c>
      <c r="J10">
        <v>1.0395000000000001E-3</v>
      </c>
      <c r="K10">
        <v>2.89473417734686E-2</v>
      </c>
      <c r="M10">
        <v>60</v>
      </c>
      <c r="N10">
        <v>60</v>
      </c>
    </row>
    <row r="11" spans="1:18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0</v>
      </c>
      <c r="J11">
        <v>1.0626000000000001E-3</v>
      </c>
      <c r="K11">
        <v>2.8846435433862529E-2</v>
      </c>
      <c r="M11">
        <v>60</v>
      </c>
      <c r="N11">
        <v>60</v>
      </c>
    </row>
    <row r="12" spans="1:18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0</v>
      </c>
      <c r="J12">
        <v>7.7340000000000004E-4</v>
      </c>
      <c r="K12">
        <v>2.3264147984398659E-2</v>
      </c>
      <c r="M12">
        <v>90</v>
      </c>
      <c r="N12">
        <v>90</v>
      </c>
    </row>
    <row r="13" spans="1:18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0</v>
      </c>
      <c r="J13">
        <v>7.8269999999999989E-4</v>
      </c>
      <c r="K13">
        <v>2.3208805757944553E-2</v>
      </c>
      <c r="M13">
        <v>90</v>
      </c>
      <c r="N13">
        <v>90</v>
      </c>
    </row>
    <row r="14" spans="1:18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0</v>
      </c>
      <c r="J14">
        <v>5.6910000000000012E-4</v>
      </c>
      <c r="K14">
        <v>2.8000000000000004E-2</v>
      </c>
      <c r="M14">
        <v>90</v>
      </c>
      <c r="N14">
        <v>90</v>
      </c>
    </row>
    <row r="15" spans="1:18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0</v>
      </c>
      <c r="J15">
        <v>5.6910000000000012E-4</v>
      </c>
      <c r="K15">
        <v>2.8000000000000004E-2</v>
      </c>
      <c r="M15">
        <v>90</v>
      </c>
      <c r="N15">
        <v>90</v>
      </c>
    </row>
    <row r="16" spans="1:18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0</v>
      </c>
      <c r="J16">
        <v>8.185E-4</v>
      </c>
      <c r="K16">
        <v>2.531977382896617E-2</v>
      </c>
      <c r="M16">
        <v>90</v>
      </c>
      <c r="N16">
        <v>90</v>
      </c>
    </row>
    <row r="17" spans="1:14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0</v>
      </c>
      <c r="J17">
        <v>8.296E-4</v>
      </c>
      <c r="K17">
        <v>2.5097292380653342E-2</v>
      </c>
      <c r="M17">
        <v>90</v>
      </c>
      <c r="N17">
        <v>90</v>
      </c>
    </row>
    <row r="18" spans="1:14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1</v>
      </c>
      <c r="I18">
        <v>5.7843499999999999</v>
      </c>
      <c r="J18">
        <v>5.4777800000000007E-3</v>
      </c>
      <c r="K18">
        <v>4.7663000000000002E-3</v>
      </c>
      <c r="L18">
        <v>310</v>
      </c>
      <c r="M18">
        <f>(SQRT(3)*E18*L18/1000)</f>
        <v>17.718879761429612</v>
      </c>
      <c r="N18">
        <f>(M18)</f>
        <v>17.718879761429612</v>
      </c>
    </row>
    <row r="19" spans="1:14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1</v>
      </c>
      <c r="I19">
        <v>0.95</v>
      </c>
      <c r="J19">
        <v>8.9960000000000007E-4</v>
      </c>
      <c r="K19">
        <v>7.8280000000000005E-4</v>
      </c>
      <c r="L19">
        <v>356</v>
      </c>
      <c r="M19">
        <f t="shared" ref="M19:M49" si="3">(SQRT(3)*E19*L19/1000)</f>
        <v>20.348132887319167</v>
      </c>
      <c r="N19">
        <f t="shared" ref="N19:N49" si="4">(M19)</f>
        <v>20.348132887319167</v>
      </c>
    </row>
    <row r="20" spans="1:14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1</v>
      </c>
      <c r="I20">
        <v>3.129238</v>
      </c>
      <c r="J20">
        <v>1.9063179999999999E-3</v>
      </c>
      <c r="K20">
        <v>2.8081160000000003E-3</v>
      </c>
      <c r="L20">
        <v>435</v>
      </c>
      <c r="M20">
        <f t="shared" si="3"/>
        <v>24.863589342651231</v>
      </c>
      <c r="N20">
        <f t="shared" si="4"/>
        <v>24.863589342651231</v>
      </c>
    </row>
    <row r="21" spans="1:14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1</v>
      </c>
      <c r="I21">
        <v>3.5166789999999999</v>
      </c>
      <c r="J21">
        <v>3.2922540000000001E-3</v>
      </c>
      <c r="K21">
        <v>3.0852170000000003E-3</v>
      </c>
      <c r="L21">
        <v>356</v>
      </c>
      <c r="M21">
        <f t="shared" si="3"/>
        <v>20.348132887319167</v>
      </c>
      <c r="N21">
        <f t="shared" si="4"/>
        <v>20.348132887319167</v>
      </c>
    </row>
    <row r="22" spans="1:14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1</v>
      </c>
      <c r="I22">
        <v>2.1812260000000001</v>
      </c>
      <c r="J22">
        <v>3.0764199999999998E-3</v>
      </c>
      <c r="K22">
        <v>1.9488090000000001E-3</v>
      </c>
      <c r="L22">
        <v>250</v>
      </c>
      <c r="M22">
        <f t="shared" si="3"/>
        <v>14.289419162443236</v>
      </c>
      <c r="N22">
        <f t="shared" si="4"/>
        <v>14.289419162443236</v>
      </c>
    </row>
    <row r="23" spans="1:14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1</v>
      </c>
      <c r="I23">
        <v>2.1881520000000001</v>
      </c>
      <c r="J23">
        <v>3.0852140000000002E-3</v>
      </c>
      <c r="K23">
        <v>1.9548030000000002E-3</v>
      </c>
      <c r="L23">
        <v>250</v>
      </c>
      <c r="M23">
        <f t="shared" si="3"/>
        <v>14.289419162443236</v>
      </c>
      <c r="N23">
        <f t="shared" si="4"/>
        <v>14.289419162443236</v>
      </c>
    </row>
    <row r="24" spans="1:14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1</v>
      </c>
      <c r="I24">
        <v>2.2576101</v>
      </c>
      <c r="J24">
        <v>1.8363391E-3</v>
      </c>
      <c r="K24">
        <v>1.6322571000000003E-3</v>
      </c>
      <c r="L24">
        <v>476</v>
      </c>
      <c r="M24">
        <f t="shared" si="3"/>
        <v>27.207054085291922</v>
      </c>
      <c r="N24">
        <f t="shared" si="4"/>
        <v>27.207054085291922</v>
      </c>
    </row>
    <row r="25" spans="1:14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1</v>
      </c>
      <c r="I25">
        <v>2.5233300000000001</v>
      </c>
      <c r="J25">
        <v>1.4829500000000002E-3</v>
      </c>
      <c r="K25">
        <v>2.5256500000000004E-3</v>
      </c>
      <c r="L25">
        <v>670</v>
      </c>
      <c r="M25">
        <f t="shared" si="3"/>
        <v>38.29564335534787</v>
      </c>
      <c r="N25">
        <f t="shared" si="4"/>
        <v>38.29564335534787</v>
      </c>
    </row>
    <row r="26" spans="1:14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1</v>
      </c>
      <c r="I26">
        <v>2.95519</v>
      </c>
      <c r="J26">
        <v>2.7986E-3</v>
      </c>
      <c r="K26">
        <v>2.4351000000000004E-3</v>
      </c>
      <c r="L26">
        <v>400</v>
      </c>
      <c r="M26">
        <f t="shared" si="3"/>
        <v>22.86307065990918</v>
      </c>
      <c r="N26">
        <f t="shared" si="4"/>
        <v>22.86307065990918</v>
      </c>
    </row>
    <row r="27" spans="1:14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1</v>
      </c>
      <c r="I27">
        <v>4.2699999999999996</v>
      </c>
      <c r="J27">
        <v>6.1243400000000007E-3</v>
      </c>
      <c r="K27">
        <v>5.805020000000001E-3</v>
      </c>
      <c r="L27">
        <v>245</v>
      </c>
      <c r="M27">
        <f t="shared" si="3"/>
        <v>14.003630779194371</v>
      </c>
      <c r="N27">
        <f t="shared" si="4"/>
        <v>14.003630779194371</v>
      </c>
    </row>
    <row r="28" spans="1:14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</v>
      </c>
      <c r="I28">
        <v>1.3246150000000001</v>
      </c>
      <c r="J28">
        <v>1.826792E-3</v>
      </c>
      <c r="K28">
        <v>1.1960010000000001E-3</v>
      </c>
      <c r="L28">
        <v>245</v>
      </c>
      <c r="M28">
        <f t="shared" si="3"/>
        <v>14.003630779194371</v>
      </c>
      <c r="N28">
        <f t="shared" si="4"/>
        <v>14.003630779194371</v>
      </c>
    </row>
    <row r="29" spans="1:14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</v>
      </c>
      <c r="I29">
        <v>1.3198372</v>
      </c>
      <c r="J29">
        <v>1.3187098E-3</v>
      </c>
      <c r="K29">
        <v>1.1876604000000002E-3</v>
      </c>
      <c r="L29">
        <v>356</v>
      </c>
      <c r="M29">
        <f t="shared" si="3"/>
        <v>20.348132887319167</v>
      </c>
      <c r="N29">
        <f t="shared" si="4"/>
        <v>20.348132887319167</v>
      </c>
    </row>
    <row r="30" spans="1:14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1</v>
      </c>
      <c r="I30">
        <v>2.6663199999999998</v>
      </c>
      <c r="J30">
        <v>2.3896000000000004E-3</v>
      </c>
      <c r="K30">
        <v>2.8647E-3</v>
      </c>
      <c r="L30">
        <v>362</v>
      </c>
      <c r="M30">
        <f t="shared" si="3"/>
        <v>20.691078947217807</v>
      </c>
      <c r="N30">
        <f t="shared" si="4"/>
        <v>20.691078947217807</v>
      </c>
    </row>
    <row r="31" spans="1:14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1</v>
      </c>
      <c r="I31">
        <v>5.0938220000000003</v>
      </c>
      <c r="J31">
        <v>5.8381625000000006E-3</v>
      </c>
      <c r="K31">
        <v>4.3529178000000007E-3</v>
      </c>
      <c r="L31">
        <v>235</v>
      </c>
      <c r="M31">
        <f t="shared" si="3"/>
        <v>13.432054012696643</v>
      </c>
      <c r="N31">
        <f t="shared" si="4"/>
        <v>13.432054012696643</v>
      </c>
    </row>
    <row r="32" spans="1:14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1</v>
      </c>
      <c r="I32">
        <v>3</v>
      </c>
      <c r="J32">
        <v>3.5142800000000003E-3</v>
      </c>
      <c r="K32">
        <v>2.7158450000000002E-3</v>
      </c>
      <c r="L32">
        <v>263</v>
      </c>
      <c r="M32">
        <f t="shared" si="3"/>
        <v>15.032468958890284</v>
      </c>
      <c r="N32">
        <f t="shared" si="4"/>
        <v>15.032468958890284</v>
      </c>
    </row>
    <row r="33" spans="1:14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1</v>
      </c>
      <c r="I33">
        <v>2.584381</v>
      </c>
      <c r="J33">
        <v>2.0028369999999999E-3</v>
      </c>
      <c r="K33">
        <v>1.8625470000000002E-3</v>
      </c>
      <c r="L33">
        <v>476</v>
      </c>
      <c r="M33">
        <f t="shared" si="3"/>
        <v>27.207054085291922</v>
      </c>
      <c r="N33">
        <f t="shared" si="4"/>
        <v>27.207054085291922</v>
      </c>
    </row>
    <row r="34" spans="1:14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1</v>
      </c>
      <c r="I34">
        <v>5.0221600000000004</v>
      </c>
      <c r="J34">
        <v>5.9276070000000005E-3</v>
      </c>
      <c r="K34">
        <v>5.3170800000000001E-3</v>
      </c>
      <c r="L34">
        <v>245</v>
      </c>
      <c r="M34">
        <f t="shared" si="3"/>
        <v>14.003630779194371</v>
      </c>
      <c r="N34">
        <f t="shared" si="4"/>
        <v>14.003630779194371</v>
      </c>
    </row>
    <row r="35" spans="1:14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1</v>
      </c>
      <c r="I35">
        <v>2.7840690000000001</v>
      </c>
      <c r="J35">
        <v>1.964992E-3</v>
      </c>
      <c r="K35">
        <v>1.9934520000000002E-3</v>
      </c>
      <c r="L35">
        <v>245</v>
      </c>
      <c r="M35">
        <f t="shared" si="3"/>
        <v>14.003630779194371</v>
      </c>
      <c r="N35">
        <f t="shared" si="4"/>
        <v>14.003630779194371</v>
      </c>
    </row>
    <row r="36" spans="1:14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1</v>
      </c>
      <c r="I36">
        <v>3.1139999999999999</v>
      </c>
      <c r="J36">
        <v>2.9671510000000003E-3</v>
      </c>
      <c r="K36">
        <v>2.5923930000000001E-3</v>
      </c>
      <c r="L36">
        <v>356</v>
      </c>
      <c r="M36">
        <f t="shared" si="3"/>
        <v>20.348132887319167</v>
      </c>
      <c r="N36">
        <f t="shared" si="4"/>
        <v>20.348132887319167</v>
      </c>
    </row>
    <row r="37" spans="1:14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1</v>
      </c>
      <c r="I37">
        <v>2.391</v>
      </c>
      <c r="J37">
        <v>1.2504075E-3</v>
      </c>
      <c r="K37">
        <v>2.2603570000000002E-3</v>
      </c>
      <c r="L37">
        <v>356</v>
      </c>
      <c r="M37">
        <f t="shared" si="3"/>
        <v>20.348132887319167</v>
      </c>
      <c r="N37">
        <f t="shared" si="4"/>
        <v>20.348132887319167</v>
      </c>
    </row>
    <row r="38" spans="1:14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1</v>
      </c>
      <c r="I38">
        <v>2.5080035299999999</v>
      </c>
      <c r="J38">
        <v>1.3104360000000001E-3</v>
      </c>
      <c r="K38">
        <v>2.3718400000000001E-3</v>
      </c>
      <c r="L38">
        <v>356</v>
      </c>
      <c r="M38">
        <f t="shared" si="3"/>
        <v>20.348132887319167</v>
      </c>
      <c r="N38">
        <f t="shared" si="4"/>
        <v>20.348132887319167</v>
      </c>
    </row>
    <row r="39" spans="1:14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1</v>
      </c>
      <c r="I39">
        <v>0.13800000000000001</v>
      </c>
      <c r="J39">
        <v>1.4120000000000002E-4</v>
      </c>
      <c r="K39">
        <v>1.2899999999999999E-4</v>
      </c>
      <c r="L39">
        <v>356</v>
      </c>
      <c r="M39">
        <f t="shared" si="3"/>
        <v>20.348132887319167</v>
      </c>
      <c r="N39">
        <f t="shared" si="4"/>
        <v>20.348132887319167</v>
      </c>
    </row>
    <row r="40" spans="1:14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1</v>
      </c>
      <c r="I40">
        <v>0.14599999999999999</v>
      </c>
      <c r="J40">
        <v>1.4940000000000003E-4</v>
      </c>
      <c r="K40">
        <v>1.3649999999999998E-4</v>
      </c>
      <c r="L40">
        <v>356</v>
      </c>
      <c r="M40">
        <f t="shared" si="3"/>
        <v>20.348132887319167</v>
      </c>
      <c r="N40">
        <f t="shared" si="4"/>
        <v>20.348132887319167</v>
      </c>
    </row>
    <row r="41" spans="1:14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</v>
      </c>
      <c r="I41">
        <v>1.9339999999999999</v>
      </c>
      <c r="J41">
        <v>1.389489E-3</v>
      </c>
      <c r="K41">
        <v>1.3872610000000001E-3</v>
      </c>
      <c r="L41">
        <v>400</v>
      </c>
      <c r="M41">
        <f t="shared" si="3"/>
        <v>22.86307065990918</v>
      </c>
      <c r="N41">
        <f t="shared" si="4"/>
        <v>22.86307065990918</v>
      </c>
    </row>
    <row r="42" spans="1:14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1</v>
      </c>
      <c r="I42">
        <v>3.4409999999999998</v>
      </c>
      <c r="J42">
        <v>2.7682040000000002E-3</v>
      </c>
      <c r="K42">
        <v>2.4859948000000003E-3</v>
      </c>
      <c r="L42">
        <v>400</v>
      </c>
      <c r="M42">
        <f t="shared" si="3"/>
        <v>22.86307065990918</v>
      </c>
      <c r="N42">
        <f t="shared" si="4"/>
        <v>22.86307065990918</v>
      </c>
    </row>
    <row r="43" spans="1:14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1</v>
      </c>
      <c r="I43">
        <v>2.1939579999999999</v>
      </c>
      <c r="J43">
        <v>1.4674220000000001E-3</v>
      </c>
      <c r="K43">
        <v>1.553006E-3</v>
      </c>
      <c r="L43">
        <v>492</v>
      </c>
      <c r="M43">
        <f t="shared" si="3"/>
        <v>28.121576911688287</v>
      </c>
      <c r="N43">
        <f t="shared" si="4"/>
        <v>28.121576911688287</v>
      </c>
    </row>
    <row r="44" spans="1:14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</v>
      </c>
      <c r="I44">
        <v>1.0510299999999999</v>
      </c>
      <c r="J44">
        <v>8.3080000000000003E-4</v>
      </c>
      <c r="K44">
        <v>9.1750000000000013E-4</v>
      </c>
      <c r="L44">
        <v>400</v>
      </c>
      <c r="M44">
        <f t="shared" si="3"/>
        <v>22.86307065990918</v>
      </c>
      <c r="N44">
        <f t="shared" si="4"/>
        <v>22.86307065990918</v>
      </c>
    </row>
    <row r="45" spans="1:14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1</v>
      </c>
      <c r="I45">
        <v>3.7915239999999999</v>
      </c>
      <c r="J45">
        <v>3.0043871999999999E-3</v>
      </c>
      <c r="K45">
        <v>2.7329301000000002E-3</v>
      </c>
      <c r="L45">
        <v>476</v>
      </c>
      <c r="M45">
        <f t="shared" si="3"/>
        <v>27.207054085291922</v>
      </c>
      <c r="N45">
        <f t="shared" si="4"/>
        <v>27.207054085291922</v>
      </c>
    </row>
    <row r="46" spans="1:14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1</v>
      </c>
      <c r="I46">
        <v>3.36</v>
      </c>
      <c r="J46">
        <v>2.2181125000000001E-3</v>
      </c>
      <c r="K46">
        <v>2.8692880000000002E-3</v>
      </c>
      <c r="L46">
        <v>502</v>
      </c>
      <c r="M46">
        <f t="shared" si="3"/>
        <v>28.693153678186018</v>
      </c>
      <c r="N46">
        <f t="shared" si="4"/>
        <v>28.693153678186018</v>
      </c>
    </row>
    <row r="47" spans="1:14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1</v>
      </c>
      <c r="I47">
        <v>6.3639999999999999</v>
      </c>
      <c r="J47">
        <v>7.7113680000000006E-3</v>
      </c>
      <c r="K47">
        <v>1.3051534000000002E-2</v>
      </c>
      <c r="L47">
        <v>356</v>
      </c>
      <c r="M47">
        <f t="shared" si="3"/>
        <v>20.348132887319167</v>
      </c>
      <c r="N47">
        <f t="shared" si="4"/>
        <v>20.348132887319167</v>
      </c>
    </row>
    <row r="48" spans="1:14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</v>
      </c>
      <c r="I48">
        <v>1.939527</v>
      </c>
      <c r="J48">
        <v>1.443473E-3</v>
      </c>
      <c r="K48">
        <v>1.3882240000000002E-3</v>
      </c>
      <c r="L48">
        <v>476</v>
      </c>
      <c r="M48">
        <f t="shared" si="3"/>
        <v>27.207054085291922</v>
      </c>
      <c r="N48">
        <f t="shared" si="4"/>
        <v>27.207054085291922</v>
      </c>
    </row>
    <row r="49" spans="1:14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1</v>
      </c>
      <c r="I49">
        <v>3.0897000000000001</v>
      </c>
      <c r="J49">
        <v>1.6757770000000003E-3</v>
      </c>
      <c r="K49">
        <v>1.5869830000000001E-3</v>
      </c>
      <c r="L49">
        <v>476</v>
      </c>
      <c r="M49">
        <f t="shared" si="3"/>
        <v>27.207054085291922</v>
      </c>
      <c r="N49">
        <f t="shared" si="4"/>
        <v>27.207054085291922</v>
      </c>
    </row>
    <row r="50" spans="1:14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0</v>
      </c>
      <c r="J50">
        <v>1.9850000000000002E-3</v>
      </c>
      <c r="K50">
        <v>5.8260000000000006E-2</v>
      </c>
      <c r="M50">
        <v>23</v>
      </c>
      <c r="N50">
        <v>23</v>
      </c>
    </row>
    <row r="51" spans="1:14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</v>
      </c>
      <c r="J51">
        <v>2E-3</v>
      </c>
      <c r="K51">
        <v>5.2000000000000005E-2</v>
      </c>
      <c r="M51">
        <v>20</v>
      </c>
      <c r="N51">
        <v>20</v>
      </c>
    </row>
    <row r="52" spans="1:14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</v>
      </c>
      <c r="J52">
        <v>2E-3</v>
      </c>
      <c r="K52">
        <v>0.05</v>
      </c>
      <c r="M52">
        <v>23</v>
      </c>
      <c r="N52">
        <v>23</v>
      </c>
    </row>
    <row r="53" spans="1:14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</v>
      </c>
      <c r="J53">
        <v>2E-3</v>
      </c>
      <c r="K53">
        <v>0.05</v>
      </c>
      <c r="M53">
        <v>23</v>
      </c>
      <c r="N53">
        <v>23</v>
      </c>
    </row>
    <row r="54" spans="1:14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</v>
      </c>
      <c r="J54">
        <v>2E-3</v>
      </c>
      <c r="K54">
        <v>0.05</v>
      </c>
      <c r="M54">
        <v>23</v>
      </c>
      <c r="N54">
        <v>23</v>
      </c>
    </row>
    <row r="55" spans="1:14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</v>
      </c>
      <c r="J55">
        <v>2E-3</v>
      </c>
      <c r="K55">
        <v>0.05</v>
      </c>
      <c r="M55">
        <v>23</v>
      </c>
      <c r="N55">
        <v>23</v>
      </c>
    </row>
    <row r="56" spans="1:14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0</v>
      </c>
      <c r="J56">
        <v>1.5E-3</v>
      </c>
      <c r="K56">
        <v>3.4999999999999996E-2</v>
      </c>
      <c r="M56">
        <v>38</v>
      </c>
      <c r="N56">
        <v>38</v>
      </c>
    </row>
    <row r="57" spans="1:14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0</v>
      </c>
      <c r="J57">
        <v>1.5E-3</v>
      </c>
      <c r="K57">
        <v>3.4999999999999996E-2</v>
      </c>
      <c r="M57">
        <v>38</v>
      </c>
      <c r="N57">
        <v>38</v>
      </c>
    </row>
    <row r="58" spans="1:14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</v>
      </c>
      <c r="J58">
        <v>2E-3</v>
      </c>
      <c r="K58">
        <v>0.05</v>
      </c>
      <c r="M58">
        <v>23</v>
      </c>
      <c r="N58">
        <v>23</v>
      </c>
    </row>
    <row r="59" spans="1:14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</v>
      </c>
      <c r="J59">
        <v>2E-3</v>
      </c>
      <c r="K59">
        <v>0.05</v>
      </c>
      <c r="M59">
        <v>28</v>
      </c>
      <c r="N59">
        <v>28</v>
      </c>
    </row>
    <row r="60" spans="1:14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</v>
      </c>
      <c r="J60">
        <v>2E-3</v>
      </c>
      <c r="K60">
        <v>0.05</v>
      </c>
      <c r="M60">
        <v>28</v>
      </c>
      <c r="N60">
        <v>28</v>
      </c>
    </row>
    <row r="61" spans="1:14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</v>
      </c>
      <c r="J61">
        <v>2E-3</v>
      </c>
      <c r="K61">
        <v>0.05</v>
      </c>
      <c r="M61">
        <v>28</v>
      </c>
      <c r="N61">
        <v>28</v>
      </c>
    </row>
    <row r="62" spans="1:14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0</v>
      </c>
      <c r="J62">
        <v>4.4299999999999999E-3</v>
      </c>
      <c r="K62">
        <v>5.7600000000000012E-2</v>
      </c>
      <c r="M62">
        <v>23</v>
      </c>
      <c r="N62">
        <v>23</v>
      </c>
    </row>
    <row r="63" spans="1:14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</v>
      </c>
      <c r="J63">
        <v>2E-3</v>
      </c>
      <c r="K63">
        <v>5.2000000000000005E-2</v>
      </c>
      <c r="M63">
        <v>20</v>
      </c>
      <c r="N63">
        <v>20</v>
      </c>
    </row>
    <row r="64" spans="1:14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</v>
      </c>
      <c r="J64">
        <v>2E-3</v>
      </c>
      <c r="K64">
        <v>5.2000000000000005E-2</v>
      </c>
      <c r="M64">
        <v>30</v>
      </c>
      <c r="N64">
        <v>30</v>
      </c>
    </row>
    <row r="65" spans="1:14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</v>
      </c>
      <c r="J65">
        <v>2E-3</v>
      </c>
      <c r="K65">
        <v>5.2000000000000005E-2</v>
      </c>
      <c r="M65">
        <v>30</v>
      </c>
      <c r="N65">
        <v>30</v>
      </c>
    </row>
    <row r="66" spans="1:14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</v>
      </c>
      <c r="J66">
        <v>2E-3</v>
      </c>
      <c r="K66">
        <v>5.2000000000000005E-2</v>
      </c>
      <c r="M66">
        <v>28</v>
      </c>
      <c r="N66">
        <v>28</v>
      </c>
    </row>
    <row r="67" spans="1:14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</v>
      </c>
      <c r="J67">
        <v>2E-3</v>
      </c>
      <c r="K67">
        <v>5.2000000000000005E-2</v>
      </c>
      <c r="M67">
        <v>28</v>
      </c>
      <c r="N67">
        <v>28</v>
      </c>
    </row>
    <row r="68" spans="1:14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</v>
      </c>
      <c r="J68">
        <v>2E-3</v>
      </c>
      <c r="K68">
        <v>0.05</v>
      </c>
      <c r="M68">
        <v>23</v>
      </c>
      <c r="N68">
        <v>23</v>
      </c>
    </row>
    <row r="69" spans="1:14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</v>
      </c>
      <c r="J69">
        <v>2E-3</v>
      </c>
      <c r="K69">
        <v>0.05</v>
      </c>
      <c r="M69">
        <v>30</v>
      </c>
      <c r="N69">
        <v>30</v>
      </c>
    </row>
    <row r="70" spans="1:14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</v>
      </c>
      <c r="J70">
        <v>2E-3</v>
      </c>
      <c r="K70">
        <v>0.05</v>
      </c>
      <c r="M70">
        <v>30</v>
      </c>
      <c r="N70">
        <v>30</v>
      </c>
    </row>
    <row r="71" spans="1:14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</v>
      </c>
      <c r="J71">
        <v>2E-3</v>
      </c>
      <c r="K71">
        <v>0.05</v>
      </c>
      <c r="M71">
        <v>23</v>
      </c>
      <c r="N71">
        <v>23</v>
      </c>
    </row>
    <row r="72" spans="1:14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</v>
      </c>
      <c r="J72">
        <v>2E-3</v>
      </c>
      <c r="K72">
        <v>0.05</v>
      </c>
      <c r="M72">
        <v>23</v>
      </c>
      <c r="N72">
        <v>23</v>
      </c>
    </row>
    <row r="73" spans="1:14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</v>
      </c>
      <c r="J73">
        <v>2E-3</v>
      </c>
      <c r="K73">
        <v>0.05</v>
      </c>
      <c r="M73">
        <v>23</v>
      </c>
      <c r="N73">
        <v>23</v>
      </c>
    </row>
    <row r="74" spans="1:14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</v>
      </c>
      <c r="J74">
        <v>2E-3</v>
      </c>
      <c r="K74">
        <v>0.05</v>
      </c>
      <c r="M74">
        <v>23</v>
      </c>
      <c r="N74">
        <v>23</v>
      </c>
    </row>
    <row r="75" spans="1:14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</v>
      </c>
      <c r="J75">
        <v>2E-3</v>
      </c>
      <c r="K75">
        <v>0.05</v>
      </c>
      <c r="M75">
        <v>23</v>
      </c>
      <c r="N75">
        <v>23</v>
      </c>
    </row>
    <row r="76" spans="1:14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</v>
      </c>
      <c r="J76">
        <v>2E-3</v>
      </c>
      <c r="K76">
        <v>0.05</v>
      </c>
      <c r="M76">
        <v>23</v>
      </c>
      <c r="N76">
        <v>23</v>
      </c>
    </row>
    <row r="77" spans="1:14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</v>
      </c>
      <c r="J77">
        <v>2E-3</v>
      </c>
      <c r="K77">
        <v>0.05</v>
      </c>
      <c r="M77">
        <v>23</v>
      </c>
      <c r="N77">
        <v>23</v>
      </c>
    </row>
    <row r="78" spans="1:14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</v>
      </c>
      <c r="J78">
        <v>2E-3</v>
      </c>
      <c r="K78">
        <v>0.05</v>
      </c>
      <c r="M78">
        <v>28</v>
      </c>
      <c r="N78">
        <v>28</v>
      </c>
    </row>
    <row r="79" spans="1:14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</v>
      </c>
      <c r="J79">
        <v>2E-3</v>
      </c>
      <c r="K79">
        <v>0.05</v>
      </c>
      <c r="M79">
        <v>28</v>
      </c>
      <c r="N79">
        <v>28</v>
      </c>
    </row>
    <row r="80" spans="1:14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</v>
      </c>
      <c r="J80">
        <v>2E-3</v>
      </c>
      <c r="K80">
        <v>0.05</v>
      </c>
      <c r="M80">
        <v>28</v>
      </c>
      <c r="N80">
        <v>23</v>
      </c>
    </row>
    <row r="81" spans="1:14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</v>
      </c>
      <c r="J81">
        <v>2E-3</v>
      </c>
      <c r="K81">
        <v>0.05</v>
      </c>
      <c r="M81">
        <v>28</v>
      </c>
      <c r="N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zoomScale="130" zoomScaleNormal="130" workbookViewId="0">
      <selection activeCell="E1" sqref="E1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1" width="10.59765625" customWidth="1"/>
    <col min="12" max="12" width="14.33203125" bestFit="1" customWidth="1"/>
    <col min="13" max="13" width="14.06640625" bestFit="1" customWidth="1"/>
    <col min="14" max="14" width="11.1328125" bestFit="1" customWidth="1"/>
  </cols>
  <sheetData>
    <row r="1" spans="1:14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L1" s="1" t="s">
        <v>144</v>
      </c>
      <c r="M1" s="1" t="s">
        <v>145</v>
      </c>
      <c r="N1" s="1" t="s">
        <v>143</v>
      </c>
    </row>
    <row r="2" spans="1:14" x14ac:dyDescent="0.45">
      <c r="A2">
        <v>10</v>
      </c>
      <c r="B2" t="s">
        <v>23</v>
      </c>
      <c r="C2" t="s">
        <v>27</v>
      </c>
      <c r="D2">
        <f>L2*N2</f>
        <v>56.6911187055846</v>
      </c>
      <c r="E2">
        <v>15.17744077</v>
      </c>
      <c r="F2">
        <v>1</v>
      </c>
      <c r="G2">
        <f t="shared" ref="G2:G28" si="0">D2*F2</f>
        <v>56.6911187055846</v>
      </c>
      <c r="H2">
        <f t="shared" ref="H2:H28" si="1">E2*F2</f>
        <v>15.17744077</v>
      </c>
      <c r="I2">
        <f t="shared" ref="I2:I28" si="2">D2*SQRT(1-F2^2)</f>
        <v>0</v>
      </c>
      <c r="J2">
        <f t="shared" ref="J2:J28" si="3">E2*SQRT(1-F2^2)</f>
        <v>0</v>
      </c>
      <c r="L2">
        <v>62.990131895094002</v>
      </c>
      <c r="M2">
        <v>15.17744077</v>
      </c>
      <c r="N2">
        <v>0.9</v>
      </c>
    </row>
    <row r="3" spans="1:14" x14ac:dyDescent="0.45">
      <c r="A3">
        <v>11</v>
      </c>
      <c r="B3" t="s">
        <v>24</v>
      </c>
      <c r="C3" t="s">
        <v>34</v>
      </c>
      <c r="D3">
        <f t="shared" ref="D3:D28" si="4">L3*N3</f>
        <v>72.784520290763155</v>
      </c>
      <c r="E3">
        <v>29.73106675</v>
      </c>
      <c r="F3">
        <v>1</v>
      </c>
      <c r="G3">
        <f t="shared" si="0"/>
        <v>72.784520290763155</v>
      </c>
      <c r="H3">
        <f t="shared" si="1"/>
        <v>29.73106675</v>
      </c>
      <c r="I3">
        <f t="shared" si="2"/>
        <v>0</v>
      </c>
      <c r="J3">
        <f t="shared" si="3"/>
        <v>0</v>
      </c>
      <c r="L3">
        <v>80.871689211959065</v>
      </c>
      <c r="M3">
        <v>29.73106675</v>
      </c>
      <c r="N3">
        <v>0.9</v>
      </c>
    </row>
    <row r="4" spans="1:14" x14ac:dyDescent="0.45">
      <c r="A4">
        <v>12</v>
      </c>
      <c r="B4" t="s">
        <v>25</v>
      </c>
      <c r="C4" t="s">
        <v>42</v>
      </c>
      <c r="D4">
        <f t="shared" si="4"/>
        <v>90.786634426577891</v>
      </c>
      <c r="E4">
        <v>28.2818364</v>
      </c>
      <c r="F4">
        <v>1</v>
      </c>
      <c r="G4">
        <f t="shared" si="0"/>
        <v>90.786634426577891</v>
      </c>
      <c r="H4">
        <f t="shared" si="1"/>
        <v>28.2818364</v>
      </c>
      <c r="I4">
        <f t="shared" si="2"/>
        <v>0</v>
      </c>
      <c r="J4">
        <f t="shared" si="3"/>
        <v>0</v>
      </c>
      <c r="L4">
        <v>100.87403825175321</v>
      </c>
      <c r="M4">
        <v>28.2818364</v>
      </c>
      <c r="N4">
        <v>0.9</v>
      </c>
    </row>
    <row r="5" spans="1:14" x14ac:dyDescent="0.45">
      <c r="A5">
        <v>13</v>
      </c>
      <c r="B5" t="s">
        <v>26</v>
      </c>
      <c r="C5" t="s">
        <v>55</v>
      </c>
      <c r="D5">
        <f t="shared" si="4"/>
        <v>63.742303211001747</v>
      </c>
      <c r="E5">
        <v>16.48118156</v>
      </c>
      <c r="F5">
        <v>1</v>
      </c>
      <c r="G5">
        <f t="shared" si="0"/>
        <v>63.742303211001747</v>
      </c>
      <c r="H5">
        <f t="shared" si="1"/>
        <v>16.48118156</v>
      </c>
      <c r="I5">
        <f t="shared" si="2"/>
        <v>0</v>
      </c>
      <c r="J5">
        <f t="shared" si="3"/>
        <v>0</v>
      </c>
      <c r="L5">
        <v>70.824781345557497</v>
      </c>
      <c r="M5">
        <v>16.48118156</v>
      </c>
      <c r="N5">
        <v>0.9</v>
      </c>
    </row>
    <row r="6" spans="1:14" x14ac:dyDescent="0.45">
      <c r="A6">
        <v>46</v>
      </c>
      <c r="B6" t="s">
        <v>63</v>
      </c>
      <c r="C6" t="s">
        <v>104</v>
      </c>
      <c r="D6">
        <f t="shared" si="4"/>
        <v>9.73596434431626</v>
      </c>
      <c r="E6">
        <v>3.9445701560000002</v>
      </c>
      <c r="F6">
        <v>1</v>
      </c>
      <c r="G6">
        <f t="shared" si="0"/>
        <v>9.73596434431626</v>
      </c>
      <c r="H6">
        <f t="shared" si="1"/>
        <v>3.9445701560000002</v>
      </c>
      <c r="I6">
        <f t="shared" si="2"/>
        <v>0</v>
      </c>
      <c r="J6">
        <f t="shared" si="3"/>
        <v>0</v>
      </c>
      <c r="L6">
        <f>15.8177381603514-5</f>
        <v>10.8177381603514</v>
      </c>
      <c r="M6">
        <v>3.9445701560000002</v>
      </c>
      <c r="N6">
        <v>0.9</v>
      </c>
    </row>
    <row r="7" spans="1:14" x14ac:dyDescent="0.45">
      <c r="A7">
        <v>47</v>
      </c>
      <c r="B7" t="s">
        <v>64</v>
      </c>
      <c r="C7" t="s">
        <v>105</v>
      </c>
      <c r="D7">
        <f t="shared" si="4"/>
        <v>7.8465428811888929</v>
      </c>
      <c r="E7">
        <v>2.2605684429999999</v>
      </c>
      <c r="F7">
        <v>1</v>
      </c>
      <c r="G7">
        <f t="shared" si="0"/>
        <v>7.8465428811888929</v>
      </c>
      <c r="H7">
        <f t="shared" si="1"/>
        <v>2.2605684429999999</v>
      </c>
      <c r="I7">
        <f t="shared" si="2"/>
        <v>0</v>
      </c>
      <c r="J7">
        <f t="shared" si="3"/>
        <v>0</v>
      </c>
      <c r="L7">
        <v>8.7183809790987699</v>
      </c>
      <c r="M7">
        <v>2.2605684429999999</v>
      </c>
      <c r="N7">
        <v>0.9</v>
      </c>
    </row>
    <row r="8" spans="1:14" x14ac:dyDescent="0.45">
      <c r="A8">
        <v>48</v>
      </c>
      <c r="B8" t="s">
        <v>65</v>
      </c>
      <c r="C8" t="s">
        <v>106</v>
      </c>
      <c r="D8">
        <f t="shared" si="4"/>
        <v>13.270771753786388</v>
      </c>
      <c r="E8">
        <v>4.0282644999999997</v>
      </c>
      <c r="F8">
        <v>1</v>
      </c>
      <c r="G8">
        <f t="shared" si="0"/>
        <v>13.270771753786388</v>
      </c>
      <c r="H8">
        <f t="shared" si="1"/>
        <v>4.0282644999999997</v>
      </c>
      <c r="I8">
        <f t="shared" si="2"/>
        <v>0</v>
      </c>
      <c r="J8">
        <f t="shared" si="3"/>
        <v>0</v>
      </c>
      <c r="L8">
        <v>14.745301948651541</v>
      </c>
      <c r="M8">
        <v>4.0282644999999997</v>
      </c>
      <c r="N8">
        <v>0.9</v>
      </c>
    </row>
    <row r="9" spans="1:14" x14ac:dyDescent="0.45">
      <c r="A9">
        <v>49</v>
      </c>
      <c r="B9" t="s">
        <v>66</v>
      </c>
      <c r="C9" t="s">
        <v>107</v>
      </c>
      <c r="D9">
        <f t="shared" si="4"/>
        <v>8.4052994879528899</v>
      </c>
      <c r="E9">
        <v>2.7367567159999999</v>
      </c>
      <c r="F9">
        <v>1</v>
      </c>
      <c r="G9">
        <f t="shared" si="0"/>
        <v>8.4052994879528899</v>
      </c>
      <c r="H9">
        <f t="shared" si="1"/>
        <v>2.7367567159999999</v>
      </c>
      <c r="I9">
        <f t="shared" si="2"/>
        <v>0</v>
      </c>
      <c r="J9">
        <f t="shared" si="3"/>
        <v>0</v>
      </c>
      <c r="L9">
        <v>9.3392216532809886</v>
      </c>
      <c r="M9">
        <v>2.7367567159999999</v>
      </c>
      <c r="N9">
        <v>0.9</v>
      </c>
    </row>
    <row r="10" spans="1:14" x14ac:dyDescent="0.45">
      <c r="A10">
        <v>50</v>
      </c>
      <c r="B10" t="s">
        <v>67</v>
      </c>
      <c r="C10" t="s">
        <v>108</v>
      </c>
      <c r="D10">
        <f t="shared" si="4"/>
        <v>9.5974310947200117</v>
      </c>
      <c r="E10">
        <v>2.8652334069999998</v>
      </c>
      <c r="F10">
        <v>1</v>
      </c>
      <c r="G10">
        <f t="shared" si="0"/>
        <v>9.5974310947200117</v>
      </c>
      <c r="H10">
        <f t="shared" si="1"/>
        <v>2.8652334069999998</v>
      </c>
      <c r="I10">
        <f t="shared" si="2"/>
        <v>0</v>
      </c>
      <c r="J10">
        <f t="shared" si="3"/>
        <v>0</v>
      </c>
      <c r="L10">
        <v>10.66381232746668</v>
      </c>
      <c r="M10">
        <v>2.8652334069999998</v>
      </c>
      <c r="N10">
        <v>0.9</v>
      </c>
    </row>
    <row r="11" spans="1:14" x14ac:dyDescent="0.45">
      <c r="A11">
        <v>51</v>
      </c>
      <c r="B11" t="s">
        <v>68</v>
      </c>
      <c r="C11" t="s">
        <v>109</v>
      </c>
      <c r="D11">
        <f t="shared" si="4"/>
        <v>22.105304066923228</v>
      </c>
      <c r="E11">
        <v>6.0181003110000004</v>
      </c>
      <c r="F11">
        <v>1</v>
      </c>
      <c r="G11">
        <f t="shared" si="0"/>
        <v>22.105304066923228</v>
      </c>
      <c r="H11">
        <f t="shared" si="1"/>
        <v>6.0181003110000004</v>
      </c>
      <c r="I11">
        <f t="shared" si="2"/>
        <v>0</v>
      </c>
      <c r="J11">
        <f t="shared" si="3"/>
        <v>0</v>
      </c>
      <c r="L11">
        <v>24.561448963248029</v>
      </c>
      <c r="M11">
        <v>6.0181003110000004</v>
      </c>
      <c r="N11">
        <v>0.9</v>
      </c>
    </row>
    <row r="12" spans="1:14" x14ac:dyDescent="0.45">
      <c r="A12">
        <v>52</v>
      </c>
      <c r="B12" t="s">
        <v>69</v>
      </c>
      <c r="C12" t="s">
        <v>110</v>
      </c>
      <c r="D12">
        <f t="shared" si="4"/>
        <v>15.463086955185709</v>
      </c>
      <c r="E12">
        <v>4.1625504160000002</v>
      </c>
      <c r="F12">
        <v>1</v>
      </c>
      <c r="G12">
        <f t="shared" si="0"/>
        <v>15.463086955185709</v>
      </c>
      <c r="H12">
        <f t="shared" si="1"/>
        <v>4.1625504160000002</v>
      </c>
      <c r="I12">
        <f t="shared" si="2"/>
        <v>0</v>
      </c>
      <c r="J12">
        <f t="shared" si="3"/>
        <v>0</v>
      </c>
      <c r="L12">
        <v>17.18120772798412</v>
      </c>
      <c r="M12">
        <v>4.1625504160000002</v>
      </c>
      <c r="N12">
        <v>0.9</v>
      </c>
    </row>
    <row r="13" spans="1:14" x14ac:dyDescent="0.45">
      <c r="A13">
        <v>53</v>
      </c>
      <c r="B13" t="s">
        <v>70</v>
      </c>
      <c r="C13" t="s">
        <v>111</v>
      </c>
      <c r="D13">
        <f t="shared" si="4"/>
        <v>16.041953990777014</v>
      </c>
      <c r="E13">
        <v>5.440907954</v>
      </c>
      <c r="F13">
        <v>1</v>
      </c>
      <c r="G13">
        <f t="shared" si="0"/>
        <v>16.041953990777014</v>
      </c>
      <c r="H13">
        <f t="shared" si="1"/>
        <v>5.440907954</v>
      </c>
      <c r="I13">
        <f t="shared" si="2"/>
        <v>0</v>
      </c>
      <c r="J13">
        <f t="shared" si="3"/>
        <v>0</v>
      </c>
      <c r="L13">
        <v>17.82439332308557</v>
      </c>
      <c r="M13">
        <v>5.440907954</v>
      </c>
      <c r="N13">
        <v>0.9</v>
      </c>
    </row>
    <row r="14" spans="1:14" x14ac:dyDescent="0.45">
      <c r="A14">
        <v>54</v>
      </c>
      <c r="B14" t="s">
        <v>71</v>
      </c>
      <c r="C14" t="s">
        <v>112</v>
      </c>
      <c r="D14">
        <f t="shared" si="4"/>
        <v>9.217691332601273</v>
      </c>
      <c r="E14">
        <v>2.4897486710000001</v>
      </c>
      <c r="F14">
        <v>1</v>
      </c>
      <c r="G14">
        <f t="shared" si="0"/>
        <v>9.217691332601273</v>
      </c>
      <c r="H14">
        <f t="shared" si="1"/>
        <v>2.4897486710000001</v>
      </c>
      <c r="I14">
        <f t="shared" si="2"/>
        <v>0</v>
      </c>
      <c r="J14">
        <f t="shared" si="3"/>
        <v>0</v>
      </c>
      <c r="L14">
        <v>10.241879258445859</v>
      </c>
      <c r="M14">
        <v>2.4897486710000001</v>
      </c>
      <c r="N14">
        <v>0.9</v>
      </c>
    </row>
    <row r="15" spans="1:14" x14ac:dyDescent="0.45">
      <c r="A15">
        <v>55</v>
      </c>
      <c r="B15" t="s">
        <v>72</v>
      </c>
      <c r="C15" t="s">
        <v>113</v>
      </c>
      <c r="D15">
        <f t="shared" si="4"/>
        <v>5.4465495087526818</v>
      </c>
      <c r="E15">
        <v>1.1628632670000001</v>
      </c>
      <c r="F15">
        <v>1</v>
      </c>
      <c r="G15">
        <f t="shared" si="0"/>
        <v>5.4465495087526818</v>
      </c>
      <c r="H15">
        <f t="shared" si="1"/>
        <v>1.1628632670000001</v>
      </c>
      <c r="I15">
        <f t="shared" si="2"/>
        <v>0</v>
      </c>
      <c r="J15">
        <f t="shared" si="3"/>
        <v>0</v>
      </c>
      <c r="L15">
        <v>6.0517216763918684</v>
      </c>
      <c r="M15">
        <v>1.1628632670000001</v>
      </c>
      <c r="N15">
        <v>0.9</v>
      </c>
    </row>
    <row r="16" spans="1:14" x14ac:dyDescent="0.45">
      <c r="A16">
        <v>56</v>
      </c>
      <c r="B16" t="s">
        <v>73</v>
      </c>
      <c r="C16" t="s">
        <v>114</v>
      </c>
      <c r="D16">
        <f t="shared" si="4"/>
        <v>8.5353239647715391</v>
      </c>
      <c r="E16">
        <v>3.3592794110000002</v>
      </c>
      <c r="F16">
        <v>1</v>
      </c>
      <c r="G16">
        <f t="shared" si="0"/>
        <v>8.5353239647715391</v>
      </c>
      <c r="H16">
        <f t="shared" si="1"/>
        <v>3.3592794110000002</v>
      </c>
      <c r="I16">
        <f t="shared" si="2"/>
        <v>0</v>
      </c>
      <c r="J16">
        <f t="shared" si="3"/>
        <v>0</v>
      </c>
      <c r="L16">
        <f>12.4836932941906-3</f>
        <v>9.4836932941905996</v>
      </c>
      <c r="M16">
        <v>3.3592794110000002</v>
      </c>
      <c r="N16">
        <v>0.9</v>
      </c>
    </row>
    <row r="17" spans="1:14" x14ac:dyDescent="0.45">
      <c r="A17">
        <v>57</v>
      </c>
      <c r="B17" t="s">
        <v>74</v>
      </c>
      <c r="C17" t="s">
        <v>115</v>
      </c>
      <c r="D17">
        <f t="shared" si="4"/>
        <v>8.2832956598177478</v>
      </c>
      <c r="E17">
        <v>2.478126638</v>
      </c>
      <c r="F17">
        <v>1</v>
      </c>
      <c r="G17">
        <f t="shared" si="0"/>
        <v>8.2832956598177478</v>
      </c>
      <c r="H17">
        <f t="shared" si="1"/>
        <v>2.478126638</v>
      </c>
      <c r="I17">
        <f t="shared" si="2"/>
        <v>0</v>
      </c>
      <c r="J17">
        <f t="shared" si="3"/>
        <v>0</v>
      </c>
      <c r="L17">
        <v>9.2036618442419424</v>
      </c>
      <c r="M17">
        <v>2.478126638</v>
      </c>
      <c r="N17">
        <v>0.9</v>
      </c>
    </row>
    <row r="18" spans="1:14" x14ac:dyDescent="0.45">
      <c r="A18">
        <v>58</v>
      </c>
      <c r="B18" t="s">
        <v>75</v>
      </c>
      <c r="C18" t="s">
        <v>116</v>
      </c>
      <c r="D18">
        <f t="shared" si="4"/>
        <v>10.128084291779698</v>
      </c>
      <c r="E18">
        <v>2.2924193000000002</v>
      </c>
      <c r="F18">
        <v>1</v>
      </c>
      <c r="G18">
        <f t="shared" si="0"/>
        <v>10.128084291779698</v>
      </c>
      <c r="H18">
        <f t="shared" si="1"/>
        <v>2.2924193000000002</v>
      </c>
      <c r="I18">
        <f t="shared" si="2"/>
        <v>0</v>
      </c>
      <c r="J18">
        <f t="shared" si="3"/>
        <v>0</v>
      </c>
      <c r="L18">
        <v>11.25342699086633</v>
      </c>
      <c r="M18">
        <v>2.2924193000000002</v>
      </c>
      <c r="N18">
        <v>0.9</v>
      </c>
    </row>
    <row r="19" spans="1:14" x14ac:dyDescent="0.45">
      <c r="A19">
        <v>59</v>
      </c>
      <c r="B19" t="s">
        <v>76</v>
      </c>
      <c r="C19" t="s">
        <v>117</v>
      </c>
      <c r="D19">
        <f t="shared" si="4"/>
        <v>12.161957103364204</v>
      </c>
      <c r="E19">
        <v>3.4044029509999998</v>
      </c>
      <c r="F19">
        <v>1</v>
      </c>
      <c r="G19">
        <f t="shared" si="0"/>
        <v>12.161957103364204</v>
      </c>
      <c r="H19">
        <f t="shared" si="1"/>
        <v>3.4044029509999998</v>
      </c>
      <c r="I19">
        <f t="shared" si="2"/>
        <v>0</v>
      </c>
      <c r="J19">
        <f t="shared" si="3"/>
        <v>0</v>
      </c>
      <c r="L19">
        <v>13.51328567040467</v>
      </c>
      <c r="M19">
        <v>3.4044029509999998</v>
      </c>
      <c r="N19">
        <v>0.9</v>
      </c>
    </row>
    <row r="20" spans="1:14" x14ac:dyDescent="0.45">
      <c r="A20">
        <v>60</v>
      </c>
      <c r="B20" t="s">
        <v>77</v>
      </c>
      <c r="C20" t="s">
        <v>118</v>
      </c>
      <c r="D20">
        <f t="shared" si="4"/>
        <v>11.224263435369913</v>
      </c>
      <c r="E20">
        <v>2.2515995869999998</v>
      </c>
      <c r="F20">
        <v>1</v>
      </c>
      <c r="G20">
        <f t="shared" si="0"/>
        <v>11.224263435369913</v>
      </c>
      <c r="H20">
        <f t="shared" si="1"/>
        <v>2.2515995869999998</v>
      </c>
      <c r="I20">
        <f t="shared" si="2"/>
        <v>0</v>
      </c>
      <c r="J20">
        <f t="shared" si="3"/>
        <v>0</v>
      </c>
      <c r="L20">
        <v>12.471403817077681</v>
      </c>
      <c r="M20">
        <v>2.2515995869999998</v>
      </c>
      <c r="N20">
        <v>0.9</v>
      </c>
    </row>
    <row r="21" spans="1:14" x14ac:dyDescent="0.45">
      <c r="A21">
        <v>61</v>
      </c>
      <c r="B21" t="s">
        <v>78</v>
      </c>
      <c r="C21" t="s">
        <v>119</v>
      </c>
      <c r="D21">
        <f t="shared" si="4"/>
        <v>21.392498016995383</v>
      </c>
      <c r="E21">
        <v>6.1186455009999996</v>
      </c>
      <c r="F21">
        <v>1</v>
      </c>
      <c r="G21">
        <f t="shared" si="0"/>
        <v>21.392498016995383</v>
      </c>
      <c r="H21">
        <f t="shared" si="1"/>
        <v>6.1186455009999996</v>
      </c>
      <c r="I21">
        <f t="shared" si="2"/>
        <v>0</v>
      </c>
      <c r="J21">
        <f t="shared" si="3"/>
        <v>0</v>
      </c>
      <c r="L21">
        <v>23.769442241105981</v>
      </c>
      <c r="M21">
        <v>6.1186455009999996</v>
      </c>
      <c r="N21">
        <v>0.9</v>
      </c>
    </row>
    <row r="22" spans="1:14" x14ac:dyDescent="0.45">
      <c r="A22">
        <v>62</v>
      </c>
      <c r="B22" t="s">
        <v>79</v>
      </c>
      <c r="C22" t="s">
        <v>120</v>
      </c>
      <c r="D22">
        <f t="shared" si="4"/>
        <v>13.647222601298379</v>
      </c>
      <c r="E22">
        <v>3.6246869820000001</v>
      </c>
      <c r="F22">
        <v>1</v>
      </c>
      <c r="G22">
        <f t="shared" si="0"/>
        <v>13.647222601298379</v>
      </c>
      <c r="H22">
        <f t="shared" si="1"/>
        <v>3.6246869820000001</v>
      </c>
      <c r="I22">
        <f t="shared" si="2"/>
        <v>0</v>
      </c>
      <c r="J22">
        <f t="shared" si="3"/>
        <v>0</v>
      </c>
      <c r="L22">
        <v>15.16358066810931</v>
      </c>
      <c r="M22">
        <v>3.6246869820000001</v>
      </c>
      <c r="N22">
        <v>0.9</v>
      </c>
    </row>
    <row r="23" spans="1:14" x14ac:dyDescent="0.45">
      <c r="A23">
        <v>63</v>
      </c>
      <c r="B23" t="s">
        <v>80</v>
      </c>
      <c r="C23" t="s">
        <v>121</v>
      </c>
      <c r="D23">
        <f t="shared" si="4"/>
        <v>11.308433737523508</v>
      </c>
      <c r="E23">
        <v>3.190982521</v>
      </c>
      <c r="F23">
        <v>1</v>
      </c>
      <c r="G23">
        <f t="shared" si="0"/>
        <v>11.308433737523508</v>
      </c>
      <c r="H23">
        <f t="shared" si="1"/>
        <v>3.190982521</v>
      </c>
      <c r="I23">
        <f t="shared" si="2"/>
        <v>0</v>
      </c>
      <c r="J23">
        <f t="shared" si="3"/>
        <v>0</v>
      </c>
      <c r="L23">
        <v>12.56492637502612</v>
      </c>
      <c r="M23">
        <v>3.190982521</v>
      </c>
      <c r="N23">
        <v>0.9</v>
      </c>
    </row>
    <row r="24" spans="1:14" x14ac:dyDescent="0.45">
      <c r="A24">
        <v>64</v>
      </c>
      <c r="B24" t="s">
        <v>81</v>
      </c>
      <c r="C24" t="s">
        <v>122</v>
      </c>
      <c r="D24">
        <f t="shared" si="4"/>
        <v>11.324710268037569</v>
      </c>
      <c r="E24">
        <v>2.7713843219999998</v>
      </c>
      <c r="F24">
        <v>1</v>
      </c>
      <c r="G24">
        <f t="shared" si="0"/>
        <v>11.324710268037569</v>
      </c>
      <c r="H24">
        <f t="shared" si="1"/>
        <v>2.7713843219999998</v>
      </c>
      <c r="I24">
        <f t="shared" si="2"/>
        <v>0</v>
      </c>
      <c r="J24">
        <f t="shared" si="3"/>
        <v>0</v>
      </c>
      <c r="L24">
        <v>12.583011408930631</v>
      </c>
      <c r="M24">
        <v>2.7713843219999998</v>
      </c>
      <c r="N24">
        <v>0.9</v>
      </c>
    </row>
    <row r="25" spans="1:14" x14ac:dyDescent="0.45">
      <c r="A25">
        <v>65</v>
      </c>
      <c r="B25" t="s">
        <v>82</v>
      </c>
      <c r="C25" t="s">
        <v>123</v>
      </c>
      <c r="D25">
        <f t="shared" si="4"/>
        <v>9.3093981073896863</v>
      </c>
      <c r="E25">
        <v>2.5879858910000002</v>
      </c>
      <c r="F25">
        <v>1</v>
      </c>
      <c r="G25">
        <f t="shared" si="0"/>
        <v>9.3093981073896863</v>
      </c>
      <c r="H25">
        <f t="shared" si="1"/>
        <v>2.5879858910000002</v>
      </c>
      <c r="I25">
        <f t="shared" si="2"/>
        <v>0</v>
      </c>
      <c r="J25">
        <f t="shared" si="3"/>
        <v>0</v>
      </c>
      <c r="L25">
        <v>10.343775674877429</v>
      </c>
      <c r="M25">
        <v>2.5879858910000002</v>
      </c>
      <c r="N25">
        <v>0.9</v>
      </c>
    </row>
    <row r="26" spans="1:14" x14ac:dyDescent="0.45">
      <c r="A26">
        <v>66</v>
      </c>
      <c r="B26" t="s">
        <v>83</v>
      </c>
      <c r="C26" t="s">
        <v>124</v>
      </c>
      <c r="D26">
        <f t="shared" si="4"/>
        <v>8.206598621123975</v>
      </c>
      <c r="E26">
        <v>2.5260950499999999</v>
      </c>
      <c r="F26">
        <v>1</v>
      </c>
      <c r="G26">
        <f t="shared" si="0"/>
        <v>8.206598621123975</v>
      </c>
      <c r="H26">
        <f t="shared" si="1"/>
        <v>2.5260950499999999</v>
      </c>
      <c r="I26">
        <f t="shared" si="2"/>
        <v>0</v>
      </c>
      <c r="J26">
        <f t="shared" si="3"/>
        <v>0</v>
      </c>
      <c r="L26">
        <v>9.1184429123599724</v>
      </c>
      <c r="M26">
        <v>2.5260950499999999</v>
      </c>
      <c r="N26">
        <v>0.9</v>
      </c>
    </row>
    <row r="27" spans="1:14" x14ac:dyDescent="0.45">
      <c r="A27">
        <v>67</v>
      </c>
      <c r="B27" t="s">
        <v>84</v>
      </c>
      <c r="C27" t="s">
        <v>125</v>
      </c>
      <c r="D27">
        <f t="shared" si="4"/>
        <v>10.834375179762162</v>
      </c>
      <c r="E27">
        <v>2.394727966</v>
      </c>
      <c r="F27">
        <v>1</v>
      </c>
      <c r="G27">
        <f t="shared" si="0"/>
        <v>10.834375179762162</v>
      </c>
      <c r="H27">
        <f t="shared" si="1"/>
        <v>2.394727966</v>
      </c>
      <c r="I27">
        <f t="shared" si="2"/>
        <v>0</v>
      </c>
      <c r="J27">
        <f t="shared" si="3"/>
        <v>0</v>
      </c>
      <c r="L27">
        <v>12.03819464418018</v>
      </c>
      <c r="M27">
        <v>2.394727966</v>
      </c>
      <c r="N27">
        <v>0.9</v>
      </c>
    </row>
    <row r="28" spans="1:14" x14ac:dyDescent="0.45">
      <c r="A28">
        <v>68</v>
      </c>
      <c r="B28" t="s">
        <v>85</v>
      </c>
      <c r="C28" t="s">
        <v>126</v>
      </c>
      <c r="D28">
        <f t="shared" si="4"/>
        <v>9.7740226334587863</v>
      </c>
      <c r="E28">
        <v>2.036662905</v>
      </c>
      <c r="F28">
        <v>1</v>
      </c>
      <c r="G28">
        <f t="shared" si="0"/>
        <v>9.7740226334587863</v>
      </c>
      <c r="H28">
        <f t="shared" si="1"/>
        <v>2.036662905</v>
      </c>
      <c r="I28">
        <f t="shared" si="2"/>
        <v>0</v>
      </c>
      <c r="J28">
        <f t="shared" si="3"/>
        <v>0</v>
      </c>
      <c r="L28">
        <v>10.860025148287541</v>
      </c>
      <c r="M28">
        <v>2.036662905</v>
      </c>
      <c r="N28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zoomScale="130" zoomScaleNormal="130" workbookViewId="0">
      <selection activeCell="C38" sqref="C38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  <col min="11" max="11" width="10.19921875" bestFit="1" customWidth="1"/>
    <col min="12" max="12" width="10.19921875" customWidth="1"/>
  </cols>
  <sheetData>
    <row r="1" spans="1:13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  <c r="K1" s="1" t="s">
        <v>148</v>
      </c>
      <c r="L1" s="1" t="s">
        <v>146</v>
      </c>
      <c r="M1" s="1" t="s">
        <v>147</v>
      </c>
    </row>
    <row r="2" spans="1:13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3022-DBB7-4796-A244-DA98EAB6A3C8}">
  <dimension ref="A1:I28"/>
  <sheetViews>
    <sheetView tabSelected="1" zoomScale="130" zoomScaleNormal="130" workbookViewId="0">
      <selection activeCell="K10" sqref="K10"/>
    </sheetView>
  </sheetViews>
  <sheetFormatPr defaultRowHeight="14.25" x14ac:dyDescent="0.45"/>
  <cols>
    <col min="2" max="2" width="21.53125" customWidth="1"/>
    <col min="3" max="3" width="18.59765625" bestFit="1" customWidth="1"/>
    <col min="4" max="9" width="10.59765625" customWidth="1"/>
  </cols>
  <sheetData>
    <row r="1" spans="1:9" s="1" customFormat="1" x14ac:dyDescent="0.45">
      <c r="A1" s="1" t="s">
        <v>3</v>
      </c>
      <c r="B1" s="1" t="s">
        <v>6</v>
      </c>
      <c r="C1" s="1" t="s">
        <v>96</v>
      </c>
      <c r="D1" s="1" t="s">
        <v>151</v>
      </c>
      <c r="E1" s="1" t="s">
        <v>152</v>
      </c>
      <c r="F1" s="1" t="s">
        <v>149</v>
      </c>
      <c r="G1" s="1" t="s">
        <v>150</v>
      </c>
      <c r="H1" s="1" t="s">
        <v>153</v>
      </c>
      <c r="I1" s="1" t="s">
        <v>154</v>
      </c>
    </row>
    <row r="2" spans="1:9" x14ac:dyDescent="0.45">
      <c r="A2">
        <v>10</v>
      </c>
      <c r="B2" t="s">
        <v>23</v>
      </c>
      <c r="C2" t="s">
        <v>27</v>
      </c>
      <c r="D2">
        <v>0.19493845600000001</v>
      </c>
      <c r="E2">
        <v>0.77975382400000004</v>
      </c>
      <c r="F2">
        <v>0.1</v>
      </c>
      <c r="G2">
        <v>1</v>
      </c>
      <c r="H2">
        <v>0.95</v>
      </c>
      <c r="I2">
        <v>0.95</v>
      </c>
    </row>
    <row r="3" spans="1:9" x14ac:dyDescent="0.45">
      <c r="A3">
        <v>11</v>
      </c>
      <c r="B3" t="s">
        <v>24</v>
      </c>
      <c r="C3" t="s">
        <v>34</v>
      </c>
      <c r="D3">
        <v>6.3732006190000003</v>
      </c>
      <c r="E3">
        <v>25.492802476000001</v>
      </c>
      <c r="F3">
        <v>0.1</v>
      </c>
      <c r="G3">
        <v>1</v>
      </c>
      <c r="H3">
        <v>0.95</v>
      </c>
      <c r="I3">
        <v>0.95</v>
      </c>
    </row>
    <row r="4" spans="1:9" x14ac:dyDescent="0.45">
      <c r="A4">
        <v>12</v>
      </c>
      <c r="B4" t="s">
        <v>25</v>
      </c>
      <c r="C4" t="s">
        <v>42</v>
      </c>
      <c r="D4">
        <v>0.31130615</v>
      </c>
      <c r="E4">
        <v>1.2452246</v>
      </c>
      <c r="F4">
        <v>0.1</v>
      </c>
      <c r="G4">
        <v>1</v>
      </c>
      <c r="H4">
        <v>0.95</v>
      </c>
      <c r="I4">
        <v>0.95</v>
      </c>
    </row>
    <row r="5" spans="1:9" x14ac:dyDescent="0.45">
      <c r="A5">
        <v>13</v>
      </c>
      <c r="B5" t="s">
        <v>26</v>
      </c>
      <c r="C5" t="s">
        <v>55</v>
      </c>
      <c r="D5">
        <v>20.169742205999999</v>
      </c>
      <c r="E5">
        <v>80.678968823999995</v>
      </c>
      <c r="F5">
        <v>0.1</v>
      </c>
      <c r="G5">
        <v>1</v>
      </c>
      <c r="H5">
        <v>0.95</v>
      </c>
      <c r="I5">
        <v>0.95</v>
      </c>
    </row>
    <row r="6" spans="1:9" x14ac:dyDescent="0.45">
      <c r="A6">
        <v>46</v>
      </c>
      <c r="B6" t="s">
        <v>63</v>
      </c>
      <c r="C6" t="s">
        <v>104</v>
      </c>
      <c r="D6">
        <v>6.0180641E-2</v>
      </c>
      <c r="E6">
        <v>0.240722564</v>
      </c>
      <c r="F6">
        <v>0.1</v>
      </c>
      <c r="G6">
        <v>1</v>
      </c>
      <c r="H6">
        <v>0.95</v>
      </c>
      <c r="I6">
        <v>0.95</v>
      </c>
    </row>
    <row r="7" spans="1:9" x14ac:dyDescent="0.45">
      <c r="A7">
        <v>47</v>
      </c>
      <c r="B7" t="s">
        <v>64</v>
      </c>
      <c r="C7" t="s">
        <v>105</v>
      </c>
      <c r="D7">
        <v>2.2602575999999999E-2</v>
      </c>
      <c r="E7">
        <v>9.0410303999999997E-2</v>
      </c>
      <c r="F7">
        <v>0.1</v>
      </c>
      <c r="G7">
        <v>1</v>
      </c>
      <c r="H7">
        <v>0.95</v>
      </c>
      <c r="I7">
        <v>0.95</v>
      </c>
    </row>
    <row r="8" spans="1:9" x14ac:dyDescent="0.45">
      <c r="A8">
        <v>48</v>
      </c>
      <c r="B8" t="s">
        <v>65</v>
      </c>
      <c r="C8" t="s">
        <v>106</v>
      </c>
      <c r="D8">
        <v>4.3687275999999997E-2</v>
      </c>
      <c r="E8">
        <v>0.17474910399999999</v>
      </c>
      <c r="F8">
        <v>0.1</v>
      </c>
      <c r="G8">
        <v>1</v>
      </c>
      <c r="H8">
        <v>0.95</v>
      </c>
      <c r="I8">
        <v>0.95</v>
      </c>
    </row>
    <row r="9" spans="1:9" x14ac:dyDescent="0.45">
      <c r="A9">
        <v>49</v>
      </c>
      <c r="B9" t="s">
        <v>66</v>
      </c>
      <c r="C9" t="s">
        <v>107</v>
      </c>
      <c r="D9">
        <v>3.6711343E-2</v>
      </c>
      <c r="E9">
        <v>0.146845372</v>
      </c>
      <c r="F9">
        <v>0.1</v>
      </c>
      <c r="G9">
        <v>1</v>
      </c>
      <c r="H9">
        <v>0.95</v>
      </c>
      <c r="I9">
        <v>0.95</v>
      </c>
    </row>
    <row r="10" spans="1:9" x14ac:dyDescent="0.45">
      <c r="A10">
        <v>50</v>
      </c>
      <c r="B10" t="s">
        <v>67</v>
      </c>
      <c r="C10" t="s">
        <v>108</v>
      </c>
      <c r="D10">
        <v>5.4359195999999999E-2</v>
      </c>
      <c r="E10">
        <v>0.21743678399999999</v>
      </c>
      <c r="F10">
        <v>0.1</v>
      </c>
      <c r="G10">
        <v>1</v>
      </c>
      <c r="H10">
        <v>0.95</v>
      </c>
      <c r="I10">
        <v>0.95</v>
      </c>
    </row>
    <row r="11" spans="1:9" x14ac:dyDescent="0.45">
      <c r="A11">
        <v>51</v>
      </c>
      <c r="B11" t="s">
        <v>68</v>
      </c>
      <c r="C11" t="s">
        <v>109</v>
      </c>
      <c r="D11">
        <v>0.11587671400000001</v>
      </c>
      <c r="E11">
        <v>0.46350685600000002</v>
      </c>
      <c r="F11">
        <v>0.1</v>
      </c>
      <c r="G11">
        <v>1</v>
      </c>
      <c r="H11">
        <v>0.95</v>
      </c>
      <c r="I11">
        <v>0.95</v>
      </c>
    </row>
    <row r="12" spans="1:9" x14ac:dyDescent="0.45">
      <c r="A12">
        <v>52</v>
      </c>
      <c r="B12" t="s">
        <v>69</v>
      </c>
      <c r="C12" t="s">
        <v>110</v>
      </c>
      <c r="D12">
        <v>7.1575979999999997E-2</v>
      </c>
      <c r="E12">
        <v>0.28630391999999999</v>
      </c>
      <c r="F12">
        <v>0.1</v>
      </c>
      <c r="G12">
        <v>1</v>
      </c>
      <c r="H12">
        <v>0.95</v>
      </c>
      <c r="I12">
        <v>0.95</v>
      </c>
    </row>
    <row r="13" spans="1:9" x14ac:dyDescent="0.45">
      <c r="A13">
        <v>53</v>
      </c>
      <c r="B13" t="s">
        <v>70</v>
      </c>
      <c r="C13" t="s">
        <v>111</v>
      </c>
      <c r="D13">
        <v>0.111187984</v>
      </c>
      <c r="E13">
        <v>0.44475193600000001</v>
      </c>
      <c r="F13">
        <v>0.1</v>
      </c>
      <c r="G13">
        <v>1</v>
      </c>
      <c r="H13">
        <v>0.95</v>
      </c>
      <c r="I13">
        <v>0.95</v>
      </c>
    </row>
    <row r="14" spans="1:9" x14ac:dyDescent="0.45">
      <c r="A14">
        <v>54</v>
      </c>
      <c r="B14" t="s">
        <v>71</v>
      </c>
      <c r="C14" t="s">
        <v>112</v>
      </c>
      <c r="D14">
        <v>5.2640237999999999E-2</v>
      </c>
      <c r="E14">
        <v>0.210560952</v>
      </c>
      <c r="F14">
        <v>0.1</v>
      </c>
      <c r="G14">
        <v>1</v>
      </c>
      <c r="H14">
        <v>0.95</v>
      </c>
      <c r="I14">
        <v>0.95</v>
      </c>
    </row>
    <row r="15" spans="1:9" x14ac:dyDescent="0.45">
      <c r="A15">
        <v>55</v>
      </c>
      <c r="B15" t="s">
        <v>72</v>
      </c>
      <c r="C15" t="s">
        <v>113</v>
      </c>
      <c r="D15">
        <v>2.1919702999999999E-2</v>
      </c>
      <c r="E15">
        <v>8.7678811999999995E-2</v>
      </c>
      <c r="F15">
        <v>0.1</v>
      </c>
      <c r="G15">
        <v>1</v>
      </c>
      <c r="H15">
        <v>0.95</v>
      </c>
      <c r="I15">
        <v>0.95</v>
      </c>
    </row>
    <row r="16" spans="1:9" x14ac:dyDescent="0.45">
      <c r="A16">
        <v>56</v>
      </c>
      <c r="B16" t="s">
        <v>73</v>
      </c>
      <c r="C16" t="s">
        <v>114</v>
      </c>
      <c r="D16">
        <v>3.9309358000000003E-2</v>
      </c>
      <c r="E16">
        <v>0.15723743200000001</v>
      </c>
      <c r="F16">
        <v>0.1</v>
      </c>
      <c r="G16">
        <v>1</v>
      </c>
      <c r="H16">
        <v>0.95</v>
      </c>
      <c r="I16">
        <v>0.95</v>
      </c>
    </row>
    <row r="17" spans="1:9" x14ac:dyDescent="0.45">
      <c r="A17">
        <v>57</v>
      </c>
      <c r="B17" t="s">
        <v>74</v>
      </c>
      <c r="C17" t="s">
        <v>115</v>
      </c>
      <c r="D17">
        <v>1.0525646E-2</v>
      </c>
      <c r="E17">
        <v>4.2102583999999998E-2</v>
      </c>
      <c r="F17">
        <v>0.1</v>
      </c>
      <c r="G17">
        <v>1</v>
      </c>
      <c r="H17">
        <v>0.95</v>
      </c>
      <c r="I17">
        <v>0.95</v>
      </c>
    </row>
    <row r="18" spans="1:9" x14ac:dyDescent="0.45">
      <c r="A18">
        <v>58</v>
      </c>
      <c r="B18" t="s">
        <v>75</v>
      </c>
      <c r="C18" t="s">
        <v>116</v>
      </c>
      <c r="D18">
        <v>4.2206566000000001E-2</v>
      </c>
      <c r="E18">
        <v>0.168826264</v>
      </c>
      <c r="F18">
        <v>0.1</v>
      </c>
      <c r="G18">
        <v>1</v>
      </c>
      <c r="H18">
        <v>0.95</v>
      </c>
      <c r="I18">
        <v>0.95</v>
      </c>
    </row>
    <row r="19" spans="1:9" x14ac:dyDescent="0.45">
      <c r="A19">
        <v>59</v>
      </c>
      <c r="B19" t="s">
        <v>76</v>
      </c>
      <c r="C19" t="s">
        <v>117</v>
      </c>
      <c r="D19">
        <v>5.0311228999999999E-2</v>
      </c>
      <c r="E19">
        <v>0.201244916</v>
      </c>
      <c r="F19">
        <v>0.1</v>
      </c>
      <c r="G19">
        <v>1</v>
      </c>
      <c r="H19">
        <v>0.95</v>
      </c>
      <c r="I19">
        <v>0.95</v>
      </c>
    </row>
    <row r="20" spans="1:9" x14ac:dyDescent="0.45">
      <c r="A20">
        <v>60</v>
      </c>
      <c r="B20" t="s">
        <v>77</v>
      </c>
      <c r="C20" t="s">
        <v>118</v>
      </c>
      <c r="D20">
        <v>4.0473565000000003E-2</v>
      </c>
      <c r="E20">
        <v>0.16189426000000001</v>
      </c>
      <c r="F20">
        <v>0.1</v>
      </c>
      <c r="G20">
        <v>1</v>
      </c>
      <c r="H20">
        <v>0.95</v>
      </c>
      <c r="I20">
        <v>0.95</v>
      </c>
    </row>
    <row r="21" spans="1:9" x14ac:dyDescent="0.45">
      <c r="A21">
        <v>61</v>
      </c>
      <c r="B21" t="s">
        <v>78</v>
      </c>
      <c r="C21" t="s">
        <v>119</v>
      </c>
      <c r="D21">
        <v>3.9270262E-2</v>
      </c>
      <c r="E21">
        <v>0.157081048</v>
      </c>
      <c r="F21">
        <v>0.1</v>
      </c>
      <c r="G21">
        <v>1</v>
      </c>
      <c r="H21">
        <v>0.95</v>
      </c>
      <c r="I21">
        <v>0.95</v>
      </c>
    </row>
    <row r="22" spans="1:9" x14ac:dyDescent="0.45">
      <c r="A22">
        <v>62</v>
      </c>
      <c r="B22" t="s">
        <v>79</v>
      </c>
      <c r="C22" t="s">
        <v>120</v>
      </c>
      <c r="D22">
        <v>3.9695978999999999E-2</v>
      </c>
      <c r="E22">
        <v>0.158783916</v>
      </c>
      <c r="F22">
        <v>0.1</v>
      </c>
      <c r="G22">
        <v>1</v>
      </c>
      <c r="H22">
        <v>0.95</v>
      </c>
      <c r="I22">
        <v>0.95</v>
      </c>
    </row>
    <row r="23" spans="1:9" x14ac:dyDescent="0.45">
      <c r="A23">
        <v>63</v>
      </c>
      <c r="B23" t="s">
        <v>80</v>
      </c>
      <c r="C23" t="s">
        <v>121</v>
      </c>
      <c r="D23">
        <v>4.9513544999999999E-2</v>
      </c>
      <c r="E23">
        <v>0.19805418</v>
      </c>
      <c r="F23">
        <v>0.1</v>
      </c>
      <c r="G23">
        <v>1</v>
      </c>
      <c r="H23">
        <v>0.95</v>
      </c>
      <c r="I23">
        <v>0.95</v>
      </c>
    </row>
    <row r="24" spans="1:9" x14ac:dyDescent="0.45">
      <c r="A24">
        <v>64</v>
      </c>
      <c r="B24" t="s">
        <v>81</v>
      </c>
      <c r="C24" t="s">
        <v>122</v>
      </c>
      <c r="D24">
        <v>2.6664064000000001E-2</v>
      </c>
      <c r="E24">
        <v>0.106656256</v>
      </c>
      <c r="F24">
        <v>0.1</v>
      </c>
      <c r="G24">
        <v>1</v>
      </c>
      <c r="H24">
        <v>0.95</v>
      </c>
      <c r="I24">
        <v>0.95</v>
      </c>
    </row>
    <row r="25" spans="1:9" x14ac:dyDescent="0.45">
      <c r="A25">
        <v>65</v>
      </c>
      <c r="B25" t="s">
        <v>82</v>
      </c>
      <c r="C25" t="s">
        <v>123</v>
      </c>
      <c r="D25">
        <v>1.4266869E-2</v>
      </c>
      <c r="E25">
        <v>5.7067475999999999E-2</v>
      </c>
      <c r="F25">
        <v>0.1</v>
      </c>
      <c r="G25">
        <v>1</v>
      </c>
      <c r="H25">
        <v>0.95</v>
      </c>
      <c r="I25">
        <v>0.95</v>
      </c>
    </row>
    <row r="26" spans="1:9" x14ac:dyDescent="0.45">
      <c r="A26">
        <v>66</v>
      </c>
      <c r="B26" t="s">
        <v>83</v>
      </c>
      <c r="C26" t="s">
        <v>124</v>
      </c>
      <c r="D26">
        <v>1.0840102000000001E-2</v>
      </c>
      <c r="E26">
        <v>4.3360408000000003E-2</v>
      </c>
      <c r="F26">
        <v>0.1</v>
      </c>
      <c r="G26">
        <v>1</v>
      </c>
      <c r="H26">
        <v>0.95</v>
      </c>
      <c r="I26">
        <v>0.95</v>
      </c>
    </row>
    <row r="27" spans="1:9" x14ac:dyDescent="0.45">
      <c r="A27">
        <v>67</v>
      </c>
      <c r="B27" t="s">
        <v>84</v>
      </c>
      <c r="C27" t="s">
        <v>125</v>
      </c>
      <c r="D27">
        <v>3.7917307999999997E-2</v>
      </c>
      <c r="E27">
        <v>0.15166923199999999</v>
      </c>
      <c r="F27">
        <v>0.1</v>
      </c>
      <c r="G27">
        <v>1</v>
      </c>
      <c r="H27">
        <v>0.95</v>
      </c>
      <c r="I27">
        <v>0.95</v>
      </c>
    </row>
    <row r="28" spans="1:9" x14ac:dyDescent="0.45">
      <c r="A28">
        <v>68</v>
      </c>
      <c r="B28" t="s">
        <v>85</v>
      </c>
      <c r="C28" t="s">
        <v>126</v>
      </c>
      <c r="D28">
        <v>3.7005827999999998E-2</v>
      </c>
      <c r="E28">
        <v>0.14802331199999999</v>
      </c>
      <c r="F28">
        <v>0.1</v>
      </c>
      <c r="G28">
        <v>1</v>
      </c>
      <c r="H28">
        <v>0.95</v>
      </c>
      <c r="I28">
        <v>0.95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0D1A-F6F3-4395-9C5A-D200374D67D4}">
  <dimension ref="A1:B3"/>
  <sheetViews>
    <sheetView zoomScale="115" zoomScaleNormal="115" workbookViewId="0">
      <selection activeCell="B12" sqref="B12"/>
    </sheetView>
  </sheetViews>
  <sheetFormatPr defaultRowHeight="14.25" x14ac:dyDescent="0.45"/>
  <cols>
    <col min="2" max="2" width="42.73046875" style="5" bestFit="1" customWidth="1"/>
  </cols>
  <sheetData>
    <row r="1" spans="1:2" x14ac:dyDescent="0.45">
      <c r="A1" t="s">
        <v>141</v>
      </c>
      <c r="B1" t="s">
        <v>140</v>
      </c>
    </row>
    <row r="2" spans="1:2" ht="28.5" x14ac:dyDescent="0.45">
      <c r="A2">
        <v>1</v>
      </c>
      <c r="B2" s="5" t="s">
        <v>142</v>
      </c>
    </row>
    <row r="3" spans="1:2" ht="42.75" x14ac:dyDescent="0.45">
      <c r="A3">
        <v>2</v>
      </c>
      <c r="B3" s="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base_values</vt:lpstr>
      <vt:lpstr>bus</vt:lpstr>
      <vt:lpstr>line&amp;trafo</vt:lpstr>
      <vt:lpstr>load</vt:lpstr>
      <vt:lpstr>gen</vt:lpstr>
      <vt:lpstr>ess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2025-08-09T19:27:05Z</dcterms:modified>
</cp:coreProperties>
</file>